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Solanki\Downloads\"/>
    </mc:Choice>
  </mc:AlternateContent>
  <xr:revisionPtr revIDLastSave="0" documentId="13_ncr:1_{DCB07BFF-FD34-4463-87F9-5A9A2A08B0D9}" xr6:coauthVersionLast="47" xr6:coauthVersionMax="47" xr10:uidLastSave="{00000000-0000-0000-0000-000000000000}"/>
  <bookViews>
    <workbookView xWindow="-103" yWindow="-103" windowWidth="33120" windowHeight="18000" tabRatio="833" activeTab="6" xr2:uid="{B42F4E8E-99FF-4251-B6CB-8056D878037F}"/>
  </bookViews>
  <sheets>
    <sheet name="PVC DM@33.5%_All-DC" sheetId="15" r:id="rId1"/>
    <sheet name="Cont. &amp; Benefits" sheetId="7" r:id="rId2"/>
    <sheet name="Cost Source" sheetId="13" r:id="rId3"/>
    <sheet name="North v N&amp;E Costs" sheetId="8" r:id="rId4"/>
    <sheet name="Maintenance Costs" sheetId="2" r:id="rId5"/>
    <sheet name="M&amp;E Costs" sheetId="9" r:id="rId6"/>
    <sheet name="GDP Deflator" sheetId="3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7" l="1"/>
  <c r="F3" i="7"/>
  <c r="N24" i="13"/>
  <c r="N19" i="13"/>
  <c r="N17" i="13"/>
  <c r="N11" i="13"/>
  <c r="N8" i="13"/>
  <c r="N5" i="13"/>
  <c r="N32" i="13"/>
  <c r="N7" i="13" l="1"/>
  <c r="S25" i="15"/>
  <c r="R25" i="15"/>
  <c r="Q25" i="15"/>
  <c r="X26" i="15"/>
  <c r="T26" i="15"/>
  <c r="X25" i="15"/>
  <c r="T25" i="15"/>
  <c r="B22" i="7" l="1"/>
  <c r="B24" i="7"/>
  <c r="C29" i="15" l="1"/>
  <c r="AC30" i="15"/>
  <c r="AC31" i="15" s="1"/>
  <c r="AC32" i="15" s="1"/>
  <c r="C60" i="15"/>
  <c r="C61" i="15" s="1"/>
  <c r="BR43" i="15"/>
  <c r="BQ43" i="15"/>
  <c r="AL43" i="15"/>
  <c r="BX41" i="15"/>
  <c r="BX43" i="15" s="1"/>
  <c r="BV41" i="15"/>
  <c r="BV43" i="15" s="1"/>
  <c r="BR41" i="15"/>
  <c r="BQ41" i="15"/>
  <c r="BO41" i="15"/>
  <c r="BO43" i="15" s="1"/>
  <c r="BJ41" i="15"/>
  <c r="BJ43" i="15" s="1"/>
  <c r="BG41" i="15"/>
  <c r="BG43" i="15" s="1"/>
  <c r="BF41" i="15"/>
  <c r="BF43" i="15" s="1"/>
  <c r="BE41" i="15"/>
  <c r="BE43" i="15" s="1"/>
  <c r="BC41" i="15"/>
  <c r="BC43" i="15" s="1"/>
  <c r="AX41" i="15"/>
  <c r="AX43" i="15" s="1"/>
  <c r="AS41" i="15"/>
  <c r="AS43" i="15" s="1"/>
  <c r="AR41" i="15"/>
  <c r="AR43" i="15" s="1"/>
  <c r="AQ41" i="15"/>
  <c r="AQ43" i="15" s="1"/>
  <c r="AL41" i="15"/>
  <c r="AM40" i="15"/>
  <c r="AI40" i="15"/>
  <c r="AH40" i="15"/>
  <c r="AG40" i="15"/>
  <c r="AF40" i="15"/>
  <c r="BV23" i="15"/>
  <c r="BS23" i="15"/>
  <c r="BR23" i="15"/>
  <c r="BJ23" i="15"/>
  <c r="BF23" i="15"/>
  <c r="BE23" i="15"/>
  <c r="AT23" i="15"/>
  <c r="AS23" i="15"/>
  <c r="AQ23" i="15"/>
  <c r="AH23" i="15"/>
  <c r="AG23" i="15"/>
  <c r="AF23" i="15"/>
  <c r="AE23" i="15"/>
  <c r="BZ22" i="15"/>
  <c r="BZ23" i="15" s="1"/>
  <c r="BV22" i="15"/>
  <c r="BS22" i="15"/>
  <c r="BQ22" i="15"/>
  <c r="BQ23" i="15" s="1"/>
  <c r="BP22" i="15"/>
  <c r="BP23" i="15" s="1"/>
  <c r="BO22" i="15"/>
  <c r="BO23" i="15" s="1"/>
  <c r="BN22" i="15"/>
  <c r="BN23" i="15" s="1"/>
  <c r="BL22" i="15"/>
  <c r="BL23" i="15" s="1"/>
  <c r="BJ22" i="15"/>
  <c r="BE22" i="15"/>
  <c r="BD22" i="15"/>
  <c r="BD23" i="15" s="1"/>
  <c r="BC22" i="15"/>
  <c r="BC23" i="15" s="1"/>
  <c r="BB22" i="15"/>
  <c r="BB23" i="15" s="1"/>
  <c r="AY22" i="15"/>
  <c r="AY23" i="15" s="1"/>
  <c r="AX22" i="15"/>
  <c r="AX23" i="15" s="1"/>
  <c r="AS22" i="15"/>
  <c r="AQ22" i="15"/>
  <c r="AP22" i="15"/>
  <c r="AP23" i="15" s="1"/>
  <c r="AL22" i="15"/>
  <c r="AL23" i="15" s="1"/>
  <c r="AG22" i="15"/>
  <c r="AF22" i="15"/>
  <c r="AE22" i="15"/>
  <c r="Z22" i="15"/>
  <c r="Z23" i="15" s="1"/>
  <c r="W22" i="15"/>
  <c r="W23" i="15" s="1"/>
  <c r="U22" i="15"/>
  <c r="U23" i="15" s="1"/>
  <c r="BZ21" i="15"/>
  <c r="BZ41" i="15" s="1"/>
  <c r="BZ43" i="15" s="1"/>
  <c r="BY21" i="15"/>
  <c r="BY22" i="15" s="1"/>
  <c r="BY23" i="15" s="1"/>
  <c r="BX21" i="15"/>
  <c r="BX22" i="15" s="1"/>
  <c r="BX23" i="15" s="1"/>
  <c r="BW21" i="15"/>
  <c r="BW41" i="15" s="1"/>
  <c r="BW43" i="15" s="1"/>
  <c r="BV21" i="15"/>
  <c r="BU21" i="15"/>
  <c r="BU41" i="15" s="1"/>
  <c r="BU43" i="15" s="1"/>
  <c r="BT21" i="15"/>
  <c r="BT41" i="15" s="1"/>
  <c r="BT43" i="15" s="1"/>
  <c r="BS21" i="15"/>
  <c r="BS41" i="15" s="1"/>
  <c r="BS43" i="15" s="1"/>
  <c r="BR21" i="15"/>
  <c r="BR22" i="15" s="1"/>
  <c r="BQ21" i="15"/>
  <c r="BP21" i="15"/>
  <c r="BP41" i="15" s="1"/>
  <c r="BP43" i="15" s="1"/>
  <c r="BO21" i="15"/>
  <c r="BN21" i="15"/>
  <c r="BN41" i="15" s="1"/>
  <c r="BN43" i="15" s="1"/>
  <c r="BM21" i="15"/>
  <c r="BM22" i="15" s="1"/>
  <c r="BM23" i="15" s="1"/>
  <c r="BL21" i="15"/>
  <c r="BL41" i="15" s="1"/>
  <c r="BL43" i="15" s="1"/>
  <c r="BK21" i="15"/>
  <c r="BK22" i="15" s="1"/>
  <c r="BK23" i="15" s="1"/>
  <c r="BJ21" i="15"/>
  <c r="BI21" i="15"/>
  <c r="BI41" i="15" s="1"/>
  <c r="BI43" i="15" s="1"/>
  <c r="BH21" i="15"/>
  <c r="BH41" i="15" s="1"/>
  <c r="BH43" i="15" s="1"/>
  <c r="BG21" i="15"/>
  <c r="BG22" i="15" s="1"/>
  <c r="BG23" i="15" s="1"/>
  <c r="BF21" i="15"/>
  <c r="BF22" i="15" s="1"/>
  <c r="BE21" i="15"/>
  <c r="BD21" i="15"/>
  <c r="BD41" i="15" s="1"/>
  <c r="BD43" i="15" s="1"/>
  <c r="BC21" i="15"/>
  <c r="BB21" i="15"/>
  <c r="BB41" i="15" s="1"/>
  <c r="BB43" i="15" s="1"/>
  <c r="BA21" i="15"/>
  <c r="BA22" i="15" s="1"/>
  <c r="BA23" i="15" s="1"/>
  <c r="AZ21" i="15"/>
  <c r="AZ41" i="15" s="1"/>
  <c r="AZ43" i="15" s="1"/>
  <c r="AY21" i="15"/>
  <c r="AY41" i="15" s="1"/>
  <c r="AY43" i="15" s="1"/>
  <c r="AX21" i="15"/>
  <c r="AW21" i="15"/>
  <c r="AW41" i="15" s="1"/>
  <c r="AW43" i="15" s="1"/>
  <c r="AV21" i="15"/>
  <c r="AV41" i="15" s="1"/>
  <c r="AV43" i="15" s="1"/>
  <c r="AU21" i="15"/>
  <c r="AU22" i="15" s="1"/>
  <c r="AU23" i="15" s="1"/>
  <c r="AT21" i="15"/>
  <c r="AT22" i="15" s="1"/>
  <c r="AS21" i="15"/>
  <c r="AR21" i="15"/>
  <c r="AR22" i="15" s="1"/>
  <c r="AR23" i="15" s="1"/>
  <c r="AQ21" i="15"/>
  <c r="AP21" i="15"/>
  <c r="AP41" i="15" s="1"/>
  <c r="AP43" i="15" s="1"/>
  <c r="AO21" i="15"/>
  <c r="AO22" i="15" s="1"/>
  <c r="AO23" i="15" s="1"/>
  <c r="AN21" i="15"/>
  <c r="AN22" i="15" s="1"/>
  <c r="AN23" i="15" s="1"/>
  <c r="AM21" i="15"/>
  <c r="AM41" i="15" s="1"/>
  <c r="AL21" i="15"/>
  <c r="AK21" i="15"/>
  <c r="AK41" i="15" s="1"/>
  <c r="AK43" i="15" s="1"/>
  <c r="AJ21" i="15"/>
  <c r="AJ41" i="15" s="1"/>
  <c r="AJ43" i="15" s="1"/>
  <c r="AI21" i="15"/>
  <c r="AI22" i="15" s="1"/>
  <c r="AI23" i="15" s="1"/>
  <c r="AH21" i="15"/>
  <c r="AH22" i="15" s="1"/>
  <c r="AG21" i="15"/>
  <c r="AF21" i="15"/>
  <c r="AE21" i="15"/>
  <c r="AD21" i="15"/>
  <c r="AD22" i="15" s="1"/>
  <c r="AD23" i="15" s="1"/>
  <c r="AC21" i="15"/>
  <c r="AC22" i="15" s="1"/>
  <c r="AC23" i="15" s="1"/>
  <c r="AB21" i="15"/>
  <c r="AB22" i="15" s="1"/>
  <c r="AB23" i="15" s="1"/>
  <c r="AA21" i="15"/>
  <c r="AA22" i="15" s="1"/>
  <c r="AA23" i="15" s="1"/>
  <c r="Z21" i="15"/>
  <c r="Y21" i="15"/>
  <c r="Y22" i="15" s="1"/>
  <c r="Y23" i="15" s="1"/>
  <c r="X21" i="15"/>
  <c r="W21" i="15"/>
  <c r="C21" i="15" s="1"/>
  <c r="D21" i="15" s="1"/>
  <c r="V21" i="15"/>
  <c r="V22" i="15" s="1"/>
  <c r="V23" i="15" s="1"/>
  <c r="U21" i="15"/>
  <c r="T21" i="15"/>
  <c r="X20" i="15"/>
  <c r="T20" i="15"/>
  <c r="S20" i="15"/>
  <c r="R20" i="15"/>
  <c r="Q20" i="15"/>
  <c r="C20" i="15" s="1"/>
  <c r="D20" i="15" s="1"/>
  <c r="N13" i="15"/>
  <c r="M13" i="15"/>
  <c r="C12" i="15"/>
  <c r="O11" i="15"/>
  <c r="N11" i="15"/>
  <c r="M11" i="15"/>
  <c r="L11" i="15"/>
  <c r="S10" i="15"/>
  <c r="R10" i="15"/>
  <c r="Q10" i="15"/>
  <c r="O10" i="15"/>
  <c r="N10" i="15"/>
  <c r="M10" i="15"/>
  <c r="L10" i="15"/>
  <c r="L13" i="15" s="1"/>
  <c r="S9" i="15"/>
  <c r="R9" i="15"/>
  <c r="Q9" i="15"/>
  <c r="O9" i="15"/>
  <c r="N9" i="15"/>
  <c r="M9" i="15"/>
  <c r="L9" i="15"/>
  <c r="O8" i="15"/>
  <c r="N8" i="15"/>
  <c r="M8" i="15"/>
  <c r="L8" i="15"/>
  <c r="H4" i="15"/>
  <c r="I4" i="15" s="1"/>
  <c r="J4" i="15" s="1"/>
  <c r="K4" i="15" s="1"/>
  <c r="L4" i="15" s="1"/>
  <c r="M4" i="15" s="1"/>
  <c r="N4" i="15" s="1"/>
  <c r="O4" i="15" s="1"/>
  <c r="P4" i="15" s="1"/>
  <c r="Q4" i="15" s="1"/>
  <c r="R4" i="15" s="1"/>
  <c r="G4" i="15"/>
  <c r="E4" i="15"/>
  <c r="F4" i="15" s="1"/>
  <c r="AB30" i="15" l="1"/>
  <c r="AB31" i="15" s="1"/>
  <c r="AB32" i="15" s="1"/>
  <c r="AB33" i="15" s="1"/>
  <c r="V24" i="15"/>
  <c r="V48" i="15" s="1"/>
  <c r="AG24" i="15"/>
  <c r="AG48" i="15" s="1"/>
  <c r="AA24" i="15"/>
  <c r="AA48" i="15" s="1"/>
  <c r="AM43" i="15"/>
  <c r="AH24" i="15"/>
  <c r="AH48" i="15" s="1"/>
  <c r="AB24" i="15"/>
  <c r="AB48" i="15" s="1"/>
  <c r="Y24" i="15"/>
  <c r="Y48" i="15" s="1"/>
  <c r="AC24" i="15"/>
  <c r="AC48" i="15" s="1"/>
  <c r="AD24" i="15"/>
  <c r="AD48" i="15" s="1"/>
  <c r="W24" i="15"/>
  <c r="W48" i="15" s="1"/>
  <c r="AE24" i="15"/>
  <c r="AE48" i="15" s="1"/>
  <c r="S4" i="15"/>
  <c r="T4" i="15" s="1"/>
  <c r="U4" i="15" s="1"/>
  <c r="V4" i="15" s="1"/>
  <c r="W4" i="15" s="1"/>
  <c r="X4" i="15" s="1"/>
  <c r="Y4" i="15" s="1"/>
  <c r="Z4" i="15" s="1"/>
  <c r="AA4" i="15" s="1"/>
  <c r="AB4" i="15" s="1"/>
  <c r="AC4" i="15" s="1"/>
  <c r="AD4" i="15" s="1"/>
  <c r="AE4" i="15" s="1"/>
  <c r="AF4" i="15" s="1"/>
  <c r="AG4" i="15" s="1"/>
  <c r="AH4" i="15" s="1"/>
  <c r="Z24" i="15"/>
  <c r="Z48" i="15" s="1"/>
  <c r="AF24" i="15"/>
  <c r="AF48" i="15" s="1"/>
  <c r="AC33" i="15"/>
  <c r="AF45" i="15"/>
  <c r="C62" i="15"/>
  <c r="AG45" i="15"/>
  <c r="X22" i="15"/>
  <c r="X23" i="15" s="1"/>
  <c r="X24" i="15" s="1"/>
  <c r="X48" i="15" s="1"/>
  <c r="AZ22" i="15"/>
  <c r="AZ23" i="15" s="1"/>
  <c r="U30" i="15"/>
  <c r="U31" i="15" s="1"/>
  <c r="U32" i="15" s="1"/>
  <c r="U33" i="15" s="1"/>
  <c r="T30" i="15"/>
  <c r="T31" i="15" s="1"/>
  <c r="T32" i="15" s="1"/>
  <c r="T33" i="15" s="1"/>
  <c r="Z30" i="15"/>
  <c r="Z31" i="15" s="1"/>
  <c r="Z32" i="15" s="1"/>
  <c r="Z33" i="15" s="1"/>
  <c r="BY41" i="15"/>
  <c r="BY43" i="15" s="1"/>
  <c r="P30" i="15"/>
  <c r="AT41" i="15"/>
  <c r="AT43" i="15" s="1"/>
  <c r="BK41" i="15"/>
  <c r="BK43" i="15" s="1"/>
  <c r="Q30" i="15"/>
  <c r="Q31" i="15" s="1"/>
  <c r="Q32" i="15" s="1"/>
  <c r="Q33" i="15" s="1"/>
  <c r="AU41" i="15"/>
  <c r="AU43" i="15" s="1"/>
  <c r="R30" i="15"/>
  <c r="R31" i="15" s="1"/>
  <c r="R32" i="15" s="1"/>
  <c r="R33" i="15" s="1"/>
  <c r="BM41" i="15"/>
  <c r="BM43" i="15" s="1"/>
  <c r="BT22" i="15"/>
  <c r="BT23" i="15" s="1"/>
  <c r="S30" i="15"/>
  <c r="S31" i="15" s="1"/>
  <c r="S32" i="15" s="1"/>
  <c r="S33" i="15" s="1"/>
  <c r="AM22" i="15"/>
  <c r="AM23" i="15" s="1"/>
  <c r="BU22" i="15"/>
  <c r="BU23" i="15" s="1"/>
  <c r="V30" i="15"/>
  <c r="V31" i="15" s="1"/>
  <c r="V32" i="15" s="1"/>
  <c r="V33" i="15" s="1"/>
  <c r="AI41" i="15"/>
  <c r="BH22" i="15"/>
  <c r="BH23" i="15" s="1"/>
  <c r="W30" i="15"/>
  <c r="W31" i="15" s="1"/>
  <c r="W32" i="15" s="1"/>
  <c r="W33" i="15" s="1"/>
  <c r="BA41" i="15"/>
  <c r="BA43" i="15" s="1"/>
  <c r="BI22" i="15"/>
  <c r="BI23" i="15" s="1"/>
  <c r="BW22" i="15"/>
  <c r="BW23" i="15" s="1"/>
  <c r="X30" i="15"/>
  <c r="X31" i="15" s="1"/>
  <c r="X32" i="15" s="1"/>
  <c r="X33" i="15" s="1"/>
  <c r="O13" i="15"/>
  <c r="AV22" i="15"/>
  <c r="AV23" i="15" s="1"/>
  <c r="Y30" i="15"/>
  <c r="Y31" i="15" s="1"/>
  <c r="Y32" i="15" s="1"/>
  <c r="Y33" i="15" s="1"/>
  <c r="C40" i="15"/>
  <c r="D40" i="15" s="1"/>
  <c r="AN41" i="15"/>
  <c r="AN43" i="15" s="1"/>
  <c r="AK22" i="15"/>
  <c r="AK23" i="15" s="1"/>
  <c r="T22" i="15"/>
  <c r="T23" i="15" s="1"/>
  <c r="T24" i="15" s="1"/>
  <c r="T48" i="15" s="1"/>
  <c r="AW22" i="15"/>
  <c r="AW23" i="15" s="1"/>
  <c r="AA30" i="15"/>
  <c r="AA31" i="15" s="1"/>
  <c r="AA32" i="15" s="1"/>
  <c r="AA33" i="15" s="1"/>
  <c r="AO41" i="15"/>
  <c r="AO43" i="15" s="1"/>
  <c r="AJ22" i="15"/>
  <c r="AJ23" i="15" s="1"/>
  <c r="M57" i="13"/>
  <c r="L57" i="13"/>
  <c r="M47" i="13"/>
  <c r="L47" i="13"/>
  <c r="K47" i="13"/>
  <c r="Q57" i="13"/>
  <c r="Q58" i="13"/>
  <c r="Q59" i="13"/>
  <c r="J47" i="13"/>
  <c r="K46" i="13"/>
  <c r="L46" i="13"/>
  <c r="M46" i="13"/>
  <c r="J46" i="13"/>
  <c r="M41" i="13"/>
  <c r="L41" i="13"/>
  <c r="K41" i="13"/>
  <c r="J41" i="13"/>
  <c r="P31" i="15" l="1"/>
  <c r="C30" i="15"/>
  <c r="AI43" i="15"/>
  <c r="C41" i="15"/>
  <c r="D41" i="15" s="1"/>
  <c r="O25" i="15"/>
  <c r="C63" i="15"/>
  <c r="AH45" i="15"/>
  <c r="AI4" i="15"/>
  <c r="AI46" i="15" s="1"/>
  <c r="U24" i="15"/>
  <c r="U48" i="15" s="1"/>
  <c r="Q64" i="13"/>
  <c r="Q63" i="13"/>
  <c r="Q62" i="13"/>
  <c r="Q54" i="13"/>
  <c r="Q53" i="13"/>
  <c r="K53" i="13"/>
  <c r="Q52" i="13"/>
  <c r="M49" i="13"/>
  <c r="S8" i="15" s="1"/>
  <c r="L49" i="13"/>
  <c r="R8" i="15" s="1"/>
  <c r="K49" i="13"/>
  <c r="Q8" i="15" s="1"/>
  <c r="J49" i="13"/>
  <c r="Q47" i="13"/>
  <c r="Q46" i="13"/>
  <c r="Q45" i="13"/>
  <c r="M45" i="13"/>
  <c r="L45" i="13"/>
  <c r="L54" i="13" s="1"/>
  <c r="K45" i="13"/>
  <c r="J45" i="13"/>
  <c r="P45" i="13" s="1"/>
  <c r="Q44" i="13"/>
  <c r="M44" i="13"/>
  <c r="M54" i="13" s="1"/>
  <c r="S11" i="15" s="1"/>
  <c r="S13" i="15" s="1"/>
  <c r="L44" i="13"/>
  <c r="K44" i="13"/>
  <c r="K54" i="13" s="1"/>
  <c r="J44" i="13"/>
  <c r="Q43" i="13"/>
  <c r="M43" i="13"/>
  <c r="M53" i="13" s="1"/>
  <c r="L43" i="13"/>
  <c r="L53" i="13" s="1"/>
  <c r="M58" i="13" s="1"/>
  <c r="M63" i="13" s="1"/>
  <c r="K43" i="13"/>
  <c r="J43" i="13"/>
  <c r="J53" i="13" s="1"/>
  <c r="Q42" i="13"/>
  <c r="M42" i="13"/>
  <c r="L42" i="13"/>
  <c r="K42" i="13"/>
  <c r="J42" i="13"/>
  <c r="J52" i="13" s="1"/>
  <c r="Q41" i="13"/>
  <c r="N31" i="13"/>
  <c r="N30" i="13"/>
  <c r="N29" i="13"/>
  <c r="N28" i="13"/>
  <c r="N27" i="13"/>
  <c r="N26" i="13"/>
  <c r="N25" i="13"/>
  <c r="N23" i="13"/>
  <c r="N22" i="13"/>
  <c r="N21" i="13"/>
  <c r="N20" i="13"/>
  <c r="N18" i="13"/>
  <c r="N16" i="13"/>
  <c r="N15" i="13"/>
  <c r="N14" i="13"/>
  <c r="N13" i="13"/>
  <c r="N12" i="13"/>
  <c r="N10" i="13"/>
  <c r="N9" i="13"/>
  <c r="N6" i="13"/>
  <c r="R11" i="15" l="1"/>
  <c r="R13" i="15" s="1"/>
  <c r="R16" i="15" s="1"/>
  <c r="M59" i="13"/>
  <c r="Q11" i="15"/>
  <c r="Q13" i="15" s="1"/>
  <c r="L59" i="13"/>
  <c r="R17" i="15"/>
  <c r="S17" i="15"/>
  <c r="P10" i="15"/>
  <c r="C10" i="15" s="1"/>
  <c r="P8" i="15"/>
  <c r="P9" i="15"/>
  <c r="C9" i="15" s="1"/>
  <c r="K57" i="13"/>
  <c r="J57" i="13"/>
  <c r="J62" i="13" s="1"/>
  <c r="AI44" i="15"/>
  <c r="C31" i="15"/>
  <c r="P32" i="15"/>
  <c r="AI45" i="15"/>
  <c r="AJ4" i="15"/>
  <c r="AI24" i="15"/>
  <c r="AI48" i="15" s="1"/>
  <c r="L64" i="13"/>
  <c r="M64" i="13"/>
  <c r="L58" i="13"/>
  <c r="L63" i="13" s="1"/>
  <c r="K58" i="13"/>
  <c r="K63" i="13" s="1"/>
  <c r="J58" i="13"/>
  <c r="M52" i="13"/>
  <c r="R45" i="13"/>
  <c r="P49" i="13"/>
  <c r="P42" i="13"/>
  <c r="R42" i="13" s="1"/>
  <c r="P47" i="13"/>
  <c r="R47" i="13" s="1"/>
  <c r="K52" i="13"/>
  <c r="N33" i="13"/>
  <c r="J54" i="13"/>
  <c r="P46" i="13"/>
  <c r="R46" i="13" s="1"/>
  <c r="P41" i="13"/>
  <c r="J75" i="13"/>
  <c r="P53" i="13"/>
  <c r="R53" i="13" s="1"/>
  <c r="J70" i="13"/>
  <c r="J76" i="13"/>
  <c r="Q40" i="13"/>
  <c r="L52" i="13"/>
  <c r="M62" i="13" s="1"/>
  <c r="P43" i="13"/>
  <c r="R43" i="13" s="1"/>
  <c r="P44" i="13"/>
  <c r="R44" i="13" s="1"/>
  <c r="L31" i="9"/>
  <c r="L32" i="9"/>
  <c r="C7" i="2"/>
  <c r="R19" i="15" l="1"/>
  <c r="S16" i="15"/>
  <c r="AG37" i="15"/>
  <c r="AG38" i="15" s="1"/>
  <c r="AG39" i="15" s="1"/>
  <c r="AG42" i="15" s="1"/>
  <c r="AG43" i="15" s="1"/>
  <c r="AG44" i="15" s="1"/>
  <c r="R18" i="15"/>
  <c r="K62" i="13"/>
  <c r="P11" i="15"/>
  <c r="K59" i="13"/>
  <c r="J59" i="13"/>
  <c r="J56" i="13" s="1"/>
  <c r="P17" i="15"/>
  <c r="C8" i="15"/>
  <c r="Q17" i="15"/>
  <c r="AK4" i="15"/>
  <c r="AJ44" i="15"/>
  <c r="AJ24" i="15"/>
  <c r="AJ48" i="15" s="1"/>
  <c r="C32" i="15"/>
  <c r="P33" i="15"/>
  <c r="C33" i="15" s="1"/>
  <c r="J63" i="13"/>
  <c r="P58" i="13"/>
  <c r="R58" i="13" s="1"/>
  <c r="L62" i="13"/>
  <c r="J69" i="13"/>
  <c r="L68" i="13"/>
  <c r="L81" i="13" s="1"/>
  <c r="J51" i="13"/>
  <c r="K76" i="13"/>
  <c r="P40" i="13"/>
  <c r="P54" i="13"/>
  <c r="R54" i="13" s="1"/>
  <c r="K51" i="13"/>
  <c r="M51" i="13"/>
  <c r="R41" i="13"/>
  <c r="R40" i="13" s="1"/>
  <c r="J83" i="13"/>
  <c r="L51" i="13"/>
  <c r="P52" i="13"/>
  <c r="R52" i="13" s="1"/>
  <c r="L67" i="13"/>
  <c r="P50" i="13"/>
  <c r="J67" i="13"/>
  <c r="J89" i="13"/>
  <c r="J74" i="13"/>
  <c r="J68" i="13"/>
  <c r="J90" i="13"/>
  <c r="J82" i="13"/>
  <c r="R22" i="15" l="1"/>
  <c r="R23" i="15"/>
  <c r="R24" i="15" s="1"/>
  <c r="R48" i="15" s="1"/>
  <c r="AH37" i="15"/>
  <c r="S18" i="15"/>
  <c r="C17" i="15"/>
  <c r="J64" i="13"/>
  <c r="K73" i="13" s="1"/>
  <c r="K87" i="13" s="1"/>
  <c r="P13" i="15"/>
  <c r="C11" i="15"/>
  <c r="AL4" i="15"/>
  <c r="AK44" i="15"/>
  <c r="AK24" i="15"/>
  <c r="P59" i="13"/>
  <c r="R59" i="13" s="1"/>
  <c r="K64" i="13"/>
  <c r="K74" i="13" s="1"/>
  <c r="K88" i="13" s="1"/>
  <c r="K68" i="13"/>
  <c r="K81" i="13" s="1"/>
  <c r="K67" i="13"/>
  <c r="M67" i="13" s="1"/>
  <c r="K70" i="13"/>
  <c r="K83" i="13" s="1"/>
  <c r="J73" i="13"/>
  <c r="J87" i="13" s="1"/>
  <c r="P63" i="13"/>
  <c r="R63" i="13" s="1"/>
  <c r="K56" i="13"/>
  <c r="N51" i="13"/>
  <c r="K75" i="13"/>
  <c r="K89" i="13" s="1"/>
  <c r="K69" i="13"/>
  <c r="K82" i="13" s="1"/>
  <c r="J81" i="13"/>
  <c r="J88" i="13"/>
  <c r="K90" i="13"/>
  <c r="L56" i="13"/>
  <c r="L69" i="13"/>
  <c r="M56" i="13"/>
  <c r="L70" i="13"/>
  <c r="L83" i="13" s="1"/>
  <c r="L73" i="13"/>
  <c r="L80" i="13"/>
  <c r="J71" i="13"/>
  <c r="J80" i="13"/>
  <c r="S19" i="15" l="1"/>
  <c r="S22" i="15" s="1"/>
  <c r="AH39" i="15"/>
  <c r="AH38" i="15"/>
  <c r="AH42" i="15" s="1"/>
  <c r="AH43" i="15" s="1"/>
  <c r="AH44" i="15" s="1"/>
  <c r="Q16" i="15"/>
  <c r="C13" i="15"/>
  <c r="D8" i="15" s="1"/>
  <c r="P16" i="15"/>
  <c r="M68" i="13"/>
  <c r="AK48" i="15"/>
  <c r="AM4" i="15"/>
  <c r="AL24" i="15"/>
  <c r="AL48" i="15" s="1"/>
  <c r="AL44" i="15"/>
  <c r="M81" i="13"/>
  <c r="J77" i="13"/>
  <c r="K61" i="13"/>
  <c r="K80" i="13"/>
  <c r="K84" i="13" s="1"/>
  <c r="J61" i="13"/>
  <c r="L74" i="13"/>
  <c r="L88" i="13" s="1"/>
  <c r="M88" i="13" s="1"/>
  <c r="M83" i="13"/>
  <c r="K77" i="13"/>
  <c r="O75" i="13" s="1"/>
  <c r="K71" i="13"/>
  <c r="P64" i="13"/>
  <c r="R64" i="13" s="1"/>
  <c r="P62" i="13"/>
  <c r="R62" i="13" s="1"/>
  <c r="N56" i="13"/>
  <c r="N57" i="13" s="1"/>
  <c r="P57" i="13" s="1"/>
  <c r="R57" i="13" s="1"/>
  <c r="M70" i="13"/>
  <c r="L71" i="13"/>
  <c r="M61" i="13"/>
  <c r="L76" i="13"/>
  <c r="L87" i="13"/>
  <c r="M87" i="13" s="1"/>
  <c r="J84" i="13"/>
  <c r="K91" i="13"/>
  <c r="O89" i="13" s="1"/>
  <c r="M73" i="13"/>
  <c r="N75" i="13"/>
  <c r="N76" i="13"/>
  <c r="J91" i="13"/>
  <c r="N87" i="13" s="1"/>
  <c r="N73" i="13"/>
  <c r="N74" i="13"/>
  <c r="L75" i="13"/>
  <c r="L61" i="13"/>
  <c r="L82" i="13"/>
  <c r="M82" i="13" s="1"/>
  <c r="M69" i="13"/>
  <c r="S23" i="15" l="1"/>
  <c r="S24" i="15" s="1"/>
  <c r="S48" i="15" s="1"/>
  <c r="AE37" i="15"/>
  <c r="P18" i="15"/>
  <c r="C16" i="15"/>
  <c r="AF37" i="15"/>
  <c r="Q18" i="15"/>
  <c r="Q19" i="15"/>
  <c r="AN4" i="15"/>
  <c r="AM45" i="15"/>
  <c r="O45" i="15" s="1"/>
  <c r="AM46" i="15"/>
  <c r="AM44" i="15"/>
  <c r="AM24" i="15"/>
  <c r="M80" i="13"/>
  <c r="M84" i="13" s="1"/>
  <c r="M74" i="13"/>
  <c r="O74" i="13"/>
  <c r="O76" i="13"/>
  <c r="O73" i="13"/>
  <c r="O90" i="13"/>
  <c r="L84" i="13"/>
  <c r="N61" i="13"/>
  <c r="O88" i="13"/>
  <c r="M71" i="13"/>
  <c r="O87" i="13"/>
  <c r="L89" i="13"/>
  <c r="M75" i="13"/>
  <c r="L77" i="13"/>
  <c r="P76" i="13" s="1"/>
  <c r="L90" i="13"/>
  <c r="M76" i="13"/>
  <c r="N90" i="13"/>
  <c r="N89" i="13"/>
  <c r="N88" i="13"/>
  <c r="Q23" i="15" l="1"/>
  <c r="C37" i="15"/>
  <c r="AE38" i="15"/>
  <c r="AE39" i="15" s="1"/>
  <c r="AE42" i="15" s="1"/>
  <c r="Q22" i="15"/>
  <c r="C18" i="15"/>
  <c r="D18" i="15" s="1"/>
  <c r="AF38" i="15"/>
  <c r="AF39" i="15" s="1"/>
  <c r="AF42" i="15" s="1"/>
  <c r="AF43" i="15" s="1"/>
  <c r="AF44" i="15" s="1"/>
  <c r="P19" i="15"/>
  <c r="C19" i="15" s="1"/>
  <c r="AM48" i="15"/>
  <c r="AO4" i="15"/>
  <c r="AN24" i="15"/>
  <c r="AN48" i="15" s="1"/>
  <c r="AN44" i="15"/>
  <c r="M77" i="13"/>
  <c r="Q73" i="13" s="1"/>
  <c r="M90" i="13"/>
  <c r="L91" i="13"/>
  <c r="P73" i="13"/>
  <c r="P74" i="13"/>
  <c r="P75" i="13"/>
  <c r="M89" i="13"/>
  <c r="P22" i="15" l="1"/>
  <c r="P23" i="15" s="1"/>
  <c r="AE43" i="15"/>
  <c r="C42" i="15"/>
  <c r="C38" i="15"/>
  <c r="C39" i="15"/>
  <c r="AP4" i="15"/>
  <c r="AO24" i="15"/>
  <c r="AO48" i="15" s="1"/>
  <c r="AO44" i="15"/>
  <c r="Q76" i="13"/>
  <c r="Q74" i="13"/>
  <c r="Q75" i="13"/>
  <c r="P88" i="13"/>
  <c r="P87" i="13"/>
  <c r="P90" i="13"/>
  <c r="M91" i="13"/>
  <c r="Q89" i="13" s="1"/>
  <c r="P89" i="13"/>
  <c r="C22" i="15" l="1"/>
  <c r="AE44" i="15"/>
  <c r="C43" i="15"/>
  <c r="P24" i="15"/>
  <c r="P48" i="15" s="1"/>
  <c r="C23" i="15"/>
  <c r="Q24" i="15"/>
  <c r="Q48" i="15" s="1"/>
  <c r="AQ4" i="15"/>
  <c r="AP24" i="15"/>
  <c r="AP44" i="15"/>
  <c r="Q88" i="13"/>
  <c r="Q87" i="13"/>
  <c r="Q90" i="13"/>
  <c r="AR4" i="15" l="1"/>
  <c r="AQ24" i="15"/>
  <c r="AQ48" i="15" s="1"/>
  <c r="AQ44" i="15"/>
  <c r="AP48" i="15"/>
  <c r="AS4" i="15" l="1"/>
  <c r="AR24" i="15"/>
  <c r="AR44" i="15"/>
  <c r="AR48" i="15" l="1"/>
  <c r="AT4" i="15"/>
  <c r="AS24" i="15"/>
  <c r="AS48" i="15" s="1"/>
  <c r="AS44" i="15"/>
  <c r="AU4" i="15" l="1"/>
  <c r="AT24" i="15"/>
  <c r="AT48" i="15" s="1"/>
  <c r="AT44" i="15"/>
  <c r="AV4" i="15" l="1"/>
  <c r="AU24" i="15"/>
  <c r="AU48" i="15" s="1"/>
  <c r="AU44" i="15"/>
  <c r="AW4" i="15" l="1"/>
  <c r="AV44" i="15"/>
  <c r="AV24" i="15"/>
  <c r="AV48" i="15" s="1"/>
  <c r="AX4" i="15" l="1"/>
  <c r="AW44" i="15"/>
  <c r="AW24" i="15"/>
  <c r="AW48" i="15" s="1"/>
  <c r="AY4" i="15" l="1"/>
  <c r="AX24" i="15"/>
  <c r="AX48" i="15" s="1"/>
  <c r="AX44" i="15"/>
  <c r="AZ4" i="15" l="1"/>
  <c r="AY24" i="15"/>
  <c r="AY48" i="15" s="1"/>
  <c r="AY44" i="15"/>
  <c r="BA4" i="15" l="1"/>
  <c r="AZ44" i="15"/>
  <c r="AZ24" i="15"/>
  <c r="AZ48" i="15" s="1"/>
  <c r="BB4" i="15" l="1"/>
  <c r="BA24" i="15"/>
  <c r="BA48" i="15" s="1"/>
  <c r="BA44" i="15"/>
  <c r="BC4" i="15" l="1"/>
  <c r="BB24" i="15"/>
  <c r="BB48" i="15" s="1"/>
  <c r="BB44" i="15"/>
  <c r="C5" i="2"/>
  <c r="BD4" i="15" l="1"/>
  <c r="BC44" i="15"/>
  <c r="BC24" i="15"/>
  <c r="BC48" i="15" s="1"/>
  <c r="H161" i="8"/>
  <c r="H148" i="8"/>
  <c r="H134" i="8"/>
  <c r="H119" i="8"/>
  <c r="G95" i="8"/>
  <c r="H96" i="8"/>
  <c r="R22" i="8" s="1"/>
  <c r="G50" i="8"/>
  <c r="H51" i="8"/>
  <c r="R10" i="8" s="1"/>
  <c r="H27" i="8"/>
  <c r="R8" i="8" s="1"/>
  <c r="G26" i="8"/>
  <c r="Q28" i="8"/>
  <c r="Q2" i="8" s="1"/>
  <c r="H74" i="8"/>
  <c r="H82" i="8"/>
  <c r="BE4" i="15" l="1"/>
  <c r="BD24" i="15"/>
  <c r="BD48" i="15" s="1"/>
  <c r="BD44" i="15"/>
  <c r="R28" i="8"/>
  <c r="S28" i="8" s="1"/>
  <c r="BF4" i="15" l="1"/>
  <c r="BE44" i="15"/>
  <c r="BE24" i="15"/>
  <c r="BE48" i="15" s="1"/>
  <c r="R20" i="8"/>
  <c r="R19" i="8"/>
  <c r="R16" i="8"/>
  <c r="R14" i="8"/>
  <c r="BG4" i="15" l="1"/>
  <c r="BF24" i="15"/>
  <c r="BF48" i="15" s="1"/>
  <c r="BF44" i="15"/>
  <c r="BH4" i="15" l="1"/>
  <c r="BG44" i="15"/>
  <c r="BG24" i="15"/>
  <c r="BG48" i="15" s="1"/>
  <c r="S4" i="8"/>
  <c r="S14" i="8"/>
  <c r="S16" i="8"/>
  <c r="S18" i="8"/>
  <c r="S19" i="8"/>
  <c r="S20" i="8"/>
  <c r="S23" i="8"/>
  <c r="S25" i="8"/>
  <c r="S26" i="8"/>
  <c r="S27" i="8"/>
  <c r="S22" i="8"/>
  <c r="R15" i="8"/>
  <c r="S15" i="8" s="1"/>
  <c r="H89" i="8"/>
  <c r="R13" i="8"/>
  <c r="S13" i="8" s="1"/>
  <c r="R12" i="8"/>
  <c r="S12" i="8" s="1"/>
  <c r="S10" i="8"/>
  <c r="S8" i="8"/>
  <c r="R24" i="8"/>
  <c r="S24" i="8" s="1"/>
  <c r="H19" i="8"/>
  <c r="H20" i="8"/>
  <c r="H21" i="8"/>
  <c r="H22" i="8"/>
  <c r="H18" i="8"/>
  <c r="D5" i="8"/>
  <c r="D15" i="8"/>
  <c r="E11" i="8" s="1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BI4" i="15" l="1"/>
  <c r="BH44" i="15"/>
  <c r="BH24" i="15"/>
  <c r="BH48" i="15" s="1"/>
  <c r="R7" i="8"/>
  <c r="R21" i="8"/>
  <c r="R17" i="8"/>
  <c r="R11" i="8"/>
  <c r="R3" i="8"/>
  <c r="R9" i="8"/>
  <c r="H17" i="8"/>
  <c r="I17" i="8" s="1"/>
  <c r="R6" i="8" s="1"/>
  <c r="S6" i="8" s="1"/>
  <c r="E10" i="8"/>
  <c r="E13" i="8"/>
  <c r="E14" i="8"/>
  <c r="E12" i="8"/>
  <c r="E9" i="8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6" i="3"/>
  <c r="BJ4" i="15" l="1"/>
  <c r="BI44" i="15"/>
  <c r="BI24" i="15"/>
  <c r="BI48" i="15" s="1"/>
  <c r="F11" i="8"/>
  <c r="R5" i="8" s="1"/>
  <c r="S5" i="8" s="1"/>
  <c r="BK4" i="15" l="1"/>
  <c r="BJ44" i="15"/>
  <c r="BJ24" i="15"/>
  <c r="BJ48" i="15" s="1"/>
  <c r="BL4" i="15" l="1"/>
  <c r="BK24" i="15"/>
  <c r="BK48" i="15" s="1"/>
  <c r="BK44" i="15"/>
  <c r="BM4" i="15" l="1"/>
  <c r="BL44" i="15"/>
  <c r="BL24" i="15"/>
  <c r="BL48" i="15" s="1"/>
  <c r="C6" i="2"/>
  <c r="BN4" i="15" l="1"/>
  <c r="BM24" i="15"/>
  <c r="BM48" i="15" s="1"/>
  <c r="BM44" i="15"/>
  <c r="C8" i="2"/>
  <c r="BO4" i="15" l="1"/>
  <c r="BN24" i="15"/>
  <c r="BN48" i="15" s="1"/>
  <c r="BN44" i="15"/>
  <c r="BP4" i="15" l="1"/>
  <c r="BO24" i="15"/>
  <c r="BO48" i="15" s="1"/>
  <c r="BO44" i="15"/>
  <c r="BQ4" i="15" l="1"/>
  <c r="BP24" i="15"/>
  <c r="BP48" i="15" s="1"/>
  <c r="BP44" i="15"/>
  <c r="BR4" i="15" l="1"/>
  <c r="BQ44" i="15"/>
  <c r="BQ24" i="15"/>
  <c r="BQ48" i="15" s="1"/>
  <c r="BS4" i="15" l="1"/>
  <c r="BR44" i="15"/>
  <c r="BR24" i="15"/>
  <c r="BR48" i="15" s="1"/>
  <c r="BT4" i="15" l="1"/>
  <c r="BS44" i="15"/>
  <c r="BS24" i="15"/>
  <c r="BS48" i="15" s="1"/>
  <c r="BU4" i="15" l="1"/>
  <c r="BT44" i="15"/>
  <c r="BT24" i="15"/>
  <c r="BT48" i="15" s="1"/>
  <c r="S7" i="8"/>
  <c r="S21" i="8"/>
  <c r="S11" i="8"/>
  <c r="S17" i="8"/>
  <c r="S9" i="8"/>
  <c r="S3" i="8"/>
  <c r="S2" i="8" s="1"/>
  <c r="BV4" i="15" l="1"/>
  <c r="BU44" i="15"/>
  <c r="BU24" i="15"/>
  <c r="BU48" i="15" s="1"/>
  <c r="T2" i="8"/>
  <c r="BW4" i="15" l="1"/>
  <c r="BV24" i="15"/>
  <c r="BV48" i="15" s="1"/>
  <c r="BV44" i="15"/>
  <c r="BX4" i="15" l="1"/>
  <c r="BW44" i="15"/>
  <c r="BW24" i="15"/>
  <c r="BW48" i="15" s="1"/>
  <c r="BY4" i="15" l="1"/>
  <c r="BX24" i="15"/>
  <c r="BX48" i="15" s="1"/>
  <c r="BX44" i="15"/>
  <c r="BZ4" i="15" l="1"/>
  <c r="BY24" i="15"/>
  <c r="BY48" i="15" s="1"/>
  <c r="BY44" i="15"/>
  <c r="BZ44" i="15" l="1"/>
  <c r="BZ24" i="15"/>
  <c r="BZ48" i="15" l="1"/>
  <c r="C48" i="15" s="1"/>
  <c r="O26" i="15"/>
  <c r="C24" i="15"/>
  <c r="O46" i="15"/>
  <c r="C44" i="15"/>
  <c r="D44" i="15" l="1"/>
  <c r="B23" i="7" s="1"/>
  <c r="B25" i="7" s="1"/>
  <c r="B27" i="7" s="1"/>
  <c r="D24" i="15"/>
  <c r="M26" i="15" s="1"/>
  <c r="C53" i="15"/>
  <c r="C49" i="15"/>
  <c r="J12" i="7" l="1"/>
  <c r="J15" i="7" s="1"/>
  <c r="C55" i="15"/>
  <c r="J23" i="7" l="1"/>
  <c r="C56" i="15"/>
  <c r="J16" i="7" s="1"/>
  <c r="J24" i="7" s="1"/>
  <c r="C64" i="15"/>
  <c r="D64" i="15" s="1"/>
  <c r="J17" i="7" l="1"/>
  <c r="J18" i="7"/>
  <c r="J25" i="7"/>
  <c r="J26" i="7"/>
  <c r="C65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Chadwick, Mark P</author>
  </authors>
  <commentList>
    <comment ref="L7" authorId="0" shapeId="0" xr:uid="{A73A5D5A-2F9A-4742-A171-BF6CDF86564E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M7" authorId="0" shapeId="0" xr:uid="{8623D2ED-4356-4575-AF4A-E11EEFEF7726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N7" authorId="0" shapeId="0" xr:uid="{9382CED5-473A-4BAE-B2C8-26E5ED5806C1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O7" authorId="0" shapeId="0" xr:uid="{41209F64-8331-47AA-806E-9A6D9EE14A05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P7" authorId="0" shapeId="0" xr:uid="{4FE82D2B-5460-4C08-9CFB-C64768C2C781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B29" authorId="0" shapeId="0" xr:uid="{FE1EE07F-CC6C-4610-B85F-7C8B38DD0B99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Receipt profile provided by Adam Lakin via email - 11 Nov 2022.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Chadwick, Mark P</author>
  </authors>
  <commentList>
    <comment ref="J3" authorId="0" shapeId="0" xr:uid="{E433CA47-C171-43BA-9B46-C9F5AB716B27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J31" authorId="0" shapeId="0" xr:uid="{11DDB43A-6D03-487C-ADCD-159E25A87FB4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  <comment ref="J39" authorId="0" shapeId="0" xr:uid="{4799A7C4-A7A5-4317-9F8D-0A967B693A36}">
      <text>
        <r>
          <rPr>
            <b/>
            <sz val="9"/>
            <color indexed="81"/>
            <rFont val="Tahoma"/>
            <family val="2"/>
          </rPr>
          <t>Chadwick, Mark P:</t>
        </r>
        <r>
          <rPr>
            <sz val="9"/>
            <color indexed="81"/>
            <rFont val="Tahoma"/>
            <family val="2"/>
          </rPr>
          <t xml:space="preserve">
Costs prior to Oct 2022 excluded.</t>
        </r>
      </text>
    </comment>
  </commentList>
</comments>
</file>

<file path=xl/sharedStrings.xml><?xml version="1.0" encoding="utf-8"?>
<sst xmlns="http://schemas.openxmlformats.org/spreadsheetml/2006/main" count="778" uniqueCount="224">
  <si>
    <t>Total</t>
  </si>
  <si>
    <t>Discount factor</t>
  </si>
  <si>
    <t>Exc SUNK</t>
  </si>
  <si>
    <t>Apr18 - Mar19</t>
  </si>
  <si>
    <t>Apr19 - Mar20</t>
  </si>
  <si>
    <t>Apr20 - Mar21</t>
  </si>
  <si>
    <t>Apr21 - Mar22</t>
  </si>
  <si>
    <t>Apr22 - Mar23</t>
  </si>
  <si>
    <t>Apr23 - Mar24</t>
  </si>
  <si>
    <t>Apr24 - Mar25</t>
  </si>
  <si>
    <t>Apr25 - Mar26</t>
  </si>
  <si>
    <t>Risk</t>
  </si>
  <si>
    <t>Preparation</t>
  </si>
  <si>
    <t>Land</t>
  </si>
  <si>
    <t>Construction</t>
  </si>
  <si>
    <t>Supervision  ( No breakdown provided.)</t>
  </si>
  <si>
    <r>
      <t xml:space="preserve">Total Cost </t>
    </r>
    <r>
      <rPr>
        <sz val="11"/>
        <color rgb="FFFF0000"/>
        <rFont val="Calibri"/>
        <family val="2"/>
        <scheme val="minor"/>
      </rPr>
      <t>EXCLUDING Risk</t>
    </r>
    <r>
      <rPr>
        <sz val="11"/>
        <color theme="1"/>
        <rFont val="Calibri"/>
        <family val="2"/>
        <scheme val="minor"/>
      </rPr>
      <t xml:space="preserve"> -  </t>
    </r>
    <r>
      <rPr>
        <sz val="11"/>
        <color rgb="FFFF0000"/>
        <rFont val="Calibri"/>
        <family val="2"/>
        <scheme val="minor"/>
      </rPr>
      <t>2022/3/4/5</t>
    </r>
    <r>
      <rPr>
        <sz val="11"/>
        <color theme="1"/>
        <rFont val="Calibri"/>
        <family val="2"/>
        <scheme val="minor"/>
      </rPr>
      <t xml:space="preserve"> prices</t>
    </r>
  </si>
  <si>
    <t>Costs up to end of Sept '22 assumed to be sunk costs and removed from appriasal</t>
  </si>
  <si>
    <r>
      <rPr>
        <b/>
        <sz val="11"/>
        <color theme="4"/>
        <rFont val="Calibri"/>
        <family val="2"/>
        <scheme val="minor"/>
      </rPr>
      <t>North &amp; East Scheme Costs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(price base in year expended</t>
    </r>
    <r>
      <rPr>
        <sz val="11"/>
        <color theme="1"/>
        <rFont val="Calibri"/>
        <family val="2"/>
        <scheme val="minor"/>
      </rPr>
      <t>)</t>
    </r>
  </si>
  <si>
    <t>Risk (ignored as less than optimism bias??)</t>
  </si>
  <si>
    <t>Optimism Bias @ 20% (Unit A1.2, Table 8 - base scheme costs only)</t>
  </si>
  <si>
    <t>Indirect Tax (@ 19%)</t>
  </si>
  <si>
    <r>
      <t xml:space="preserve">Monitoring &amp; Evaluation Costs (inc. indirect taxation) - </t>
    </r>
    <r>
      <rPr>
        <sz val="11"/>
        <color rgb="FFFF0000"/>
        <rFont val="Calibri"/>
        <family val="2"/>
        <scheme val="minor"/>
      </rPr>
      <t xml:space="preserve">2022 </t>
    </r>
    <r>
      <rPr>
        <sz val="11"/>
        <rFont val="Calibri"/>
        <family val="2"/>
        <scheme val="minor"/>
      </rPr>
      <t>prices</t>
    </r>
  </si>
  <si>
    <r>
      <t xml:space="preserve">Future Maintenance Related Costs (inc. indirect taxation)
</t>
    </r>
    <r>
      <rPr>
        <sz val="11"/>
        <color rgb="FFFF0000"/>
        <rFont val="Calibri"/>
        <family val="2"/>
        <scheme val="minor"/>
      </rPr>
      <t>GDP deflator applied from 2002 to 2022 as that is the 'base' year for these costs - 2.1% post 2022</t>
    </r>
  </si>
  <si>
    <r>
      <t xml:space="preserve">Total (mostly 2022 prices) </t>
    </r>
    <r>
      <rPr>
        <sz val="11"/>
        <color rgb="FFFF0000"/>
        <rFont val="Calibri"/>
        <family val="2"/>
        <scheme val="minor"/>
      </rPr>
      <t>but 2023/4/5 construction costs assumed to be in those price years</t>
    </r>
    <r>
      <rPr>
        <sz val="11"/>
        <color theme="1"/>
        <rFont val="Calibri"/>
        <family val="2"/>
        <scheme val="minor"/>
      </rPr>
      <t>.</t>
    </r>
  </si>
  <si>
    <r>
      <t xml:space="preserve">2010 Prices (Original costs in </t>
    </r>
    <r>
      <rPr>
        <sz val="11"/>
        <color rgb="FFFF0000"/>
        <rFont val="Calibri"/>
        <family val="2"/>
        <scheme val="minor"/>
      </rPr>
      <t>2022/3/4/5</t>
    </r>
    <r>
      <rPr>
        <sz val="11"/>
        <color theme="1"/>
        <rFont val="Calibri"/>
        <family val="2"/>
        <scheme val="minor"/>
      </rPr>
      <t xml:space="preserve"> prices)</t>
    </r>
  </si>
  <si>
    <t>PVC</t>
  </si>
  <si>
    <t>M&amp;E PVC</t>
  </si>
  <si>
    <t>Ops PVC</t>
  </si>
  <si>
    <t>Developer Contributions (assumes 100% of expected)</t>
  </si>
  <si>
    <t>2022 Prices - as annual contributions are assumed to be in 'nominal' prices</t>
  </si>
  <si>
    <t>2022 market prices</t>
  </si>
  <si>
    <t>2010 market prices</t>
  </si>
  <si>
    <t>2010 Present Value</t>
  </si>
  <si>
    <r>
      <rPr>
        <b/>
        <sz val="11"/>
        <color rgb="FFFF0000"/>
        <rFont val="Calibri"/>
        <family val="2"/>
        <scheme val="minor"/>
      </rPr>
      <t>DM</t>
    </r>
    <r>
      <rPr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4"/>
        <rFont val="Calibri"/>
        <family val="2"/>
        <scheme val="minor"/>
      </rPr>
      <t>Northern Scheme Cost</t>
    </r>
    <r>
      <rPr>
        <sz val="11"/>
        <color theme="1"/>
        <rFont val="Calibri"/>
        <family val="2"/>
        <scheme val="minor"/>
      </rPr>
      <t xml:space="preserve"> (assume </t>
    </r>
    <r>
      <rPr>
        <sz val="11"/>
        <color rgb="FFFF0000"/>
        <rFont val="Calibri"/>
        <family val="2"/>
        <scheme val="minor"/>
      </rPr>
      <t>33.5%</t>
    </r>
    <r>
      <rPr>
        <sz val="11"/>
        <color theme="1"/>
        <rFont val="Calibri"/>
        <family val="2"/>
        <scheme val="minor"/>
      </rPr>
      <t xml:space="preserve"> of full scheme cost based on latest Galliford Try cost breakdown</t>
    </r>
    <r>
      <rPr>
        <sz val="11"/>
        <color rgb="FFFF0000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
Assume same proportional spend profile 2037-2040.</t>
    </r>
  </si>
  <si>
    <t>Total (2022 prices)</t>
  </si>
  <si>
    <t>DM PVC (Ignores DM costs that would be incurred after 2084, i.e. 2085-2099.</t>
  </si>
  <si>
    <r>
      <rPr>
        <b/>
        <sz val="11"/>
        <color rgb="FFFF0000"/>
        <rFont val="Calibri"/>
        <family val="2"/>
        <scheme val="minor"/>
      </rPr>
      <t xml:space="preserve">DS </t>
    </r>
    <r>
      <rPr>
        <b/>
        <sz val="11"/>
        <color theme="4"/>
        <rFont val="Calibri"/>
        <family val="2"/>
        <scheme val="minor"/>
      </rPr>
      <t>Northern Scheme Cost</t>
    </r>
    <r>
      <rPr>
        <sz val="11"/>
        <color theme="1"/>
        <rFont val="Calibri"/>
        <family val="2"/>
        <scheme val="minor"/>
      </rPr>
      <t xml:space="preserve"> (assume </t>
    </r>
    <r>
      <rPr>
        <b/>
        <sz val="11"/>
        <color rgb="FFFF0000"/>
        <rFont val="Calibri"/>
        <family val="2"/>
        <scheme val="minor"/>
      </rPr>
      <t>33.5%</t>
    </r>
    <r>
      <rPr>
        <sz val="11"/>
        <color theme="1"/>
        <rFont val="Calibri"/>
        <family val="2"/>
        <scheme val="minor"/>
      </rPr>
      <t xml:space="preserve"> of full scheme cost)</t>
    </r>
  </si>
  <si>
    <t>DS less DM North MMDR PVC</t>
  </si>
  <si>
    <t>NEMMDR PVC</t>
  </si>
  <si>
    <t>CORE PVC</t>
  </si>
  <si>
    <t>Net PVC</t>
  </si>
  <si>
    <t>Absolute PVC inc. Developer Contributions</t>
  </si>
  <si>
    <t>DfT Contribution (Assumed to be in 2020 prices)</t>
  </si>
  <si>
    <t>DfT Contributions (inc. indirect tax) -  (2020 market prices)</t>
  </si>
  <si>
    <t>2010 (market prices)</t>
  </si>
  <si>
    <r>
      <t>DfT Contribution</t>
    </r>
    <r>
      <rPr>
        <sz val="11"/>
        <color theme="1"/>
        <rFont val="Calibri"/>
        <family val="2"/>
        <scheme val="minor"/>
      </rPr>
      <t xml:space="preserve"> - 2010 Present Value</t>
    </r>
  </si>
  <si>
    <r>
      <rPr>
        <b/>
        <sz val="11"/>
        <color theme="1"/>
        <rFont val="Calibri"/>
        <family val="2"/>
        <scheme val="minor"/>
      </rPr>
      <t>LCC Contribution</t>
    </r>
    <r>
      <rPr>
        <sz val="11"/>
        <color theme="1"/>
        <rFont val="Calibri"/>
        <family val="2"/>
        <scheme val="minor"/>
      </rPr>
      <t xml:space="preserve"> - 2010 Present Value</t>
    </r>
  </si>
  <si>
    <t>Net LCC Contribution (after Developer Contributions)</t>
  </si>
  <si>
    <t>Contributions</t>
  </si>
  <si>
    <t>100% Dev. Cont.</t>
  </si>
  <si>
    <t>Travel time</t>
  </si>
  <si>
    <t>DfT        </t>
  </si>
  <si>
    <t>Noise</t>
  </si>
  <si>
    <t>Vehicle operating costs</t>
  </si>
  <si>
    <t>LLEP      </t>
  </si>
  <si>
    <t>Local Air Quality</t>
  </si>
  <si>
    <t>S106      </t>
  </si>
  <si>
    <t>Greenhouse Gases</t>
  </si>
  <si>
    <t>STW*   </t>
  </si>
  <si>
    <t>Journey Quality</t>
  </si>
  <si>
    <t>-</t>
  </si>
  <si>
    <t>LCC**  </t>
  </si>
  <si>
    <t>Physical Activity</t>
  </si>
  <si>
    <t>Non-Business: Other</t>
  </si>
  <si>
    <t>Accidents</t>
  </si>
  <si>
    <t>Economic Efficiency: Consumer Users (Commuting)</t>
  </si>
  <si>
    <t>Economic Efficiency: Consumer Users (Other)</t>
  </si>
  <si>
    <t>Economic Efficiency: Business Users and Providers</t>
  </si>
  <si>
    <t>Wider Public Finances (Indirect Taxation Revenues)</t>
  </si>
  <si>
    <t>Business</t>
  </si>
  <si>
    <t>Intial PVB</t>
  </si>
  <si>
    <t>Initial NPV</t>
  </si>
  <si>
    <t>Journey Time Reliability</t>
  </si>
  <si>
    <t>Wider Impacts</t>
  </si>
  <si>
    <t>Operating Costs</t>
  </si>
  <si>
    <t>Investment Costs</t>
  </si>
  <si>
    <t>Adjusted PVB</t>
  </si>
  <si>
    <t>Developer Contributions</t>
  </si>
  <si>
    <t>Net Business Impact</t>
  </si>
  <si>
    <t>Present Value of Benefits</t>
  </si>
  <si>
    <t>Sum of Value</t>
  </si>
  <si>
    <t>Column Labels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</si>
  <si>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</si>
  <si>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</si>
  <si>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</si>
  <si>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</si>
  <si>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</si>
  <si>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</si>
  <si>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</si>
  <si>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</si>
  <si>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</si>
  <si>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</si>
  <si>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Grand Total</t>
  </si>
  <si>
    <t>Row Labels</t>
  </si>
  <si>
    <t>(blank)</t>
  </si>
  <si>
    <t>Adjustments</t>
  </si>
  <si>
    <t>CONST</t>
  </si>
  <si>
    <t>Misc</t>
  </si>
  <si>
    <t>941A</t>
  </si>
  <si>
    <t>LAND</t>
  </si>
  <si>
    <t>Part 1 Claims</t>
  </si>
  <si>
    <t>941D</t>
  </si>
  <si>
    <t>GT Stage 2</t>
  </si>
  <si>
    <t>STATS</t>
  </si>
  <si>
    <t>Stats Inflation</t>
  </si>
  <si>
    <t>X1</t>
  </si>
  <si>
    <t>941E</t>
  </si>
  <si>
    <t>PREP</t>
  </si>
  <si>
    <t>LCC Property &amp; Legal</t>
  </si>
  <si>
    <t>941F</t>
  </si>
  <si>
    <t>LCC AMP</t>
  </si>
  <si>
    <t>LCC ES</t>
  </si>
  <si>
    <t>LCC Other</t>
  </si>
  <si>
    <t>LCC Staff Inflation</t>
  </si>
  <si>
    <t>941G</t>
  </si>
  <si>
    <t>AECOM (PSP2)</t>
  </si>
  <si>
    <t>AECOM (PSP3)</t>
  </si>
  <si>
    <t>Business Case</t>
  </si>
  <si>
    <t>GT ECSC</t>
  </si>
  <si>
    <t>GT Stage 1</t>
  </si>
  <si>
    <t>PSP2 Levy (1%)</t>
  </si>
  <si>
    <t>Total post 30 Sept 2022</t>
  </si>
  <si>
    <t>RISK</t>
  </si>
  <si>
    <t>Total post 30 Sept 2022 exc. RISK</t>
  </si>
  <si>
    <t>Calendar Year</t>
  </si>
  <si>
    <t>Overall Total</t>
  </si>
  <si>
    <t>Sunk</t>
  </si>
  <si>
    <t>Furture Spend</t>
  </si>
  <si>
    <t>TOTAL</t>
  </si>
  <si>
    <t>Prep.</t>
  </si>
  <si>
    <t>LCC Fees</t>
  </si>
  <si>
    <t>Other</t>
  </si>
  <si>
    <t>Const.</t>
  </si>
  <si>
    <t>Misc.</t>
  </si>
  <si>
    <t>Stage 1</t>
  </si>
  <si>
    <t>Stage 2</t>
  </si>
  <si>
    <t>Stats.</t>
  </si>
  <si>
    <t>Total inc. Risk</t>
  </si>
  <si>
    <t>Modified to Calendar Year</t>
  </si>
  <si>
    <t>Inc Inflation</t>
  </si>
  <si>
    <t>&amp; OB</t>
  </si>
  <si>
    <t>North &amp; East (DS) MMDR Construction Costs - 2022/3/4/5 Prices</t>
  </si>
  <si>
    <t>Const</t>
  </si>
  <si>
    <t>Prep</t>
  </si>
  <si>
    <t>Nominal Inflation</t>
  </si>
  <si>
    <t>North MMDR (DM) Construction Costs - 2022/3/4/5 Prices</t>
  </si>
  <si>
    <r>
      <t xml:space="preserve">SOURCE: Galliford Try document; </t>
    </r>
    <r>
      <rPr>
        <b/>
        <sz val="11"/>
        <color rgb="FFFF0000"/>
        <rFont val="Calibri"/>
        <family val="2"/>
        <scheme val="minor"/>
      </rPr>
      <t>VE Activity Schedule REV A.pdf</t>
    </r>
  </si>
  <si>
    <t>N&amp;E MMDR</t>
  </si>
  <si>
    <t>North only prop.</t>
  </si>
  <si>
    <t>North Only Estimate</t>
  </si>
  <si>
    <t>North MMDR Prop.</t>
  </si>
  <si>
    <t>Chainage (m)</t>
  </si>
  <si>
    <t>CONTRACTORS PRELIMINARIES</t>
  </si>
  <si>
    <t>North MMDR</t>
  </si>
  <si>
    <t xml:space="preserve">TRAFFIC MANAGEMENT </t>
  </si>
  <si>
    <t>TEMPORARY WORKS</t>
  </si>
  <si>
    <t>SITE CLEARANCE</t>
  </si>
  <si>
    <t>FENCING</t>
  </si>
  <si>
    <t>North</t>
  </si>
  <si>
    <t>Roundabout</t>
  </si>
  <si>
    <t>ROAD RESTRAINT SYSTEMS</t>
  </si>
  <si>
    <t>DRAINAGE</t>
  </si>
  <si>
    <t>EARTHWORKS</t>
  </si>
  <si>
    <t>GROUND IMPROVEMENT AND MONITORING</t>
  </si>
  <si>
    <t>PAVEMENTS</t>
  </si>
  <si>
    <t>KERBS</t>
  </si>
  <si>
    <t>FOOTWAYS</t>
  </si>
  <si>
    <t>TRAFFIC SIGNS</t>
  </si>
  <si>
    <t>TOTAL COST</t>
  </si>
  <si>
    <t>ROAD MARKINGS</t>
  </si>
  <si>
    <t>Scalford</t>
  </si>
  <si>
    <t>Brook</t>
  </si>
  <si>
    <t>Bridge</t>
  </si>
  <si>
    <t>TRAFFIC SIGNALS</t>
  </si>
  <si>
    <t>Thorpe</t>
  </si>
  <si>
    <t>STREET LIGHTING</t>
  </si>
  <si>
    <t>River</t>
  </si>
  <si>
    <t>Eye</t>
  </si>
  <si>
    <t>ELECTRICAL WORKS</t>
  </si>
  <si>
    <t>Temporary</t>
  </si>
  <si>
    <t>Railway</t>
  </si>
  <si>
    <t>CIVILS WORKS FOR STATS 
DIVERSION WORKS</t>
  </si>
  <si>
    <t>LANDSCAPING</t>
  </si>
  <si>
    <t>Treatment of Existing NMU Routes</t>
  </si>
  <si>
    <t>LANDSCAPING TO RIVER EYE 
DIVERSION</t>
  </si>
  <si>
    <t>Other Miscellaneous Temporary Works</t>
  </si>
  <si>
    <t>SCALFORD BROOK BRIDGE</t>
  </si>
  <si>
    <t>THORPE BROOK BRIDGE</t>
  </si>
  <si>
    <t>RIVER EYE BRIDGE</t>
  </si>
  <si>
    <t>ZONE</t>
  </si>
  <si>
    <t>ROUNDABOUT</t>
  </si>
  <si>
    <t>RAILWAY BRIDGE</t>
  </si>
  <si>
    <t>MAINLINE</t>
  </si>
  <si>
    <t>CULVERTS</t>
  </si>
  <si>
    <t>CULVERT</t>
  </si>
  <si>
    <t>NO</t>
  </si>
  <si>
    <t>POND</t>
  </si>
  <si>
    <t>SCALFORD BROOK</t>
  </si>
  <si>
    <t>THORPE BROOK</t>
  </si>
  <si>
    <t>RIVER EYE</t>
  </si>
  <si>
    <t>RIVER EYE / RAILWAY BRIDGE</t>
  </si>
  <si>
    <t>Monitoring of Existing Railway Bridge</t>
  </si>
  <si>
    <t>Network Rail Track Monitoring</t>
  </si>
  <si>
    <t>ELECTRICAL</t>
  </si>
  <si>
    <t>Table 9-1 COBA Manual</t>
  </si>
  <si>
    <t>Non Traffic Related Costs (inc footway/cycleways)</t>
  </si>
  <si>
    <t>per km (2002 prices)</t>
  </si>
  <si>
    <t>Length of scheme</t>
  </si>
  <si>
    <t>km</t>
  </si>
  <si>
    <t>per annum (2002 prices)</t>
  </si>
  <si>
    <t>Inflation Factor (GDP Inflator)</t>
  </si>
  <si>
    <t>(2002 to 2022)</t>
  </si>
  <si>
    <t>per annum (2022 prices)</t>
  </si>
  <si>
    <t xml:space="preserve">Source </t>
  </si>
  <si>
    <t>Monitoring and Evaluation Plan October 2022</t>
  </si>
  <si>
    <t>Assume 2022 prices and even spend during construction (2023-25) and 1 year after opening (2026) and in 5th year after opening (2030)</t>
  </si>
  <si>
    <t>Add 20% O.B.</t>
  </si>
  <si>
    <t>p.a.</t>
  </si>
  <si>
    <t>TAG Data Book, November 2021</t>
  </si>
  <si>
    <t>TAG Data Book, May 2022</t>
  </si>
  <si>
    <t>Year</t>
  </si>
  <si>
    <t>GDP deflator</t>
  </si>
  <si>
    <t>Annual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</si>
</sst>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8">
    <numFmt numFmtId="5" formatCode="&quot;£&quot;#,##0;\-&quot;£&quot;#,##0"/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0.000"/>
    <numFmt numFmtId="166" formatCode="&quot;£&quot;#,##0.00"/>
    <numFmt numFmtId="167" formatCode="0.00000"/>
    <numFmt numFmtId="168" formatCode="0.0000"/>
    <numFmt numFmtId="169" formatCode="0.0%"/>
    <numFmt numFmtId="170" formatCode="0.0"/>
    <numFmt numFmtId="171" formatCode="#,##0.0"/>
    <numFmt numFmtId="172" formatCode="#,##0_);\(#,##0\);&quot;-&quot;_)"/>
    <numFmt numFmtId="173" formatCode="_-[$€-2]* #,##0.000_-;\-[$€-2]* #,##0.000_-;_-[$€-2]* &quot;-&quot;??_-"/>
    <numFmt numFmtId="174" formatCode="General_)"/>
    <numFmt numFmtId="175" formatCode="_(* #,##0_);_(* \(#,##0\);_(* &quot; - &quot;_);_(@_)"/>
    <numFmt numFmtId="176" formatCode="_-[$€-2]* #,##0.00_-;\-[$€-2]* #,##0.00_-;_-[$€-2]* &quot;-&quot;??_-"/>
    <numFmt numFmtId="177" formatCode="&quot;$&quot;#,##0.0;[Red]\-&quot;$&quot;#,##0.0"/>
    <numFmt numFmtId="178" formatCode="#,##0;\-#,##0;\-"/>
    <numFmt numFmtId="179" formatCode="_-[$€-2]* #,##0.0_-;\-[$€-2]* #,##0.0_-;_-[$€-2]* &quot;-&quot;??_-"/>
    <numFmt numFmtId="180" formatCode="#,##0.0_-;\(#,##0.0\);_-* &quot;-&quot;??_-"/>
    <numFmt numFmtId="181" formatCode="&quot;$&quot;#,##0_);\(&quot;$&quot;#,##0\)"/>
    <numFmt numFmtId="182" formatCode="#,##0_);[Red]\(#,##0\);&quot;-&quot;_);[Blue]&quot;Error-&quot;@"/>
    <numFmt numFmtId="183" formatCode="#,##0.0_);[Red]\(#,##0.0\);&quot;-&quot;_);[Blue]&quot;Error-&quot;@"/>
    <numFmt numFmtId="184" formatCode="#,##0.00_);[Red]\(#,##0.00\);&quot;-&quot;_);[Blue]&quot;Error-&quot;@"/>
    <numFmt numFmtId="185" formatCode="&quot;£&quot;* #,##0_);[Red]&quot;£&quot;* \(#,##0\);&quot;£&quot;* &quot;-&quot;_);[Blue]&quot;Error-&quot;@"/>
    <numFmt numFmtId="186" formatCode="&quot;£&quot;* #,##0.0_);[Red]&quot;£&quot;* \(#,##0.0\);&quot;£&quot;* &quot;-&quot;_);[Blue]&quot;Error-&quot;@"/>
    <numFmt numFmtId="187" formatCode="&quot;£&quot;* #,##0.00_);[Red]&quot;£&quot;* \(#,##0.00\);&quot;£&quot;* &quot;-&quot;_);[Blue]&quot;Error-&quot;@"/>
    <numFmt numFmtId="188" formatCode="dd\ mmm\ yyyy_)"/>
    <numFmt numFmtId="189" formatCode="dd/mm/yy_)"/>
    <numFmt numFmtId="190" formatCode="0%_);[Red]\-0%_);0%_);[Blue]&quot;Error-&quot;@"/>
    <numFmt numFmtId="191" formatCode="0.0%_);[Red]\-0.0%_);0.0%_);[Blue]&quot;Error-&quot;@"/>
    <numFmt numFmtId="192" formatCode="0.00%_);[Red]\-0.00%_);0.00%_);[Blue]&quot;Error-&quot;@"/>
    <numFmt numFmtId="193" formatCode="0;0;\-"/>
    <numFmt numFmtId="194" formatCode="[Red]&quot;Err&quot;;[Red]&quot;Err&quot;;&quot;OK&quot;"/>
    <numFmt numFmtId="195" formatCode="&quot;to &quot;0.0000;&quot;to &quot;\-0.0000;&quot;to 0&quot;"/>
    <numFmt numFmtId="196" formatCode="#,##0;\(#,##0\)"/>
    <numFmt numFmtId="197" formatCode="#,##0.0;\(#,##0.0\)"/>
    <numFmt numFmtId="198" formatCode="#,##0.00;\(#,##0.00\)"/>
    <numFmt numFmtId="199" formatCode="#,##0.000;[Red]\(#,##0.000\)"/>
    <numFmt numFmtId="200" formatCode="#,##0_%_);\(#,##0\)_%;**;@_%_)"/>
    <numFmt numFmtId="201" formatCode="#,##0_%_);\(#,##0\)_%;#,##0_%_);@_%_)"/>
    <numFmt numFmtId="202" formatCode="#,##0.00_%_);\(#,##0.00\)_%;**;@_%_)"/>
    <numFmt numFmtId="203" formatCode="#,##0.00_%_);\(#,##0.00\)_%;#,##0.00_%_);@_%_)"/>
    <numFmt numFmtId="204" formatCode="#,##0.000_%_);\(#,##0.000\)_%;**;@_%_)"/>
    <numFmt numFmtId="205" formatCode="#,##0.0_%_);\(#,##0.0\)_%;**;@_%_)"/>
    <numFmt numFmtId="206" formatCode="&quot;$&quot;#,##0_);[Red]\(&quot;$&quot;#,##0\)"/>
    <numFmt numFmtId="207" formatCode="[$¥-411]#,##0"/>
    <numFmt numFmtId="208" formatCode="_(&quot;$&quot;* #,##0.00_);_(&quot;$&quot;* \(#,##0.00\);_(&quot;$&quot;* &quot;-&quot;??_);_(@_)"/>
    <numFmt numFmtId="209" formatCode="&quot;$&quot;#,##0.00_%_);\(&quot;$&quot;#,##0.00\)_%;**;@_%_)"/>
    <numFmt numFmtId="210" formatCode="&quot;$&quot;#,##0.000_%_);\(&quot;$&quot;#,##0.000\)_%;**;@_%_)"/>
    <numFmt numFmtId="211" formatCode="&quot;$&quot;#,##0.0_%_);\(&quot;$&quot;#,##0.0\)_%;**;@_%_)"/>
    <numFmt numFmtId="212" formatCode="#,##0_);\(#,##0.0\)"/>
    <numFmt numFmtId="213" formatCode="0_ ;\-0\ "/>
    <numFmt numFmtId="214" formatCode="###0.00_)"/>
    <numFmt numFmtId="215" formatCode="000"/>
    <numFmt numFmtId="216" formatCode="m/d/yy_%_);;**"/>
    <numFmt numFmtId="217" formatCode="m/d/yy_%_)"/>
    <numFmt numFmtId="218" formatCode="m/d/yy\ h:mm"/>
    <numFmt numFmtId="219" formatCode="#,###.00;\-#,##0.00;\-"/>
    <numFmt numFmtId="220" formatCode="000.00"/>
    <numFmt numFmtId="221" formatCode="_(* #,##0_);_(* \(#,##0\);_(* &quot;&quot;\ \-\ &quot;&quot;_);_(@_)"/>
    <numFmt numFmtId="222" formatCode="_-* #,##0\ _D_M_-;\-* #,##0\ _D_M_-;_-* &quot;-&quot;\ _D_M_-;_-@_-"/>
    <numFmt numFmtId="223" formatCode="_-* #,##0.00\ _D_M_-;\-* #,##0.00\ _D_M_-;_-* &quot;-&quot;??\ _D_M_-;_-@_-"/>
    <numFmt numFmtId="224" formatCode="_([$€]* #,##0.00_);_([$€]* \(#,##0.00\);_([$€]* &quot;-&quot;??_);_(@_)"/>
    <numFmt numFmtId="225" formatCode="[Magenta]&quot;Err&quot;;[Magenta]&quot;Err&quot;;[Blue]&quot;OK&quot;"/>
    <numFmt numFmtId="226" formatCode="[Blue]&quot;P&quot;;;[Red]&quot;O&quot;"/>
    <numFmt numFmtId="227" formatCode="General\ &quot;.&quot;"/>
    <numFmt numFmtId="228" formatCode="#,##0_);[Red]\(#,##0\);\-_)"/>
    <numFmt numFmtId="229" formatCode="0.0_)%;[Red]\(0.0%\);0.0_)%"/>
    <numFmt numFmtId="230" formatCode="[Red][&gt;1]&quot;&gt;100 %&quot;;[Red]\(0.0%\);0.0_)%"/>
    <numFmt numFmtId="231" formatCode="[&gt;0.5]#,##0;[&lt;-0.5]\-#,##0;\-"/>
    <numFmt numFmtId="232" formatCode="_-[$$-409]* #,##0.0_ ;_-[$$-409]* \-#,##0.0\ ;_-[$$-409]* &quot;-&quot;??_ ;_-@_ "/>
    <numFmt numFmtId="233" formatCode="#,##0.0_);\(#,##0.0\)"/>
    <numFmt numFmtId="234" formatCode="0.0;\(0.0\)"/>
    <numFmt numFmtId="235" formatCode="0.0;;&quot;TBD&quot;"/>
    <numFmt numFmtId="236" formatCode="_-* #,##0\ _F_-;\-* #,##0\ _F_-;_-* &quot;-&quot;\ _F_-;_-@_-"/>
    <numFmt numFmtId="237" formatCode="_-* #,##0.00\ _F_-;\-* #,##0.00\ _F_-;_-* &quot;-&quot;??\ _F_-;_-@_-"/>
    <numFmt numFmtId="238" formatCode="_(&quot;$&quot;* #,##0_);_(&quot;$&quot;* \(#,##0\);_(&quot;$&quot;* &quot;-&quot;_);_(@_)"/>
    <numFmt numFmtId="239" formatCode="_-* #,##0\ &quot;F&quot;_-;\-* #,##0\ &quot;F&quot;_-;_-* &quot;-&quot;\ &quot;F&quot;_-;_-@_-"/>
    <numFmt numFmtId="240" formatCode="_-* #,##0.00\ &quot;F&quot;_-;\-* #,##0.00\ &quot;F&quot;_-;_-* &quot;-&quot;??\ &quot;F&quot;_-;_-@_-"/>
    <numFmt numFmtId="241" formatCode="#,##0.0_x_)_);&quot;NM&quot;_x_)_);#,##0.0_x_)_);@_x_)_)"/>
    <numFmt numFmtId="242" formatCode="#,##0.0000\ ;[Red]\(#,##0.0000\)"/>
    <numFmt numFmtId="243" formatCode="[$$-C09]#,##0.0"/>
    <numFmt numFmtId="244" formatCode="#,##0.0_ ;\-#,##0.0\ "/>
    <numFmt numFmtId="245" formatCode="#,##0.0,,_);\(#,##0.0,,\);\-_)"/>
    <numFmt numFmtId="246" formatCode="#,##0_);\(#,##0\);\-_)"/>
    <numFmt numFmtId="247" formatCode="#,##0.0,_);\(#,##0.0,\);\-_)"/>
    <numFmt numFmtId="248" formatCode="#,##0.00_);\(#,##0.00\);\-_)"/>
    <numFmt numFmtId="249" formatCode="_(#,##0.0_);\(#,##0.0\);_(&quot;-&quot;_)"/>
    <numFmt numFmtId="250" formatCode="#,##0.0_);\(#,##0.0\);&quot;-&quot;;@"/>
    <numFmt numFmtId="251" formatCode="[&lt;0.0001]&quot;&lt;0.0001&quot;;0.0000"/>
    <numFmt numFmtId="252" formatCode="#,##0.0000"/>
    <numFmt numFmtId="253" formatCode="0.0%_);\(0.0%\);**;@_%_)"/>
    <numFmt numFmtId="254" formatCode="%#."/>
    <numFmt numFmtId="255" formatCode="##0.0"/>
    <numFmt numFmtId="256" formatCode="##0.0\ \e"/>
    <numFmt numFmtId="257" formatCode="###.0"/>
    <numFmt numFmtId="258" formatCode="##.0"/>
    <numFmt numFmtId="259" formatCode="mmm\ dd\,\ yyyy"/>
    <numFmt numFmtId="260" formatCode="mmm\-yyyy"/>
    <numFmt numFmtId="261" formatCode="yyyy"/>
    <numFmt numFmtId="262" formatCode="&quot;$&quot;#,##0.00_);[Red]\(&quot;$&quot;#,##0.00\)"/>
    <numFmt numFmtId="263" formatCode="\+#,##0.00;[Red]\-#,##0.00"/>
    <numFmt numFmtId="264" formatCode="_-* #,##0.000_-;\-* #,##0.000_-;_-* &quot;-&quot;???_-;_-@_-"/>
    <numFmt numFmtId="265" formatCode="_-* #,##0.00000_-;\-* #,##0.00000_-;_-* &quot;-&quot;?????_-;_-@_-"/>
    <numFmt numFmtId="266" formatCode="00000"/>
    <numFmt numFmtId="267" formatCode="#,##0.000"/>
    <numFmt numFmtId="268" formatCode="#,##0.0,,;\-#,##0.0,,;\-"/>
    <numFmt numFmtId="269" formatCode="#,##0,;\-#,##0,;\-"/>
    <numFmt numFmtId="270" formatCode="0.0%;\-0.0%;\-"/>
    <numFmt numFmtId="271" formatCode="#,##0.0,,;\-#,##0.0,,"/>
    <numFmt numFmtId="272" formatCode="#,##0,;\-#,##0,"/>
    <numFmt numFmtId="273" formatCode="0.0%;\-0.0%"/>
    <numFmt numFmtId="274" formatCode="&quot;$&quot;#,##0.0_);\(&quot;$&quot;#,##0.00\)"/>
    <numFmt numFmtId="275" formatCode="dd\ mmm\ yy"/>
    <numFmt numFmtId="276" formatCode="#,###,##0"/>
    <numFmt numFmtId="277" formatCode="_-&quot;€&quot;\ * #,##0.00_-;\-&quot;€&quot;\ * #,##0.00_-;_-&quot;€&quot;\ * &quot;-&quot;??_-;_-@_-"/>
    <numFmt numFmtId="278" formatCode="_-* #,##0\ &quot;DM&quot;_-;\-* #,##0\ &quot;DM&quot;_-;_-* &quot;-&quot;\ &quot;DM&quot;_-;_-@_-"/>
    <numFmt numFmtId="279" formatCode="_-* #,##0.00\ &quot;DM&quot;_-;\-* #,##0.00\ &quot;DM&quot;_-;_-* &quot;-&quot;??\ &quot;DM&quot;_-;_-@_-"/>
    <numFmt numFmtId="280" formatCode="####_)"/>
    <numFmt numFmtId="281" formatCode="#,##0.00_ ;[Red]\-#,##0.00\ "/>
    <numFmt numFmtId="282" formatCode="0.000%"/>
    <numFmt numFmtId="283" formatCode="_-* #,##0_-;\-* #,##0_-;_-* &quot;-&quot;??_-;_-@_-"/>
  </numFmts>
  <fonts count="3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u/>
      <sz val="10"/>
      <color theme="10"/>
      <name val="Arial"/>
      <family val="2"/>
    </font>
    <font>
      <i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name val="Times New Roman"/>
      <family val="1"/>
    </font>
    <font>
      <sz val="10"/>
      <color rgb="FFFF000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8"/>
      <color indexed="12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10"/>
      <color indexed="18"/>
      <name val="Arial"/>
      <family val="2"/>
    </font>
    <font>
      <sz val="10"/>
      <name val="Courier"/>
      <family val="3"/>
    </font>
    <font>
      <sz val="12"/>
      <color indexed="8"/>
      <name val="Arial"/>
      <family val="2"/>
    </font>
    <font>
      <sz val="11"/>
      <color indexed="63"/>
      <name val="Calibri"/>
      <family val="2"/>
    </font>
    <font>
      <sz val="10"/>
      <color theme="1"/>
      <name val="Gill Sans MT"/>
      <family val="2"/>
    </font>
    <font>
      <sz val="9"/>
      <color theme="1"/>
      <name val="Arial"/>
      <family val="2"/>
    </font>
    <font>
      <sz val="10"/>
      <name val="Arial Cyr"/>
      <charset val="204"/>
    </font>
    <font>
      <sz val="9"/>
      <name val="Times New Roman"/>
      <family val="1"/>
    </font>
    <font>
      <sz val="11"/>
      <color indexed="9"/>
      <name val="Calibri"/>
      <family val="2"/>
    </font>
    <font>
      <sz val="12"/>
      <color indexed="9"/>
      <name val="Arial"/>
      <family val="2"/>
    </font>
    <font>
      <sz val="10"/>
      <color theme="0"/>
      <name val="Gill Sans MT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8"/>
      <color indexed="12"/>
      <name val="Palatino"/>
      <family val="1"/>
    </font>
    <font>
      <sz val="10"/>
      <name val="Gill Sans MT"/>
      <family val="2"/>
    </font>
    <font>
      <sz val="7"/>
      <name val="Arial"/>
      <family val="2"/>
    </font>
    <font>
      <sz val="10"/>
      <color indexed="56"/>
      <name val="Arial"/>
      <family val="2"/>
    </font>
    <font>
      <sz val="8"/>
      <name val="Calibri"/>
      <family val="2"/>
      <scheme val="minor"/>
    </font>
    <font>
      <sz val="11"/>
      <color indexed="20"/>
      <name val="Calibri"/>
      <family val="2"/>
    </font>
    <font>
      <sz val="12"/>
      <color indexed="20"/>
      <name val="Arial"/>
      <family val="2"/>
    </font>
    <font>
      <sz val="10"/>
      <color indexed="63"/>
      <name val="Gill Sans MT"/>
      <family val="2"/>
    </font>
    <font>
      <sz val="10"/>
      <color rgb="FF9C0006"/>
      <name val="Arial"/>
      <family val="2"/>
    </font>
    <font>
      <sz val="9"/>
      <color rgb="FF9C0006"/>
      <name val="Arial"/>
      <family val="2"/>
    </font>
    <font>
      <sz val="12"/>
      <name val="Abadi MT Condensed"/>
    </font>
    <font>
      <u/>
      <sz val="10"/>
      <color indexed="20"/>
      <name val="Arial"/>
      <family val="2"/>
    </font>
    <font>
      <sz val="8"/>
      <color indexed="18"/>
      <name val="Helv"/>
    </font>
    <font>
      <b/>
      <sz val="9"/>
      <name val="Times New Roman"/>
      <family val="1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1"/>
      <color indexed="28"/>
      <name val="Calibri"/>
      <family val="2"/>
    </font>
    <font>
      <b/>
      <sz val="11"/>
      <color indexed="52"/>
      <name val="Calibri"/>
      <family val="2"/>
    </font>
    <font>
      <b/>
      <sz val="12"/>
      <color indexed="52"/>
      <name val="Arial"/>
      <family val="2"/>
    </font>
    <font>
      <b/>
      <sz val="11"/>
      <color indexed="29"/>
      <name val="Calibri"/>
      <family val="2"/>
    </font>
    <font>
      <b/>
      <sz val="10"/>
      <color rgb="FFFA7D00"/>
      <name val="Gill Sans MT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9"/>
      <color rgb="FFFA7D00"/>
      <name val="Arial"/>
      <family val="2"/>
    </font>
    <font>
      <sz val="8"/>
      <name val="Tahoma"/>
      <family val="2"/>
    </font>
    <font>
      <sz val="11"/>
      <color indexed="28"/>
      <name val="Calibri"/>
      <family val="2"/>
    </font>
    <font>
      <b/>
      <sz val="11"/>
      <color indexed="9"/>
      <name val="Calibri"/>
      <family val="2"/>
    </font>
    <font>
      <b/>
      <sz val="12"/>
      <color indexed="9"/>
      <name val="Arial"/>
      <family val="2"/>
    </font>
    <font>
      <b/>
      <sz val="11"/>
      <color theme="0"/>
      <name val="Calibri"/>
      <family val="2"/>
    </font>
    <font>
      <b/>
      <sz val="10"/>
      <color theme="0"/>
      <name val="Gill Sans MT"/>
      <family val="2"/>
    </font>
    <font>
      <b/>
      <sz val="9"/>
      <color theme="0"/>
      <name val="Arial"/>
      <family val="2"/>
    </font>
    <font>
      <b/>
      <sz val="10"/>
      <color indexed="22"/>
      <name val="Tahoma"/>
      <family val="2"/>
    </font>
    <font>
      <b/>
      <i/>
      <sz val="10"/>
      <color theme="0"/>
      <name val="Gill Sans MT"/>
      <family val="2"/>
    </font>
    <font>
      <b/>
      <i/>
      <sz val="10"/>
      <name val="Gill Sans MT"/>
      <family val="2"/>
    </font>
    <font>
      <sz val="11"/>
      <name val="Tms Rmn"/>
    </font>
    <font>
      <sz val="13"/>
      <name val="Tms Rmn"/>
    </font>
    <font>
      <sz val="13"/>
      <name val="Tms Rmn"/>
      <family val="2"/>
    </font>
    <font>
      <b/>
      <i/>
      <sz val="12"/>
      <color indexed="12"/>
      <name val="Arial"/>
      <family val="2"/>
    </font>
    <font>
      <sz val="12"/>
      <name val="Tms Rmn"/>
    </font>
    <font>
      <sz val="12"/>
      <name val="Tms Rmn"/>
      <family val="2"/>
    </font>
    <font>
      <sz val="8"/>
      <name val="Palatino"/>
      <family val="1"/>
    </font>
    <font>
      <sz val="12"/>
      <color theme="1"/>
      <name val="Arial"/>
      <family val="2"/>
    </font>
    <font>
      <sz val="8"/>
      <color theme="1"/>
      <name val="Arial"/>
      <family val="2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name val="BERNHARD"/>
    </font>
    <font>
      <sz val="12"/>
      <color indexed="14"/>
      <name val="Arial"/>
      <family val="2"/>
    </font>
    <font>
      <sz val="10"/>
      <name val="MS Sans Serif"/>
      <family val="2"/>
    </font>
    <font>
      <sz val="8"/>
      <color indexed="16"/>
      <name val="Palatino"/>
      <family val="1"/>
    </font>
    <font>
      <sz val="10"/>
      <color theme="1"/>
      <name val="Calibri"/>
      <family val="1"/>
      <scheme val="minor"/>
    </font>
    <font>
      <sz val="10"/>
      <color theme="1"/>
      <name val="Calibri"/>
      <family val="2"/>
    </font>
    <font>
      <sz val="10"/>
      <color indexed="62"/>
      <name val="Book Antiqua"/>
      <family val="1"/>
    </font>
    <font>
      <sz val="10"/>
      <name val="Tms Rmn"/>
    </font>
    <font>
      <sz val="11"/>
      <name val="??"/>
      <family val="3"/>
      <charset val="129"/>
    </font>
    <font>
      <sz val="10"/>
      <name val="Tahoma"/>
      <family val="2"/>
    </font>
    <font>
      <b/>
      <sz val="11"/>
      <color indexed="55"/>
      <name val="Arial"/>
      <family val="2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sz val="11"/>
      <color rgb="FF002F5F"/>
      <name val="Calibri"/>
      <family val="2"/>
    </font>
    <font>
      <b/>
      <i/>
      <sz val="11"/>
      <color theme="0"/>
      <name val="Calibri"/>
      <family val="2"/>
    </font>
    <font>
      <i/>
      <sz val="28"/>
      <color rgb="FF002F5F"/>
      <name val="Arial"/>
      <family val="2"/>
    </font>
    <font>
      <i/>
      <sz val="14"/>
      <color rgb="FF002F5F"/>
      <name val="Arial"/>
      <family val="2"/>
    </font>
    <font>
      <i/>
      <sz val="28"/>
      <color theme="3"/>
      <name val="Arial"/>
      <family val="2"/>
    </font>
    <font>
      <i/>
      <sz val="11"/>
      <color indexed="23"/>
      <name val="Calibri"/>
      <family val="2"/>
    </font>
    <font>
      <i/>
      <sz val="12"/>
      <color indexed="23"/>
      <name val="Arial"/>
      <family val="2"/>
    </font>
    <font>
      <i/>
      <sz val="10"/>
      <color rgb="FF7F7F7F"/>
      <name val="Gill Sans MT"/>
      <family val="2"/>
    </font>
    <font>
      <i/>
      <sz val="10"/>
      <color rgb="FF7F7F7F"/>
      <name val="Arial"/>
      <family val="2"/>
    </font>
    <font>
      <i/>
      <sz val="9"/>
      <color rgb="FF7F7F7F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8"/>
      <name val="Wingdings 2"/>
      <family val="1"/>
    </font>
    <font>
      <b/>
      <sz val="12"/>
      <color indexed="8"/>
      <name val="Arial"/>
      <family val="2"/>
    </font>
    <font>
      <b/>
      <sz val="8"/>
      <name val="Tahoma"/>
      <family val="2"/>
    </font>
    <font>
      <sz val="11"/>
      <color indexed="10"/>
      <name val="Arial"/>
      <family val="2"/>
    </font>
    <font>
      <sz val="9.5"/>
      <color indexed="23"/>
      <name val="Helvetica-Black"/>
    </font>
    <font>
      <sz val="8"/>
      <name val="Times New Roman"/>
      <family val="1"/>
    </font>
    <font>
      <sz val="7"/>
      <name val="Palatino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12"/>
      <color indexed="17"/>
      <name val="Arial"/>
      <family val="2"/>
    </font>
    <font>
      <sz val="10"/>
      <color rgb="FF006100"/>
      <name val="Gill Sans MT"/>
      <family val="2"/>
    </font>
    <font>
      <sz val="10"/>
      <color rgb="FF006100"/>
      <name val="Arial"/>
      <family val="2"/>
    </font>
    <font>
      <sz val="9"/>
      <color rgb="FF006100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5"/>
      <color indexed="56"/>
      <name val="Arial"/>
      <family val="2"/>
    </font>
    <font>
      <b/>
      <sz val="15"/>
      <name val="Arial"/>
      <family val="2"/>
    </font>
    <font>
      <b/>
      <sz val="12"/>
      <color indexed="12"/>
      <name val="Arial"/>
      <family val="2"/>
    </font>
    <font>
      <b/>
      <sz val="15"/>
      <color indexed="62"/>
      <name val="Gill Sans MT"/>
      <family val="2"/>
    </font>
    <font>
      <sz val="10"/>
      <name val="Helvetica-Black"/>
    </font>
    <font>
      <b/>
      <sz val="10"/>
      <name val="Calibri Light"/>
      <family val="2"/>
      <scheme val="major"/>
    </font>
    <font>
      <b/>
      <i/>
      <sz val="13"/>
      <color indexed="9"/>
      <name val="IQE Garamond I Cd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3"/>
      <color indexed="56"/>
      <name val="Arial"/>
      <family val="2"/>
    </font>
    <font>
      <sz val="11"/>
      <color indexed="8"/>
      <name val="Arial"/>
      <family val="2"/>
    </font>
    <font>
      <b/>
      <sz val="13"/>
      <color indexed="62"/>
      <name val="Gill Sans MT"/>
      <family val="2"/>
    </font>
    <font>
      <sz val="10"/>
      <name val="Palatino"/>
    </font>
    <font>
      <b/>
      <sz val="9"/>
      <name val="Calibri Light"/>
      <family val="2"/>
      <scheme val="major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Arial"/>
      <family val="2"/>
    </font>
    <font>
      <b/>
      <i/>
      <sz val="12"/>
      <name val="Arial"/>
      <family val="2"/>
    </font>
    <font>
      <b/>
      <sz val="11"/>
      <color indexed="62"/>
      <name val="Gill Sans MT"/>
      <family val="2"/>
    </font>
    <font>
      <b/>
      <sz val="8"/>
      <name val="Calibri Light"/>
      <family val="2"/>
      <scheme val="major"/>
    </font>
    <font>
      <i/>
      <sz val="14"/>
      <name val="Palatino"/>
      <family val="1"/>
    </font>
    <font>
      <b/>
      <sz val="11"/>
      <color indexed="48"/>
      <name val="Calibri"/>
      <family val="2"/>
    </font>
    <font>
      <sz val="8"/>
      <name val="Calibri Light"/>
      <family val="2"/>
      <scheme val="major"/>
    </font>
    <font>
      <b/>
      <sz val="18"/>
      <name val="Arial"/>
      <family val="2"/>
    </font>
    <font>
      <b/>
      <sz val="12"/>
      <name val="Times New Roman"/>
      <family val="1"/>
    </font>
    <font>
      <u/>
      <sz val="9"/>
      <color indexed="12"/>
      <name val="Geneva"/>
    </font>
    <font>
      <u/>
      <sz val="12"/>
      <color indexed="12"/>
      <name val="Arial"/>
      <family val="2"/>
    </font>
    <font>
      <u/>
      <sz val="12"/>
      <color theme="10"/>
      <name val="Arial"/>
      <family val="2"/>
    </font>
    <font>
      <u/>
      <sz val="11"/>
      <color indexed="12"/>
      <name val="Calibri"/>
      <family val="2"/>
    </font>
    <font>
      <i/>
      <u/>
      <sz val="9"/>
      <color indexed="12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Courier"/>
      <family val="3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</font>
    <font>
      <u/>
      <sz val="8.5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Calibri"/>
      <family val="2"/>
      <scheme val="minor"/>
    </font>
    <font>
      <sz val="11"/>
      <color indexed="62"/>
      <name val="Calibri"/>
      <family val="2"/>
    </font>
    <font>
      <sz val="12"/>
      <color indexed="62"/>
      <name val="Arial"/>
      <family val="2"/>
    </font>
    <font>
      <sz val="11"/>
      <color indexed="48"/>
      <name val="Calibri"/>
      <family val="2"/>
    </font>
    <font>
      <sz val="10"/>
      <color rgb="FF3F3F76"/>
      <name val="Gill Sans MT"/>
      <family val="2"/>
    </font>
    <font>
      <sz val="10"/>
      <color rgb="FF3F3F76"/>
      <name val="Arial"/>
      <family val="2"/>
    </font>
    <font>
      <sz val="9"/>
      <color rgb="FF3F3F76"/>
      <name val="Arial"/>
      <family val="2"/>
    </font>
    <font>
      <sz val="9"/>
      <name val="Arial MT"/>
    </font>
    <font>
      <i/>
      <sz val="8"/>
      <color indexed="18"/>
      <name val="Arial"/>
      <family val="2"/>
    </font>
    <font>
      <sz val="9"/>
      <color indexed="20"/>
      <name val="Arial MT"/>
    </font>
    <font>
      <sz val="9"/>
      <color indexed="20"/>
      <name val="Arial MT"/>
      <family val="2"/>
    </font>
    <font>
      <sz val="11"/>
      <color indexed="52"/>
      <name val="Calibri"/>
      <family val="2"/>
    </font>
    <font>
      <sz val="12"/>
      <color indexed="52"/>
      <name val="Arial"/>
      <family val="2"/>
    </font>
    <font>
      <sz val="11"/>
      <color indexed="10"/>
      <name val="Calibri"/>
      <family val="2"/>
    </font>
    <font>
      <sz val="10"/>
      <color rgb="FFFA7D00"/>
      <name val="Gill Sans MT"/>
      <family val="2"/>
    </font>
    <font>
      <sz val="10"/>
      <color rgb="FFFA7D00"/>
      <name val="Arial"/>
      <family val="2"/>
    </font>
    <font>
      <sz val="9"/>
      <color rgb="FFFA7D00"/>
      <name val="Arial"/>
      <family val="2"/>
    </font>
    <font>
      <i/>
      <sz val="10"/>
      <color theme="0"/>
      <name val="Gill Sans MT"/>
      <family val="2"/>
    </font>
    <font>
      <i/>
      <sz val="10"/>
      <color indexed="40"/>
      <name val="Arial"/>
      <family val="2"/>
    </font>
    <font>
      <b/>
      <sz val="12"/>
      <name val="Calibri Light"/>
      <family val="2"/>
      <scheme val="major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sz val="11"/>
      <color indexed="19"/>
      <name val="Calibri"/>
      <family val="2"/>
    </font>
    <font>
      <sz val="10"/>
      <color rgb="FF9C6500"/>
      <name val="Gill Sans MT"/>
      <family val="2"/>
    </font>
    <font>
      <sz val="10"/>
      <color rgb="FF9C6500"/>
      <name val="Arial"/>
      <family val="2"/>
    </font>
    <font>
      <sz val="9"/>
      <color rgb="FF9C6500"/>
      <name val="Arial"/>
      <family val="2"/>
    </font>
    <font>
      <sz val="7"/>
      <name val="Small Fonts"/>
      <family val="2"/>
    </font>
    <font>
      <sz val="12"/>
      <color indexed="10"/>
      <name val="Arial"/>
      <family val="2"/>
    </font>
    <font>
      <sz val="10"/>
      <name val="Tms Rmn"/>
      <family val="2"/>
    </font>
    <font>
      <sz val="12"/>
      <name val="Helv"/>
    </font>
    <font>
      <b/>
      <i/>
      <sz val="16"/>
      <name val="Helv"/>
    </font>
    <font>
      <sz val="11"/>
      <color indexed="8"/>
      <name val="宋体"/>
      <charset val="134"/>
    </font>
    <font>
      <sz val="11"/>
      <color theme="1"/>
      <name val="Arial"/>
      <family val="2"/>
    </font>
    <font>
      <sz val="8"/>
      <name val="Helvetica"/>
      <family val="2"/>
    </font>
    <font>
      <sz val="10"/>
      <color indexed="8"/>
      <name val="Gill Sans MT"/>
      <family val="2"/>
    </font>
    <font>
      <sz val="8"/>
      <name val="Number"/>
    </font>
    <font>
      <sz val="8"/>
      <name val="Calibri"/>
      <family val="1"/>
      <scheme val="minor"/>
    </font>
    <font>
      <sz val="9"/>
      <name val="Geneva"/>
    </font>
    <font>
      <sz val="9"/>
      <name val="Geneva"/>
      <family val="2"/>
    </font>
    <font>
      <b/>
      <sz val="11"/>
      <color indexed="63"/>
      <name val="Calibri"/>
      <family val="2"/>
    </font>
    <font>
      <b/>
      <sz val="12"/>
      <color indexed="63"/>
      <name val="Arial"/>
      <family val="2"/>
    </font>
    <font>
      <b/>
      <sz val="10"/>
      <color indexed="8"/>
      <name val="Gill Sans MT"/>
      <family val="2"/>
    </font>
    <font>
      <b/>
      <sz val="10"/>
      <color rgb="FF3F3F3F"/>
      <name val="Arial"/>
      <family val="2"/>
    </font>
    <font>
      <b/>
      <sz val="9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Helvetica"/>
    </font>
    <font>
      <sz val="1"/>
      <color indexed="8"/>
      <name val="Courier"/>
      <family val="3"/>
    </font>
    <font>
      <b/>
      <sz val="6"/>
      <name val="Frutiger sc65 bold"/>
      <family val="2"/>
    </font>
    <font>
      <b/>
      <sz val="8"/>
      <name val="Frutiger sc65 bold"/>
      <family val="2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62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b/>
      <sz val="18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u/>
      <sz val="9"/>
      <name val="Arial"/>
      <family val="2"/>
    </font>
    <font>
      <i/>
      <sz val="12"/>
      <name val="Times New Roman"/>
      <family val="1"/>
    </font>
    <font>
      <sz val="8"/>
      <name val="Helv"/>
    </font>
    <font>
      <sz val="10"/>
      <name val="Frutiger sc75 Black"/>
      <family val="2"/>
    </font>
    <font>
      <sz val="8"/>
      <color indexed="9"/>
      <name val="Arial"/>
      <family val="2"/>
    </font>
    <font>
      <b/>
      <sz val="10"/>
      <name val="Tahoma"/>
      <family val="2"/>
    </font>
    <font>
      <b/>
      <sz val="10"/>
      <color indexed="9"/>
      <name val="Verdana"/>
      <family val="2"/>
    </font>
    <font>
      <sz val="10"/>
      <color indexed="8"/>
      <name val="Verdana"/>
      <family val="2"/>
    </font>
    <font>
      <b/>
      <sz val="12"/>
      <color theme="4" tint="-0.499984740745262"/>
      <name val="Calibri"/>
      <family val="1"/>
      <scheme val="minor"/>
    </font>
    <font>
      <sz val="9"/>
      <name val="SwitzerlandNarrow"/>
      <family val="2"/>
    </font>
    <font>
      <sz val="9"/>
      <color indexed="12"/>
      <name val="SwitzerlandNarrow"/>
      <family val="2"/>
    </font>
    <font>
      <i/>
      <sz val="7"/>
      <name val="Arial"/>
      <family val="2"/>
    </font>
    <font>
      <b/>
      <sz val="10"/>
      <color indexed="9"/>
      <name val="Frutiger sc75 Black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9"/>
      <color theme="1"/>
      <name val="Calibri Light"/>
      <family val="1"/>
      <scheme val="major"/>
    </font>
    <font>
      <i/>
      <sz val="8"/>
      <color indexed="12"/>
      <name val="Arial"/>
      <family val="2"/>
    </font>
    <font>
      <sz val="9"/>
      <name val="Frutiger SC45 Light"/>
      <family val="2"/>
    </font>
    <font>
      <sz val="9"/>
      <color indexed="10"/>
      <name val="Frutiger SC45 Light"/>
      <family val="2"/>
    </font>
    <font>
      <b/>
      <sz val="9"/>
      <name val="Frutiger sc65 bold"/>
      <family val="2"/>
    </font>
    <font>
      <sz val="9"/>
      <color indexed="8"/>
      <name val="Frutiger SC45 Light"/>
      <family val="2"/>
    </font>
    <font>
      <sz val="9"/>
      <name val="Frutiger sc65 bold"/>
      <family val="2"/>
    </font>
    <font>
      <i/>
      <sz val="8"/>
      <name val="Arial"/>
      <family val="2"/>
    </font>
    <font>
      <sz val="11"/>
      <color indexed="16"/>
      <name val="Calibri"/>
      <family val="2"/>
    </font>
    <font>
      <i/>
      <sz val="11"/>
      <color indexed="38"/>
      <name val="Calibri"/>
      <family val="2"/>
    </font>
    <font>
      <i/>
      <sz val="8"/>
      <name val="Tms Rmn"/>
    </font>
    <font>
      <sz val="12"/>
      <name val="Palatino"/>
      <family val="1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b/>
      <sz val="12"/>
      <color indexed="20"/>
      <name val="Arial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8"/>
      <color indexed="48"/>
      <name val="Cambria"/>
      <family val="2"/>
    </font>
    <font>
      <b/>
      <sz val="18"/>
      <color indexed="62"/>
      <name val="Cambria"/>
      <family val="1"/>
    </font>
    <font>
      <b/>
      <sz val="18"/>
      <color theme="3"/>
      <name val="Calibri Light"/>
      <family val="1"/>
      <scheme val="major"/>
    </font>
    <font>
      <b/>
      <sz val="14"/>
      <name val="Helv"/>
    </font>
    <font>
      <b/>
      <sz val="12"/>
      <name val="Helv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Tms Rmn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theme="1"/>
      <name val="Gill Sans MT"/>
      <family val="2"/>
    </font>
    <font>
      <b/>
      <sz val="9"/>
      <color theme="1"/>
      <name val="Arial"/>
      <family val="2"/>
    </font>
    <font>
      <b/>
      <sz val="8"/>
      <name val="Palatino"/>
      <family val="1"/>
    </font>
    <font>
      <sz val="11"/>
      <color indexed="59"/>
      <name val="Calibri"/>
      <family val="2"/>
    </font>
    <font>
      <sz val="11"/>
      <color rgb="FFFF0000"/>
      <name val="Calibri"/>
      <family val="2"/>
    </font>
    <font>
      <sz val="10"/>
      <color rgb="FFFF0000"/>
      <name val="Gill Sans MT"/>
      <family val="2"/>
    </font>
    <font>
      <sz val="9"/>
      <color rgb="FFFF0000"/>
      <name val="Arial"/>
      <family val="2"/>
    </font>
    <font>
      <sz val="12"/>
      <name val="宋体"/>
      <charset val="134"/>
    </font>
    <font>
      <u/>
      <sz val="12"/>
      <color indexed="12"/>
      <name val="Times New Roman"/>
      <family val="1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"/>
      <name val="Arial"/>
      <family val="2"/>
    </font>
  </fonts>
  <fills count="17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53"/>
      </patternFill>
    </fill>
    <fill>
      <patternFill patternType="solid">
        <fgColor indexed="29"/>
      </patternFill>
    </fill>
    <fill>
      <patternFill patternType="solid">
        <fgColor indexed="47"/>
        <bgColor indexed="64"/>
      </patternFill>
    </fill>
    <fill>
      <patternFill patternType="solid">
        <fgColor indexed="42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6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3"/>
      </patternFill>
    </fill>
    <fill>
      <patternFill patternType="solid">
        <fgColor indexed="47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15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43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solid">
        <fgColor theme="6" tint="0.5997497482222968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1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0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6"/>
      </patternFill>
    </fill>
    <fill>
      <patternFill patternType="solid">
        <fgColor indexed="20"/>
        <bgColor indexed="64"/>
      </patternFill>
    </fill>
    <fill>
      <patternFill patternType="solid">
        <fgColor indexed="49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5"/>
      </patternFill>
    </fill>
    <fill>
      <patternFill patternType="solid">
        <fgColor indexed="25"/>
        <bgColor indexed="64"/>
      </patternFill>
    </fill>
    <fill>
      <patternFill patternType="solid">
        <fgColor indexed="10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theme="4"/>
        <bgColor indexed="64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8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</patternFill>
    </fill>
    <fill>
      <patternFill patternType="solid">
        <fgColor rgb="FFF2F2F2"/>
        <bgColor indexed="64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4"/>
      </patternFill>
    </fill>
    <fill>
      <patternFill patternType="solid">
        <fgColor indexed="14"/>
        <bgColor indexed="64"/>
      </patternFill>
    </fill>
    <fill>
      <patternFill patternType="solid">
        <fgColor indexed="38"/>
      </patternFill>
    </fill>
    <fill>
      <patternFill patternType="solid">
        <fgColor indexed="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7BD0E2"/>
        <bgColor indexed="64"/>
      </patternFill>
    </fill>
    <fill>
      <patternFill patternType="solid">
        <fgColor rgb="FF00A3C7"/>
        <bgColor indexed="64"/>
      </patternFill>
    </fill>
    <fill>
      <patternFill patternType="solid">
        <fgColor indexed="40"/>
      </patternFill>
    </fill>
    <fill>
      <patternFill patternType="solid">
        <fgColor theme="3" tint="0.5997497482222968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8"/>
      </patternFill>
    </fill>
    <fill>
      <patternFill patternType="solid">
        <fgColor rgb="FFFFEB9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darkTrellis"/>
    </fill>
    <fill>
      <patternFill patternType="solid">
        <fgColor indexed="22"/>
        <bgColor indexed="22"/>
      </patternFill>
    </fill>
    <fill>
      <patternFill patternType="solid">
        <fgColor theme="0" tint="-0.34809411908322396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4"/>
        <bgColor indexed="64"/>
      </patternFill>
    </fill>
    <fill>
      <patternFill patternType="lightGray">
        <fgColor indexed="9"/>
      </patternFill>
    </fill>
    <fill>
      <patternFill patternType="solid">
        <fgColor rgb="FFFFCC66"/>
        <bgColor indexed="64"/>
      </patternFill>
    </fill>
    <fill>
      <patternFill patternType="gray0625">
        <f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-0.249977111117893"/>
        <bgColor theme="9" tint="-0.249977111117893"/>
      </patternFill>
    </fill>
  </fills>
  <borders count="1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24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2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theme="0" tint="-0.14807580797753839"/>
      </left>
      <right style="thin">
        <color theme="0" tint="-0.14807580797753839"/>
      </right>
      <top style="thin">
        <color theme="0" tint="-0.14807580797753839"/>
      </top>
      <bottom style="thin">
        <color theme="0" tint="-0.14807580797753839"/>
      </bottom>
      <diagonal/>
    </border>
    <border>
      <left style="thin">
        <color theme="0" tint="-0.14807580797753839"/>
      </left>
      <right style="thin">
        <color theme="0" tint="-0.14807580797753839"/>
      </right>
      <top/>
      <bottom style="thick">
        <color theme="0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/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ck">
        <color indexed="9"/>
      </left>
      <right style="medium">
        <color indexed="8"/>
      </right>
      <top style="thick">
        <color indexed="9"/>
      </top>
      <bottom/>
      <diagonal/>
    </border>
    <border>
      <left style="thick">
        <color indexed="9"/>
      </left>
      <right style="medium">
        <color indexed="8"/>
      </right>
      <top/>
      <bottom/>
      <diagonal/>
    </border>
    <border>
      <left style="thick">
        <color indexed="9"/>
      </left>
      <right style="medium">
        <color indexed="8"/>
      </right>
      <top style="hair">
        <color indexed="9"/>
      </top>
      <bottom style="hair">
        <color indexed="9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medium">
        <color indexed="2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32"/>
      </top>
      <bottom style="double">
        <color indexed="3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25"/>
      </top>
      <bottom style="double">
        <color indexed="25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theme="9" tint="-0.249977111117893"/>
      </top>
      <bottom/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0.59999389629810485"/>
      </bottom>
      <diagonal/>
    </border>
    <border>
      <left/>
      <right/>
      <top style="thin">
        <color theme="9" tint="-0.249977111117893"/>
      </top>
      <bottom style="thin">
        <color theme="9" tint="0.79998168889431442"/>
      </bottom>
      <diagonal/>
    </border>
  </borders>
  <cellStyleXfs count="37919">
    <xf numFmtId="0" fontId="0" fillId="0" borderId="0"/>
    <xf numFmtId="0" fontId="12" fillId="0" borderId="0"/>
    <xf numFmtId="43" fontId="1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13" fillId="0" borderId="0"/>
    <xf numFmtId="0" fontId="37" fillId="0" borderId="0"/>
    <xf numFmtId="9" fontId="13" fillId="0" borderId="0" applyFont="0" applyFill="0" applyBorder="0" applyAlignment="0" applyProtection="0"/>
    <xf numFmtId="0" fontId="13" fillId="0" borderId="0"/>
    <xf numFmtId="0" fontId="39" fillId="0" borderId="0"/>
    <xf numFmtId="9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3" fillId="0" borderId="0"/>
    <xf numFmtId="9" fontId="48" fillId="0" borderId="0">
      <alignment horizontal="right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3" fillId="0" borderId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173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9" fillId="0" borderId="0"/>
    <xf numFmtId="0" fontId="50" fillId="0" borderId="0"/>
    <xf numFmtId="0" fontId="4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horizontal="left" wrapText="1"/>
    </xf>
    <xf numFmtId="0" fontId="13" fillId="0" borderId="0">
      <alignment horizontal="left" wrapText="1"/>
    </xf>
    <xf numFmtId="0" fontId="50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49" fillId="0" borderId="0"/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horizontal="left" wrapText="1"/>
    </xf>
    <xf numFmtId="0" fontId="13" fillId="0" borderId="0"/>
    <xf numFmtId="0" fontId="13" fillId="0" borderId="0"/>
    <xf numFmtId="0" fontId="51" fillId="0" borderId="40" applyNumberFormat="0" applyFill="0" applyProtection="0">
      <alignment horizontal="center"/>
    </xf>
    <xf numFmtId="0" fontId="13" fillId="0" borderId="0"/>
    <xf numFmtId="0" fontId="49" fillId="0" borderId="0"/>
    <xf numFmtId="0" fontId="13" fillId="0" borderId="0"/>
    <xf numFmtId="0" fontId="13" fillId="0" borderId="0"/>
    <xf numFmtId="174" fontId="52" fillId="0" borderId="0"/>
    <xf numFmtId="173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0" fontId="13" fillId="0" borderId="0"/>
    <xf numFmtId="173" fontId="13" fillId="0" borderId="0"/>
    <xf numFmtId="173" fontId="13" fillId="0" borderId="0"/>
    <xf numFmtId="0" fontId="13" fillId="0" borderId="0"/>
    <xf numFmtId="0" fontId="13" fillId="0" borderId="0"/>
    <xf numFmtId="175" fontId="28" fillId="0" borderId="0">
      <alignment horizontal="right" vertical="top"/>
    </xf>
    <xf numFmtId="170" fontId="13" fillId="0" borderId="0" applyFont="0" applyFill="0" applyBorder="0" applyProtection="0">
      <alignment horizontal="right"/>
    </xf>
    <xf numFmtId="170" fontId="13" fillId="0" borderId="0" applyFont="0" applyFill="0" applyBorder="0" applyProtection="0">
      <alignment horizontal="right"/>
    </xf>
    <xf numFmtId="170" fontId="13" fillId="0" borderId="0" applyFont="0" applyFill="0" applyBorder="0" applyProtection="0">
      <alignment horizontal="right"/>
    </xf>
    <xf numFmtId="170" fontId="13" fillId="0" borderId="0" applyFont="0" applyFill="0" applyBorder="0" applyProtection="0">
      <alignment horizontal="right"/>
    </xf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53" fillId="46" borderId="0" applyNumberFormat="0" applyBorder="0" applyAlignment="0" applyProtection="0"/>
    <xf numFmtId="0" fontId="34" fillId="46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34" fillId="45" borderId="0"/>
    <xf numFmtId="0" fontId="34" fillId="46" borderId="0" applyNumberFormat="0" applyBorder="0" applyAlignment="0" applyProtection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6" borderId="0" applyNumberFormat="0" applyBorder="0" applyAlignment="0" applyProtection="0"/>
    <xf numFmtId="0" fontId="5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55" fillId="39" borderId="0"/>
    <xf numFmtId="0" fontId="34" fillId="45" borderId="0"/>
    <xf numFmtId="0" fontId="55" fillId="39" borderId="0"/>
    <xf numFmtId="0" fontId="34" fillId="45" borderId="0"/>
    <xf numFmtId="0" fontId="55" fillId="39" borderId="0"/>
    <xf numFmtId="0" fontId="34" fillId="45" borderId="0"/>
    <xf numFmtId="0" fontId="55" fillId="39" borderId="0"/>
    <xf numFmtId="0" fontId="55" fillId="39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6" borderId="0" applyNumberFormat="0" applyBorder="0" applyAlignment="0" applyProtection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34" fillId="45" borderId="0"/>
    <xf numFmtId="0" fontId="55" fillId="39" borderId="0"/>
    <xf numFmtId="0" fontId="34" fillId="45" borderId="0"/>
    <xf numFmtId="0" fontId="55" fillId="39" borderId="0"/>
    <xf numFmtId="0" fontId="34" fillId="45" borderId="0"/>
    <xf numFmtId="0" fontId="55" fillId="39" borderId="0"/>
    <xf numFmtId="0" fontId="55" fillId="39" borderId="0"/>
    <xf numFmtId="0" fontId="34" fillId="45" borderId="0"/>
    <xf numFmtId="0" fontId="34" fillId="45" borderId="0"/>
    <xf numFmtId="0" fontId="39" fillId="47" borderId="0"/>
    <xf numFmtId="0" fontId="34" fillId="45" borderId="0"/>
    <xf numFmtId="0" fontId="56" fillId="13" borderId="0" applyNumberFormat="0" applyBorder="0" applyAlignment="0" applyProtection="0"/>
    <xf numFmtId="0" fontId="34" fillId="45" borderId="0"/>
    <xf numFmtId="0" fontId="34" fillId="45" borderId="0"/>
    <xf numFmtId="0" fontId="34" fillId="45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53" fillId="50" borderId="0" applyNumberFormat="0" applyBorder="0" applyAlignment="0" applyProtection="0"/>
    <xf numFmtId="0" fontId="34" fillId="5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34" fillId="41" borderId="0"/>
    <xf numFmtId="0" fontId="34" fillId="50" borderId="0" applyNumberFormat="0" applyBorder="0" applyAlignment="0" applyProtection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50" borderId="0" applyNumberFormat="0" applyBorder="0" applyAlignment="0" applyProtection="0"/>
    <xf numFmtId="0" fontId="5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55" fillId="54" borderId="0"/>
    <xf numFmtId="0" fontId="34" fillId="41" borderId="0"/>
    <xf numFmtId="0" fontId="55" fillId="54" borderId="0"/>
    <xf numFmtId="0" fontId="34" fillId="41" borderId="0"/>
    <xf numFmtId="0" fontId="55" fillId="54" borderId="0"/>
    <xf numFmtId="0" fontId="34" fillId="41" borderId="0"/>
    <xf numFmtId="0" fontId="55" fillId="54" borderId="0"/>
    <xf numFmtId="0" fontId="55" fillId="54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50" borderId="0" applyNumberFormat="0" applyBorder="0" applyAlignment="0" applyProtection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34" fillId="41" borderId="0"/>
    <xf numFmtId="0" fontId="55" fillId="54" borderId="0"/>
    <xf numFmtId="0" fontId="34" fillId="41" borderId="0"/>
    <xf numFmtId="0" fontId="55" fillId="54" borderId="0"/>
    <xf numFmtId="0" fontId="34" fillId="41" borderId="0"/>
    <xf numFmtId="0" fontId="55" fillId="54" borderId="0"/>
    <xf numFmtId="0" fontId="55" fillId="54" borderId="0"/>
    <xf numFmtId="0" fontId="34" fillId="41" borderId="0"/>
    <xf numFmtId="0" fontId="34" fillId="41" borderId="0"/>
    <xf numFmtId="0" fontId="39" fillId="51" borderId="0"/>
    <xf numFmtId="0" fontId="34" fillId="41" borderId="0"/>
    <xf numFmtId="0" fontId="56" fillId="17" borderId="0" applyNumberFormat="0" applyBorder="0" applyAlignment="0" applyProtection="0"/>
    <xf numFmtId="0" fontId="34" fillId="41" borderId="0"/>
    <xf numFmtId="0" fontId="34" fillId="41" borderId="0"/>
    <xf numFmtId="0" fontId="34" fillId="41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53" fillId="55" borderId="0" applyNumberFormat="0" applyBorder="0" applyAlignment="0" applyProtection="0"/>
    <xf numFmtId="0" fontId="34" fillId="55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34" fillId="37" borderId="0"/>
    <xf numFmtId="0" fontId="34" fillId="55" borderId="0" applyNumberFormat="0" applyBorder="0" applyAlignment="0" applyProtection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55" borderId="0" applyNumberFormat="0" applyBorder="0" applyAlignment="0" applyProtection="0"/>
    <xf numFmtId="0" fontId="54" fillId="57" borderId="0" applyNumberFormat="0" applyBorder="0" applyAlignment="0" applyProtection="0"/>
    <xf numFmtId="0" fontId="34" fillId="48" borderId="0" applyNumberFormat="0" applyBorder="0" applyAlignment="0" applyProtection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55" fillId="58" borderId="0"/>
    <xf numFmtId="0" fontId="34" fillId="37" borderId="0"/>
    <xf numFmtId="0" fontId="55" fillId="58" borderId="0"/>
    <xf numFmtId="0" fontId="34" fillId="37" borderId="0"/>
    <xf numFmtId="0" fontId="55" fillId="58" borderId="0"/>
    <xf numFmtId="0" fontId="34" fillId="37" borderId="0"/>
    <xf numFmtId="0" fontId="55" fillId="58" borderId="0"/>
    <xf numFmtId="0" fontId="55" fillId="58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55" borderId="0" applyNumberFormat="0" applyBorder="0" applyAlignment="0" applyProtection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34" fillId="37" borderId="0"/>
    <xf numFmtId="0" fontId="55" fillId="58" borderId="0"/>
    <xf numFmtId="0" fontId="34" fillId="37" borderId="0"/>
    <xf numFmtId="0" fontId="55" fillId="58" borderId="0"/>
    <xf numFmtId="0" fontId="34" fillId="37" borderId="0"/>
    <xf numFmtId="0" fontId="55" fillId="58" borderId="0"/>
    <xf numFmtId="0" fontId="55" fillId="58" borderId="0"/>
    <xf numFmtId="0" fontId="34" fillId="37" borderId="0"/>
    <xf numFmtId="0" fontId="34" fillId="37" borderId="0"/>
    <xf numFmtId="0" fontId="39" fillId="56" borderId="0"/>
    <xf numFmtId="0" fontId="34" fillId="37" borderId="0"/>
    <xf numFmtId="0" fontId="56" fillId="21" borderId="0" applyNumberFormat="0" applyBorder="0" applyAlignment="0" applyProtection="0"/>
    <xf numFmtId="0" fontId="34" fillId="37" borderId="0"/>
    <xf numFmtId="0" fontId="34" fillId="37" borderId="0"/>
    <xf numFmtId="0" fontId="34" fillId="37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3" fillId="60" borderId="0" applyNumberFormat="0" applyBorder="0" applyAlignment="0" applyProtection="0"/>
    <xf numFmtId="0" fontId="34" fillId="60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2" fillId="61" borderId="0"/>
    <xf numFmtId="0" fontId="2" fillId="61" borderId="0"/>
    <xf numFmtId="0" fontId="2" fillId="61" borderId="0"/>
    <xf numFmtId="0" fontId="2" fillId="61" borderId="0"/>
    <xf numFmtId="0" fontId="2" fillId="61" borderId="0"/>
    <xf numFmtId="0" fontId="34" fillId="59" borderId="0"/>
    <xf numFmtId="0" fontId="34" fillId="60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60" borderId="0" applyNumberFormat="0" applyBorder="0" applyAlignment="0" applyProtection="0"/>
    <xf numFmtId="0" fontId="5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5" fillId="39" borderId="0"/>
    <xf numFmtId="0" fontId="34" fillId="59" borderId="0"/>
    <xf numFmtId="0" fontId="55" fillId="39" borderId="0"/>
    <xf numFmtId="0" fontId="34" fillId="59" borderId="0"/>
    <xf numFmtId="0" fontId="55" fillId="39" borderId="0"/>
    <xf numFmtId="0" fontId="34" fillId="59" borderId="0"/>
    <xf numFmtId="0" fontId="55" fillId="39" borderId="0"/>
    <xf numFmtId="0" fontId="55" fillId="3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60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5" fillId="39" borderId="0"/>
    <xf numFmtId="0" fontId="34" fillId="59" borderId="0"/>
    <xf numFmtId="0" fontId="55" fillId="39" borderId="0"/>
    <xf numFmtId="0" fontId="34" fillId="59" borderId="0"/>
    <xf numFmtId="0" fontId="55" fillId="39" borderId="0"/>
    <xf numFmtId="0" fontId="55" fillId="39" borderId="0"/>
    <xf numFmtId="0" fontId="34" fillId="59" borderId="0"/>
    <xf numFmtId="0" fontId="34" fillId="59" borderId="0"/>
    <xf numFmtId="0" fontId="39" fillId="61" borderId="0"/>
    <xf numFmtId="0" fontId="34" fillId="59" borderId="0"/>
    <xf numFmtId="0" fontId="56" fillId="25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53" fillId="65" borderId="0" applyNumberFormat="0" applyBorder="0" applyAlignment="0" applyProtection="0"/>
    <xf numFmtId="0" fontId="34" fillId="65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2" fillId="66" borderId="0"/>
    <xf numFmtId="0" fontId="2" fillId="66" borderId="0"/>
    <xf numFmtId="0" fontId="2" fillId="66" borderId="0"/>
    <xf numFmtId="0" fontId="2" fillId="66" borderId="0"/>
    <xf numFmtId="0" fontId="2" fillId="66" borderId="0"/>
    <xf numFmtId="0" fontId="34" fillId="64" borderId="0"/>
    <xf numFmtId="0" fontId="34" fillId="65" borderId="0" applyNumberFormat="0" applyBorder="0" applyAlignment="0" applyProtection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5" borderId="0" applyNumberFormat="0" applyBorder="0" applyAlignment="0" applyProtection="0"/>
    <xf numFmtId="0" fontId="54" fillId="67" borderId="0" applyNumberFormat="0" applyBorder="0" applyAlignment="0" applyProtection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55" fillId="66" borderId="0"/>
    <xf numFmtId="0" fontId="34" fillId="64" borderId="0"/>
    <xf numFmtId="0" fontId="55" fillId="66" borderId="0"/>
    <xf numFmtId="0" fontId="34" fillId="64" borderId="0"/>
    <xf numFmtId="0" fontId="55" fillId="66" borderId="0"/>
    <xf numFmtId="0" fontId="34" fillId="64" borderId="0"/>
    <xf numFmtId="0" fontId="55" fillId="66" borderId="0"/>
    <xf numFmtId="0" fontId="55" fillId="66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5" borderId="0" applyNumberFormat="0" applyBorder="0" applyAlignment="0" applyProtection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34" fillId="64" borderId="0"/>
    <xf numFmtId="0" fontId="55" fillId="66" borderId="0"/>
    <xf numFmtId="0" fontId="34" fillId="64" borderId="0"/>
    <xf numFmtId="0" fontId="34" fillId="64" borderId="0"/>
    <xf numFmtId="0" fontId="55" fillId="66" borderId="0"/>
    <xf numFmtId="0" fontId="55" fillId="66" borderId="0"/>
    <xf numFmtId="0" fontId="34" fillId="64" borderId="0"/>
    <xf numFmtId="0" fontId="34" fillId="64" borderId="0"/>
    <xf numFmtId="0" fontId="39" fillId="66" borderId="0"/>
    <xf numFmtId="0" fontId="34" fillId="64" borderId="0"/>
    <xf numFmtId="0" fontId="56" fillId="29" borderId="0" applyNumberFormat="0" applyBorder="0" applyAlignment="0" applyProtection="0"/>
    <xf numFmtId="0" fontId="34" fillId="64" borderId="0"/>
    <xf numFmtId="0" fontId="34" fillId="64" borderId="0"/>
    <xf numFmtId="0" fontId="34" fillId="6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53" fillId="63" borderId="0" applyNumberFormat="0" applyBorder="0" applyAlignment="0" applyProtection="0"/>
    <xf numFmtId="0" fontId="34" fillId="63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34" fillId="54" borderId="0"/>
    <xf numFmtId="0" fontId="34" fillId="63" borderId="0" applyNumberFormat="0" applyBorder="0" applyAlignment="0" applyProtection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63" borderId="0" applyNumberFormat="0" applyBorder="0" applyAlignment="0" applyProtection="0"/>
    <xf numFmtId="0" fontId="54" fillId="69" borderId="0" applyNumberFormat="0" applyBorder="0" applyAlignment="0" applyProtection="0"/>
    <xf numFmtId="0" fontId="34" fillId="48" borderId="0" applyNumberFormat="0" applyBorder="0" applyAlignment="0" applyProtection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55" fillId="68" borderId="0"/>
    <xf numFmtId="0" fontId="34" fillId="54" borderId="0"/>
    <xf numFmtId="0" fontId="55" fillId="68" borderId="0"/>
    <xf numFmtId="0" fontId="34" fillId="54" borderId="0"/>
    <xf numFmtId="0" fontId="55" fillId="68" borderId="0"/>
    <xf numFmtId="0" fontId="34" fillId="54" borderId="0"/>
    <xf numFmtId="0" fontId="55" fillId="68" borderId="0"/>
    <xf numFmtId="0" fontId="55" fillId="68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63" borderId="0" applyNumberFormat="0" applyBorder="0" applyAlignment="0" applyProtection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34" fillId="54" borderId="0"/>
    <xf numFmtId="0" fontId="55" fillId="68" borderId="0"/>
    <xf numFmtId="0" fontId="34" fillId="54" borderId="0"/>
    <xf numFmtId="0" fontId="34" fillId="54" borderId="0"/>
    <xf numFmtId="0" fontId="55" fillId="68" borderId="0"/>
    <xf numFmtId="0" fontId="55" fillId="68" borderId="0"/>
    <xf numFmtId="0" fontId="34" fillId="54" borderId="0"/>
    <xf numFmtId="0" fontId="34" fillId="54" borderId="0"/>
    <xf numFmtId="0" fontId="39" fillId="68" borderId="0"/>
    <xf numFmtId="0" fontId="34" fillId="54" borderId="0"/>
    <xf numFmtId="0" fontId="56" fillId="33" borderId="0" applyNumberFormat="0" applyBorder="0" applyAlignment="0" applyProtection="0"/>
    <xf numFmtId="0" fontId="34" fillId="54" borderId="0"/>
    <xf numFmtId="0" fontId="34" fillId="54" borderId="0"/>
    <xf numFmtId="0" fontId="34" fillId="54" borderId="0"/>
    <xf numFmtId="0" fontId="34" fillId="70" borderId="0" applyNumberFormat="0" applyBorder="0" applyAlignment="0" applyProtection="0"/>
    <xf numFmtId="0" fontId="34" fillId="71" borderId="0"/>
    <xf numFmtId="0" fontId="34" fillId="63" borderId="0" applyNumberFormat="0" applyBorder="0" applyAlignment="0" applyProtection="0"/>
    <xf numFmtId="0" fontId="34" fillId="54" borderId="0"/>
    <xf numFmtId="0" fontId="34" fillId="55" borderId="0" applyNumberFormat="0" applyBorder="0" applyAlignment="0" applyProtection="0"/>
    <xf numFmtId="0" fontId="34" fillId="37" borderId="0"/>
    <xf numFmtId="0" fontId="34" fillId="57" borderId="0" applyNumberFormat="0" applyBorder="0" applyAlignment="0" applyProtection="0"/>
    <xf numFmtId="0" fontId="34" fillId="42" borderId="0"/>
    <xf numFmtId="0" fontId="34" fillId="70" borderId="0" applyNumberFormat="0" applyBorder="0" applyAlignment="0" applyProtection="0"/>
    <xf numFmtId="0" fontId="34" fillId="71" borderId="0"/>
    <xf numFmtId="0" fontId="34" fillId="63" borderId="0" applyNumberFormat="0" applyBorder="0" applyAlignment="0" applyProtection="0"/>
    <xf numFmtId="0" fontId="34" fillId="54" borderId="0"/>
    <xf numFmtId="165" fontId="13" fillId="0" borderId="0" applyFont="0" applyFill="0" applyBorder="0" applyProtection="0">
      <alignment horizontal="right"/>
    </xf>
    <xf numFmtId="165" fontId="13" fillId="0" borderId="0" applyFont="0" applyFill="0" applyBorder="0" applyProtection="0">
      <alignment horizontal="right"/>
    </xf>
    <xf numFmtId="165" fontId="13" fillId="0" borderId="0" applyFont="0" applyFill="0" applyBorder="0" applyProtection="0">
      <alignment horizontal="right"/>
    </xf>
    <xf numFmtId="165" fontId="13" fillId="0" borderId="0" applyFont="0" applyFill="0" applyBorder="0" applyProtection="0">
      <alignment horizontal="right"/>
    </xf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3" fillId="49" borderId="0" applyNumberFormat="0" applyBorder="0" applyAlignment="0" applyProtection="0"/>
    <xf numFmtId="0" fontId="34" fillId="49" borderId="0" applyNumberFormat="0" applyBorder="0" applyAlignment="0" applyProtection="0"/>
    <xf numFmtId="0" fontId="53" fillId="72" borderId="0" applyNumberFormat="0" applyBorder="0" applyAlignment="0" applyProtection="0"/>
    <xf numFmtId="0" fontId="53" fillId="72" borderId="0" applyNumberFormat="0" applyBorder="0" applyAlignment="0" applyProtection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34" fillId="72" borderId="0"/>
    <xf numFmtId="0" fontId="34" fillId="49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49" borderId="0" applyNumberFormat="0" applyBorder="0" applyAlignment="0" applyProtection="0"/>
    <xf numFmtId="0" fontId="54" fillId="48" borderId="0" applyNumberFormat="0" applyBorder="0" applyAlignment="0" applyProtection="0"/>
    <xf numFmtId="0" fontId="34" fillId="65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5" fillId="42" borderId="0"/>
    <xf numFmtId="0" fontId="34" fillId="72" borderId="0"/>
    <xf numFmtId="0" fontId="55" fillId="42" borderId="0"/>
    <xf numFmtId="0" fontId="34" fillId="72" borderId="0"/>
    <xf numFmtId="0" fontId="55" fillId="42" borderId="0"/>
    <xf numFmtId="0" fontId="34" fillId="72" borderId="0"/>
    <xf numFmtId="0" fontId="55" fillId="42" borderId="0"/>
    <xf numFmtId="0" fontId="55" fillId="4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49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5" fillId="42" borderId="0"/>
    <xf numFmtId="0" fontId="34" fillId="72" borderId="0"/>
    <xf numFmtId="0" fontId="55" fillId="42" borderId="0"/>
    <xf numFmtId="0" fontId="34" fillId="72" borderId="0"/>
    <xf numFmtId="0" fontId="55" fillId="42" borderId="0"/>
    <xf numFmtId="0" fontId="55" fillId="42" borderId="0"/>
    <xf numFmtId="0" fontId="34" fillId="72" borderId="0"/>
    <xf numFmtId="0" fontId="34" fillId="72" borderId="0"/>
    <xf numFmtId="0" fontId="39" fillId="73" borderId="0"/>
    <xf numFmtId="0" fontId="34" fillId="72" borderId="0"/>
    <xf numFmtId="0" fontId="56" fillId="14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53" fillId="53" borderId="0" applyNumberFormat="0" applyBorder="0" applyAlignment="0" applyProtection="0"/>
    <xf numFmtId="0" fontId="34" fillId="53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2" fillId="75" borderId="0"/>
    <xf numFmtId="0" fontId="2" fillId="75" borderId="0"/>
    <xf numFmtId="0" fontId="2" fillId="75" borderId="0"/>
    <xf numFmtId="0" fontId="2" fillId="75" borderId="0"/>
    <xf numFmtId="0" fontId="2" fillId="75" borderId="0"/>
    <xf numFmtId="0" fontId="34" fillId="74" borderId="0"/>
    <xf numFmtId="0" fontId="34" fillId="53" borderId="0" applyNumberFormat="0" applyBorder="0" applyAlignment="0" applyProtection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53" borderId="0" applyNumberFormat="0" applyBorder="0" applyAlignment="0" applyProtection="0"/>
    <xf numFmtId="0" fontId="54" fillId="52" borderId="0" applyNumberFormat="0" applyBorder="0" applyAlignment="0" applyProtection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55" fillId="75" borderId="0"/>
    <xf numFmtId="0" fontId="34" fillId="74" borderId="0"/>
    <xf numFmtId="0" fontId="55" fillId="75" borderId="0"/>
    <xf numFmtId="0" fontId="34" fillId="74" borderId="0"/>
    <xf numFmtId="0" fontId="55" fillId="75" borderId="0"/>
    <xf numFmtId="0" fontId="34" fillId="74" borderId="0"/>
    <xf numFmtId="0" fontId="55" fillId="75" borderId="0"/>
    <xf numFmtId="0" fontId="55" fillId="75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53" borderId="0" applyNumberFormat="0" applyBorder="0" applyAlignment="0" applyProtection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34" fillId="74" borderId="0"/>
    <xf numFmtId="0" fontId="55" fillId="75" borderId="0"/>
    <xf numFmtId="0" fontId="34" fillId="74" borderId="0"/>
    <xf numFmtId="0" fontId="34" fillId="74" borderId="0"/>
    <xf numFmtId="0" fontId="55" fillId="75" borderId="0"/>
    <xf numFmtId="0" fontId="55" fillId="75" borderId="0"/>
    <xf numFmtId="0" fontId="34" fillId="74" borderId="0"/>
    <xf numFmtId="0" fontId="34" fillId="74" borderId="0"/>
    <xf numFmtId="0" fontId="39" fillId="75" borderId="0"/>
    <xf numFmtId="0" fontId="34" fillId="74" borderId="0"/>
    <xf numFmtId="0" fontId="56" fillId="18" borderId="0" applyNumberFormat="0" applyBorder="0" applyAlignment="0" applyProtection="0"/>
    <xf numFmtId="0" fontId="34" fillId="74" borderId="0"/>
    <xf numFmtId="0" fontId="34" fillId="74" borderId="0"/>
    <xf numFmtId="0" fontId="34" fillId="74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53" fillId="77" borderId="0" applyNumberFormat="0" applyBorder="0" applyAlignment="0" applyProtection="0"/>
    <xf numFmtId="0" fontId="34" fillId="77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2" fillId="78" borderId="0"/>
    <xf numFmtId="0" fontId="2" fillId="78" borderId="0"/>
    <xf numFmtId="0" fontId="2" fillId="78" borderId="0"/>
    <xf numFmtId="0" fontId="2" fillId="78" borderId="0"/>
    <xf numFmtId="0" fontId="2" fillId="78" borderId="0"/>
    <xf numFmtId="0" fontId="34" fillId="76" borderId="0"/>
    <xf numFmtId="0" fontId="34" fillId="77" borderId="0" applyNumberFormat="0" applyBorder="0" applyAlignment="0" applyProtection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7" borderId="0" applyNumberFormat="0" applyBorder="0" applyAlignment="0" applyProtection="0"/>
    <xf numFmtId="0" fontId="54" fillId="57" borderId="0" applyNumberFormat="0" applyBorder="0" applyAlignment="0" applyProtection="0"/>
    <xf numFmtId="0" fontId="34" fillId="69" borderId="0" applyNumberFormat="0" applyBorder="0" applyAlignment="0" applyProtection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55" fillId="79" borderId="0"/>
    <xf numFmtId="0" fontId="34" fillId="76" borderId="0"/>
    <xf numFmtId="0" fontId="55" fillId="79" borderId="0"/>
    <xf numFmtId="0" fontId="34" fillId="76" borderId="0"/>
    <xf numFmtId="0" fontId="55" fillId="79" borderId="0"/>
    <xf numFmtId="0" fontId="34" fillId="76" borderId="0"/>
    <xf numFmtId="0" fontId="55" fillId="79" borderId="0"/>
    <xf numFmtId="0" fontId="55" fillId="79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7" borderId="0" applyNumberFormat="0" applyBorder="0" applyAlignment="0" applyProtection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34" fillId="76" borderId="0"/>
    <xf numFmtId="0" fontId="55" fillId="79" borderId="0"/>
    <xf numFmtId="0" fontId="34" fillId="76" borderId="0"/>
    <xf numFmtId="0" fontId="55" fillId="79" borderId="0"/>
    <xf numFmtId="0" fontId="34" fillId="76" borderId="0"/>
    <xf numFmtId="0" fontId="55" fillId="79" borderId="0"/>
    <xf numFmtId="0" fontId="55" fillId="79" borderId="0"/>
    <xf numFmtId="0" fontId="34" fillId="76" borderId="0"/>
    <xf numFmtId="0" fontId="34" fillId="76" borderId="0"/>
    <xf numFmtId="0" fontId="39" fillId="78" borderId="0"/>
    <xf numFmtId="0" fontId="34" fillId="76" borderId="0"/>
    <xf numFmtId="0" fontId="56" fillId="22" borderId="0" applyNumberFormat="0" applyBorder="0" applyAlignment="0" applyProtection="0"/>
    <xf numFmtId="0" fontId="34" fillId="76" borderId="0"/>
    <xf numFmtId="0" fontId="34" fillId="76" borderId="0"/>
    <xf numFmtId="0" fontId="34" fillId="76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3" fillId="60" borderId="0" applyNumberFormat="0" applyBorder="0" applyAlignment="0" applyProtection="0"/>
    <xf numFmtId="0" fontId="34" fillId="60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2" fillId="80" borderId="0"/>
    <xf numFmtId="0" fontId="2" fillId="80" borderId="0"/>
    <xf numFmtId="0" fontId="2" fillId="80" borderId="0"/>
    <xf numFmtId="0" fontId="2" fillId="80" borderId="0"/>
    <xf numFmtId="0" fontId="2" fillId="80" borderId="0"/>
    <xf numFmtId="0" fontId="34" fillId="59" borderId="0"/>
    <xf numFmtId="0" fontId="34" fillId="60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60" borderId="0" applyNumberFormat="0" applyBorder="0" applyAlignment="0" applyProtection="0"/>
    <xf numFmtId="0" fontId="54" fillId="62" borderId="0" applyNumberFormat="0" applyBorder="0" applyAlignment="0" applyProtection="0"/>
    <xf numFmtId="0" fontId="34" fillId="50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5" fillId="42" borderId="0"/>
    <xf numFmtId="0" fontId="34" fillId="59" borderId="0"/>
    <xf numFmtId="0" fontId="55" fillId="42" borderId="0"/>
    <xf numFmtId="0" fontId="34" fillId="59" borderId="0"/>
    <xf numFmtId="0" fontId="55" fillId="42" borderId="0"/>
    <xf numFmtId="0" fontId="34" fillId="59" borderId="0"/>
    <xf numFmtId="0" fontId="55" fillId="42" borderId="0"/>
    <xf numFmtId="0" fontId="55" fillId="42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60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34" fillId="59" borderId="0"/>
    <xf numFmtId="0" fontId="55" fillId="42" borderId="0"/>
    <xf numFmtId="0" fontId="34" fillId="59" borderId="0"/>
    <xf numFmtId="0" fontId="55" fillId="42" borderId="0"/>
    <xf numFmtId="0" fontId="34" fillId="59" borderId="0"/>
    <xf numFmtId="0" fontId="55" fillId="42" borderId="0"/>
    <xf numFmtId="0" fontId="55" fillId="42" borderId="0"/>
    <xf numFmtId="0" fontId="34" fillId="59" borderId="0"/>
    <xf numFmtId="0" fontId="34" fillId="59" borderId="0"/>
    <xf numFmtId="0" fontId="39" fillId="80" borderId="0"/>
    <xf numFmtId="0" fontId="34" fillId="59" borderId="0"/>
    <xf numFmtId="0" fontId="56" fillId="26" borderId="0" applyNumberFormat="0" applyBorder="0" applyAlignment="0" applyProtection="0"/>
    <xf numFmtId="0" fontId="34" fillId="59" borderId="0"/>
    <xf numFmtId="0" fontId="34" fillId="59" borderId="0"/>
    <xf numFmtId="0" fontId="34" fillId="59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3" fillId="49" borderId="0" applyNumberFormat="0" applyBorder="0" applyAlignment="0" applyProtection="0"/>
    <xf numFmtId="0" fontId="34" fillId="49" borderId="0" applyNumberFormat="0" applyBorder="0" applyAlignment="0" applyProtection="0"/>
    <xf numFmtId="0" fontId="53" fillId="72" borderId="0" applyNumberFormat="0" applyBorder="0" applyAlignment="0" applyProtection="0"/>
    <xf numFmtId="0" fontId="53" fillId="72" borderId="0" applyNumberFormat="0" applyBorder="0" applyAlignment="0" applyProtection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34" fillId="72" borderId="0"/>
    <xf numFmtId="0" fontId="34" fillId="49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49" borderId="0" applyNumberFormat="0" applyBorder="0" applyAlignment="0" applyProtection="0"/>
    <xf numFmtId="0" fontId="5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5" fillId="81" borderId="0"/>
    <xf numFmtId="0" fontId="34" fillId="72" borderId="0"/>
    <xf numFmtId="0" fontId="55" fillId="81" borderId="0"/>
    <xf numFmtId="0" fontId="34" fillId="72" borderId="0"/>
    <xf numFmtId="0" fontId="55" fillId="81" borderId="0"/>
    <xf numFmtId="0" fontId="34" fillId="72" borderId="0"/>
    <xf numFmtId="0" fontId="55" fillId="81" borderId="0"/>
    <xf numFmtId="0" fontId="55" fillId="81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49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34" fillId="72" borderId="0"/>
    <xf numFmtId="0" fontId="55" fillId="81" borderId="0"/>
    <xf numFmtId="0" fontId="34" fillId="72" borderId="0"/>
    <xf numFmtId="0" fontId="34" fillId="72" borderId="0"/>
    <xf numFmtId="0" fontId="55" fillId="81" borderId="0"/>
    <xf numFmtId="0" fontId="55" fillId="81" borderId="0"/>
    <xf numFmtId="0" fontId="34" fillId="72" borderId="0"/>
    <xf numFmtId="0" fontId="34" fillId="72" borderId="0"/>
    <xf numFmtId="0" fontId="39" fillId="81" borderId="0"/>
    <xf numFmtId="0" fontId="34" fillId="72" borderId="0"/>
    <xf numFmtId="0" fontId="56" fillId="30" borderId="0" applyNumberFormat="0" applyBorder="0" applyAlignment="0" applyProtection="0"/>
    <xf numFmtId="0" fontId="34" fillId="72" borderId="0"/>
    <xf numFmtId="0" fontId="34" fillId="72" borderId="0"/>
    <xf numFmtId="0" fontId="34" fillId="7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53" fillId="83" borderId="0" applyNumberFormat="0" applyBorder="0" applyAlignment="0" applyProtection="0"/>
    <xf numFmtId="0" fontId="34" fillId="83" borderId="0" applyNumberFormat="0" applyBorder="0" applyAlignment="0" applyProtection="0"/>
    <xf numFmtId="0" fontId="53" fillId="82" borderId="0" applyNumberFormat="0" applyBorder="0" applyAlignment="0" applyProtection="0"/>
    <xf numFmtId="0" fontId="53" fillId="82" borderId="0" applyNumberFormat="0" applyBorder="0" applyAlignment="0" applyProtection="0"/>
    <xf numFmtId="0" fontId="2" fillId="84" borderId="0"/>
    <xf numFmtId="0" fontId="2" fillId="84" borderId="0"/>
    <xf numFmtId="0" fontId="2" fillId="84" borderId="0"/>
    <xf numFmtId="0" fontId="2" fillId="84" borderId="0"/>
    <xf numFmtId="0" fontId="2" fillId="84" borderId="0"/>
    <xf numFmtId="0" fontId="34" fillId="82" borderId="0"/>
    <xf numFmtId="0" fontId="34" fillId="83" borderId="0" applyNumberFormat="0" applyBorder="0" applyAlignment="0" applyProtection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3" borderId="0" applyNumberFormat="0" applyBorder="0" applyAlignment="0" applyProtection="0"/>
    <xf numFmtId="0" fontId="54" fillId="69" borderId="0" applyNumberFormat="0" applyBorder="0" applyAlignment="0" applyProtection="0"/>
    <xf numFmtId="0" fontId="34" fillId="48" borderId="0" applyNumberFormat="0" applyBorder="0" applyAlignment="0" applyProtection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55" fillId="54" borderId="0"/>
    <xf numFmtId="0" fontId="34" fillId="82" borderId="0"/>
    <xf numFmtId="0" fontId="55" fillId="54" borderId="0"/>
    <xf numFmtId="0" fontId="34" fillId="82" borderId="0"/>
    <xf numFmtId="0" fontId="55" fillId="54" borderId="0"/>
    <xf numFmtId="0" fontId="34" fillId="82" borderId="0"/>
    <xf numFmtId="0" fontId="55" fillId="54" borderId="0"/>
    <xf numFmtId="0" fontId="55" fillId="54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3" borderId="0" applyNumberFormat="0" applyBorder="0" applyAlignment="0" applyProtection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34" fillId="82" borderId="0"/>
    <xf numFmtId="0" fontId="55" fillId="54" borderId="0"/>
    <xf numFmtId="0" fontId="34" fillId="82" borderId="0"/>
    <xf numFmtId="0" fontId="55" fillId="54" borderId="0"/>
    <xf numFmtId="0" fontId="34" fillId="82" borderId="0"/>
    <xf numFmtId="0" fontId="55" fillId="54" borderId="0"/>
    <xf numFmtId="0" fontId="55" fillId="54" borderId="0"/>
    <xf numFmtId="0" fontId="34" fillId="82" borderId="0"/>
    <xf numFmtId="0" fontId="34" fillId="82" borderId="0"/>
    <xf numFmtId="0" fontId="39" fillId="84" borderId="0"/>
    <xf numFmtId="0" fontId="34" fillId="82" borderId="0"/>
    <xf numFmtId="0" fontId="56" fillId="34" borderId="0" applyNumberFormat="0" applyBorder="0" applyAlignment="0" applyProtection="0"/>
    <xf numFmtId="0" fontId="34" fillId="82" borderId="0"/>
    <xf numFmtId="0" fontId="34" fillId="82" borderId="0"/>
    <xf numFmtId="0" fontId="34" fillId="82" borderId="0"/>
    <xf numFmtId="0" fontId="34" fillId="67" borderId="0" applyNumberFormat="0" applyBorder="0" applyAlignment="0" applyProtection="0"/>
    <xf numFmtId="0" fontId="34" fillId="85" borderId="0"/>
    <xf numFmtId="0" fontId="34" fillId="63" borderId="0" applyNumberFormat="0" applyBorder="0" applyAlignment="0" applyProtection="0"/>
    <xf numFmtId="0" fontId="34" fillId="54" borderId="0"/>
    <xf numFmtId="0" fontId="34" fillId="55" borderId="0" applyNumberFormat="0" applyBorder="0" applyAlignment="0" applyProtection="0"/>
    <xf numFmtId="0" fontId="34" fillId="37" borderId="0"/>
    <xf numFmtId="0" fontId="34" fillId="57" borderId="0" applyNumberFormat="0" applyBorder="0" applyAlignment="0" applyProtection="0"/>
    <xf numFmtId="0" fontId="34" fillId="42" borderId="0"/>
    <xf numFmtId="0" fontId="34" fillId="67" borderId="0" applyNumberFormat="0" applyBorder="0" applyAlignment="0" applyProtection="0"/>
    <xf numFmtId="0" fontId="34" fillId="85" borderId="0"/>
    <xf numFmtId="0" fontId="34" fillId="63" borderId="0" applyNumberFormat="0" applyBorder="0" applyAlignment="0" applyProtection="0"/>
    <xf numFmtId="0" fontId="34" fillId="54" borderId="0"/>
    <xf numFmtId="168" fontId="13" fillId="0" borderId="0" applyFont="0" applyFill="0" applyBorder="0" applyProtection="0">
      <alignment horizontal="right"/>
    </xf>
    <xf numFmtId="168" fontId="13" fillId="0" borderId="0" applyFont="0" applyFill="0" applyBorder="0" applyProtection="0">
      <alignment horizontal="right"/>
    </xf>
    <xf numFmtId="168" fontId="13" fillId="0" borderId="0" applyFont="0" applyFill="0" applyBorder="0" applyProtection="0">
      <alignment horizontal="right"/>
    </xf>
    <xf numFmtId="168" fontId="13" fillId="0" borderId="0" applyFont="0" applyFill="0" applyBorder="0" applyProtection="0">
      <alignment horizontal="right"/>
    </xf>
    <xf numFmtId="0" fontId="57" fillId="0" borderId="0" applyNumberFormat="0" applyFont="0" applyFill="0" applyBorder="0" applyProtection="0">
      <alignment horizontal="left" vertical="center" indent="5"/>
    </xf>
    <xf numFmtId="0" fontId="57" fillId="0" borderId="0" applyNumberFormat="0" applyFont="0" applyFill="0" applyBorder="0" applyProtection="0">
      <alignment horizontal="left" vertical="center" indent="5"/>
    </xf>
    <xf numFmtId="49" fontId="58" fillId="0" borderId="38">
      <alignment horizontal="left" vertical="center" indent="5"/>
    </xf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60" fillId="87" borderId="0" applyNumberFormat="0" applyBorder="0" applyAlignment="0" applyProtection="0"/>
    <xf numFmtId="0" fontId="59" fillId="87" borderId="0" applyNumberFormat="0" applyBorder="0" applyAlignment="0" applyProtection="0"/>
    <xf numFmtId="0" fontId="60" fillId="86" borderId="0" applyNumberFormat="0" applyBorder="0" applyAlignment="0" applyProtection="0"/>
    <xf numFmtId="0" fontId="60" fillId="86" borderId="0" applyNumberFormat="0" applyBorder="0" applyAlignment="0" applyProtection="0"/>
    <xf numFmtId="0" fontId="11" fillId="88" borderId="0"/>
    <xf numFmtId="0" fontId="59" fillId="86" borderId="0"/>
    <xf numFmtId="0" fontId="59" fillId="87" borderId="0" applyNumberFormat="0" applyBorder="0" applyAlignment="0" applyProtection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7" borderId="0" applyNumberFormat="0" applyBorder="0" applyAlignment="0" applyProtection="0"/>
    <xf numFmtId="0" fontId="59" fillId="48" borderId="0" applyNumberFormat="0" applyBorder="0" applyAlignment="0" applyProtection="0"/>
    <xf numFmtId="0" fontId="59" fillId="65" borderId="0" applyNumberFormat="0" applyBorder="0" applyAlignment="0" applyProtection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61" fillId="89" borderId="0"/>
    <xf numFmtId="0" fontId="59" fillId="86" borderId="0"/>
    <xf numFmtId="0" fontId="61" fillId="89" borderId="0"/>
    <xf numFmtId="0" fontId="59" fillId="86" borderId="0"/>
    <xf numFmtId="0" fontId="59" fillId="86" borderId="0"/>
    <xf numFmtId="0" fontId="61" fillId="89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7" borderId="0" applyNumberFormat="0" applyBorder="0" applyAlignment="0" applyProtection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59" fillId="86" borderId="0"/>
    <xf numFmtId="0" fontId="61" fillId="89" borderId="0"/>
    <xf numFmtId="0" fontId="59" fillId="86" borderId="0"/>
    <xf numFmtId="0" fontId="61" fillId="89" borderId="0"/>
    <xf numFmtId="0" fontId="59" fillId="86" borderId="0"/>
    <xf numFmtId="0" fontId="61" fillId="89" borderId="0"/>
    <xf numFmtId="0" fontId="59" fillId="86" borderId="0"/>
    <xf numFmtId="0" fontId="59" fillId="86" borderId="0"/>
    <xf numFmtId="0" fontId="62" fillId="88" borderId="0"/>
    <xf numFmtId="0" fontId="59" fillId="86" borderId="0"/>
    <xf numFmtId="0" fontId="63" fillId="15" borderId="0" applyNumberFormat="0" applyBorder="0" applyAlignment="0" applyProtection="0"/>
    <xf numFmtId="0" fontId="59" fillId="86" borderId="0"/>
    <xf numFmtId="0" fontId="59" fillId="86" borderId="0"/>
    <xf numFmtId="0" fontId="59" fillId="86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60" fillId="53" borderId="0" applyNumberFormat="0" applyBorder="0" applyAlignment="0" applyProtection="0"/>
    <xf numFmtId="0" fontId="59" fillId="53" borderId="0" applyNumberFormat="0" applyBorder="0" applyAlignment="0" applyProtection="0"/>
    <xf numFmtId="0" fontId="60" fillId="74" borderId="0" applyNumberFormat="0" applyBorder="0" applyAlignment="0" applyProtection="0"/>
    <xf numFmtId="0" fontId="60" fillId="74" borderId="0" applyNumberFormat="0" applyBorder="0" applyAlignment="0" applyProtection="0"/>
    <xf numFmtId="0" fontId="11" fillId="90" borderId="0"/>
    <xf numFmtId="0" fontId="59" fillId="74" borderId="0"/>
    <xf numFmtId="0" fontId="59" fillId="53" borderId="0" applyNumberFormat="0" applyBorder="0" applyAlignment="0" applyProtection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53" borderId="0" applyNumberFormat="0" applyBorder="0" applyAlignment="0" applyProtection="0"/>
    <xf numFmtId="0" fontId="59" fillId="52" borderId="0" applyNumberFormat="0" applyBorder="0" applyAlignment="0" applyProtection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61" fillId="90" borderId="0"/>
    <xf numFmtId="0" fontId="59" fillId="74" borderId="0"/>
    <xf numFmtId="0" fontId="61" fillId="90" borderId="0"/>
    <xf numFmtId="0" fontId="59" fillId="74" borderId="0"/>
    <xf numFmtId="0" fontId="59" fillId="74" borderId="0"/>
    <xf numFmtId="0" fontId="61" fillId="90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53" borderId="0" applyNumberFormat="0" applyBorder="0" applyAlignment="0" applyProtection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59" fillId="74" borderId="0"/>
    <xf numFmtId="0" fontId="61" fillId="90" borderId="0"/>
    <xf numFmtId="0" fontId="59" fillId="74" borderId="0"/>
    <xf numFmtId="0" fontId="59" fillId="74" borderId="0"/>
    <xf numFmtId="0" fontId="61" fillId="90" borderId="0"/>
    <xf numFmtId="0" fontId="59" fillId="74" borderId="0"/>
    <xf numFmtId="0" fontId="59" fillId="74" borderId="0"/>
    <xf numFmtId="0" fontId="62" fillId="90" borderId="0"/>
    <xf numFmtId="0" fontId="59" fillId="74" borderId="0"/>
    <xf numFmtId="0" fontId="63" fillId="19" borderId="0" applyNumberFormat="0" applyBorder="0" applyAlignment="0" applyProtection="0"/>
    <xf numFmtId="0" fontId="59" fillId="74" borderId="0"/>
    <xf numFmtId="0" fontId="59" fillId="74" borderId="0"/>
    <xf numFmtId="0" fontId="59" fillId="74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60" fillId="77" borderId="0" applyNumberFormat="0" applyBorder="0" applyAlignment="0" applyProtection="0"/>
    <xf numFmtId="0" fontId="59" fillId="77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11" fillId="91" borderId="0"/>
    <xf numFmtId="0" fontId="59" fillId="76" borderId="0"/>
    <xf numFmtId="0" fontId="59" fillId="77" borderId="0" applyNumberFormat="0" applyBorder="0" applyAlignment="0" applyProtection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83" borderId="0" applyNumberFormat="0" applyBorder="0" applyAlignment="0" applyProtection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61" fillId="79" borderId="0"/>
    <xf numFmtId="0" fontId="59" fillId="76" borderId="0"/>
    <xf numFmtId="0" fontId="61" fillId="79" borderId="0"/>
    <xf numFmtId="0" fontId="59" fillId="76" borderId="0"/>
    <xf numFmtId="0" fontId="59" fillId="76" borderId="0"/>
    <xf numFmtId="0" fontId="61" fillId="79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59" fillId="76" borderId="0"/>
    <xf numFmtId="0" fontId="61" fillId="79" borderId="0"/>
    <xf numFmtId="0" fontId="59" fillId="76" borderId="0"/>
    <xf numFmtId="0" fontId="61" fillId="79" borderId="0"/>
    <xf numFmtId="0" fontId="59" fillId="76" borderId="0"/>
    <xf numFmtId="0" fontId="61" fillId="79" borderId="0"/>
    <xf numFmtId="0" fontId="59" fillId="76" borderId="0"/>
    <xf numFmtId="0" fontId="59" fillId="76" borderId="0"/>
    <xf numFmtId="0" fontId="62" fillId="91" borderId="0"/>
    <xf numFmtId="0" fontId="59" fillId="76" borderId="0"/>
    <xf numFmtId="0" fontId="63" fillId="23" borderId="0" applyNumberFormat="0" applyBorder="0" applyAlignment="0" applyProtection="0"/>
    <xf numFmtId="0" fontId="59" fillId="76" borderId="0"/>
    <xf numFmtId="0" fontId="59" fillId="76" borderId="0"/>
    <xf numFmtId="0" fontId="59" fillId="76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0" fillId="93" borderId="0" applyNumberFormat="0" applyBorder="0" applyAlignment="0" applyProtection="0"/>
    <xf numFmtId="0" fontId="59" fillId="93" borderId="0" applyNumberFormat="0" applyBorder="0" applyAlignment="0" applyProtection="0"/>
    <xf numFmtId="0" fontId="60" fillId="92" borderId="0" applyNumberFormat="0" applyBorder="0" applyAlignment="0" applyProtection="0"/>
    <xf numFmtId="0" fontId="60" fillId="92" borderId="0" applyNumberFormat="0" applyBorder="0" applyAlignment="0" applyProtection="0"/>
    <xf numFmtId="0" fontId="11" fillId="4" borderId="0"/>
    <xf numFmtId="0" fontId="59" fillId="94" borderId="0"/>
    <xf numFmtId="0" fontId="59" fillId="93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3" borderId="0" applyNumberFormat="0" applyBorder="0" applyAlignment="0" applyProtection="0"/>
    <xf numFmtId="0" fontId="59" fillId="87" borderId="0" applyNumberFormat="0" applyBorder="0" applyAlignment="0" applyProtection="0"/>
    <xf numFmtId="0" fontId="59" fillId="50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1" fillId="42" borderId="0"/>
    <xf numFmtId="0" fontId="59" fillId="92" borderId="0"/>
    <xf numFmtId="0" fontId="61" fillId="42" borderId="0"/>
    <xf numFmtId="0" fontId="59" fillId="92" borderId="0"/>
    <xf numFmtId="0" fontId="59" fillId="92" borderId="0"/>
    <xf numFmtId="0" fontId="61" fillId="4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3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1" fillId="42" borderId="0"/>
    <xf numFmtId="0" fontId="59" fillId="92" borderId="0"/>
    <xf numFmtId="0" fontId="61" fillId="42" borderId="0"/>
    <xf numFmtId="0" fontId="59" fillId="92" borderId="0"/>
    <xf numFmtId="0" fontId="61" fillId="42" borderId="0"/>
    <xf numFmtId="0" fontId="59" fillId="92" borderId="0"/>
    <xf numFmtId="0" fontId="59" fillId="92" borderId="0"/>
    <xf numFmtId="0" fontId="62" fillId="4" borderId="0"/>
    <xf numFmtId="0" fontId="59" fillId="92" borderId="0"/>
    <xf numFmtId="0" fontId="63" fillId="27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0" fillId="95" borderId="0" applyNumberFormat="0" applyBorder="0" applyAlignment="0" applyProtection="0"/>
    <xf numFmtId="0" fontId="59" fillId="95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11" fillId="96" borderId="0"/>
    <xf numFmtId="0" fontId="59" fillId="89" borderId="0"/>
    <xf numFmtId="0" fontId="59" fillId="9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95" borderId="0" applyNumberFormat="0" applyBorder="0" applyAlignment="0" applyProtection="0"/>
    <xf numFmtId="0" fontId="59" fillId="67" borderId="0" applyNumberFormat="0" applyBorder="0" applyAlignment="0" applyProtection="0"/>
    <xf numFmtId="0" fontId="59" fillId="6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1" fillId="96" borderId="0"/>
    <xf numFmtId="0" fontId="59" fillId="89" borderId="0"/>
    <xf numFmtId="0" fontId="61" fillId="96" borderId="0"/>
    <xf numFmtId="0" fontId="59" fillId="89" borderId="0"/>
    <xf numFmtId="0" fontId="59" fillId="89" borderId="0"/>
    <xf numFmtId="0" fontId="61" fillId="96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9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1" fillId="96" borderId="0"/>
    <xf numFmtId="0" fontId="59" fillId="89" borderId="0"/>
    <xf numFmtId="0" fontId="59" fillId="89" borderId="0"/>
    <xf numFmtId="0" fontId="61" fillId="96" borderId="0"/>
    <xf numFmtId="0" fontId="59" fillId="89" borderId="0"/>
    <xf numFmtId="0" fontId="59" fillId="89" borderId="0"/>
    <xf numFmtId="0" fontId="62" fillId="96" borderId="0"/>
    <xf numFmtId="0" fontId="59" fillId="89" borderId="0"/>
    <xf numFmtId="0" fontId="63" fillId="31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60" fillId="98" borderId="0" applyNumberFormat="0" applyBorder="0" applyAlignment="0" applyProtection="0"/>
    <xf numFmtId="0" fontId="59" fillId="98" borderId="0" applyNumberFormat="0" applyBorder="0" applyAlignment="0" applyProtection="0"/>
    <xf numFmtId="0" fontId="60" fillId="97" borderId="0" applyNumberFormat="0" applyBorder="0" applyAlignment="0" applyProtection="0"/>
    <xf numFmtId="0" fontId="60" fillId="97" borderId="0" applyNumberFormat="0" applyBorder="0" applyAlignment="0" applyProtection="0"/>
    <xf numFmtId="0" fontId="11" fillId="99" borderId="0"/>
    <xf numFmtId="0" fontId="59" fillId="97" borderId="0"/>
    <xf numFmtId="0" fontId="59" fillId="98" borderId="0" applyNumberFormat="0" applyBorder="0" applyAlignment="0" applyProtection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8" borderId="0" applyNumberFormat="0" applyBorder="0" applyAlignment="0" applyProtection="0"/>
    <xf numFmtId="0" fontId="59" fillId="55" borderId="0" applyNumberFormat="0" applyBorder="0" applyAlignment="0" applyProtection="0"/>
    <xf numFmtId="0" fontId="59" fillId="53" borderId="0" applyNumberFormat="0" applyBorder="0" applyAlignment="0" applyProtection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61" fillId="54" borderId="0"/>
    <xf numFmtId="0" fontId="59" fillId="97" borderId="0"/>
    <xf numFmtId="0" fontId="61" fillId="54" borderId="0"/>
    <xf numFmtId="0" fontId="59" fillId="97" borderId="0"/>
    <xf numFmtId="0" fontId="59" fillId="97" borderId="0"/>
    <xf numFmtId="0" fontId="61" fillId="54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8" borderId="0" applyNumberFormat="0" applyBorder="0" applyAlignment="0" applyProtection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59" fillId="97" borderId="0"/>
    <xf numFmtId="0" fontId="61" fillId="54" borderId="0"/>
    <xf numFmtId="0" fontId="59" fillId="97" borderId="0"/>
    <xf numFmtId="0" fontId="61" fillId="54" borderId="0"/>
    <xf numFmtId="0" fontId="59" fillId="97" borderId="0"/>
    <xf numFmtId="0" fontId="61" fillId="54" borderId="0"/>
    <xf numFmtId="0" fontId="59" fillId="97" borderId="0"/>
    <xf numFmtId="0" fontId="59" fillId="97" borderId="0"/>
    <xf numFmtId="0" fontId="62" fillId="99" borderId="0"/>
    <xf numFmtId="0" fontId="59" fillId="97" borderId="0"/>
    <xf numFmtId="0" fontId="63" fillId="35" borderId="0" applyNumberFormat="0" applyBorder="0" applyAlignment="0" applyProtection="0"/>
    <xf numFmtId="0" fontId="59" fillId="97" borderId="0"/>
    <xf numFmtId="0" fontId="59" fillId="97" borderId="0"/>
    <xf numFmtId="0" fontId="59" fillId="97" borderId="0"/>
    <xf numFmtId="0" fontId="59" fillId="100" borderId="0" applyNumberFormat="0" applyBorder="0" applyAlignment="0" applyProtection="0"/>
    <xf numFmtId="0" fontId="59" fillId="101" borderId="0"/>
    <xf numFmtId="0" fontId="59" fillId="102" borderId="0" applyNumberFormat="0" applyBorder="0" applyAlignment="0" applyProtection="0"/>
    <xf numFmtId="0" fontId="59" fillId="40" borderId="0"/>
    <xf numFmtId="0" fontId="59" fillId="50" borderId="0" applyNumberFormat="0" applyBorder="0" applyAlignment="0" applyProtection="0"/>
    <xf numFmtId="0" fontId="59" fillId="41" borderId="0"/>
    <xf numFmtId="0" fontId="59" fillId="46" borderId="0" applyNumberFormat="0" applyBorder="0" applyAlignment="0" applyProtection="0"/>
    <xf numFmtId="0" fontId="59" fillId="45" borderId="0"/>
    <xf numFmtId="0" fontId="59" fillId="100" borderId="0" applyNumberFormat="0" applyBorder="0" applyAlignment="0" applyProtection="0"/>
    <xf numFmtId="0" fontId="59" fillId="101" borderId="0"/>
    <xf numFmtId="0" fontId="59" fillId="63" borderId="0" applyNumberFormat="0" applyBorder="0" applyAlignment="0" applyProtection="0"/>
    <xf numFmtId="0" fontId="59" fillId="54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6" fontId="29" fillId="0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60" fillId="104" borderId="0" applyNumberFormat="0" applyBorder="0" applyAlignment="0" applyProtection="0"/>
    <xf numFmtId="0" fontId="59" fillId="104" borderId="0" applyNumberFormat="0" applyBorder="0" applyAlignment="0" applyProtection="0"/>
    <xf numFmtId="0" fontId="60" fillId="103" borderId="0" applyNumberFormat="0" applyBorder="0" applyAlignment="0" applyProtection="0"/>
    <xf numFmtId="0" fontId="60" fillId="103" borderId="0" applyNumberFormat="0" applyBorder="0" applyAlignment="0" applyProtection="0"/>
    <xf numFmtId="0" fontId="11" fillId="105" borderId="0"/>
    <xf numFmtId="0" fontId="59" fillId="103" borderId="0"/>
    <xf numFmtId="0" fontId="59" fillId="104" borderId="0" applyNumberFormat="0" applyBorder="0" applyAlignment="0" applyProtection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4" borderId="0" applyNumberFormat="0" applyBorder="0" applyAlignment="0" applyProtection="0"/>
    <xf numFmtId="0" fontId="59" fillId="106" borderId="0" applyNumberFormat="0" applyBorder="0" applyAlignment="0" applyProtection="0"/>
    <xf numFmtId="0" fontId="59" fillId="107" borderId="0" applyNumberFormat="0" applyBorder="0" applyAlignment="0" applyProtection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61" fillId="89" borderId="0"/>
    <xf numFmtId="0" fontId="59" fillId="103" borderId="0"/>
    <xf numFmtId="0" fontId="61" fillId="89" borderId="0"/>
    <xf numFmtId="0" fontId="59" fillId="103" borderId="0"/>
    <xf numFmtId="0" fontId="59" fillId="103" borderId="0"/>
    <xf numFmtId="0" fontId="61" fillId="89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4" borderId="0" applyNumberFormat="0" applyBorder="0" applyAlignment="0" applyProtection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59" fillId="103" borderId="0"/>
    <xf numFmtId="0" fontId="61" fillId="89" borderId="0"/>
    <xf numFmtId="0" fontId="59" fillId="103" borderId="0"/>
    <xf numFmtId="0" fontId="61" fillId="89" borderId="0"/>
    <xf numFmtId="0" fontId="59" fillId="103" borderId="0"/>
    <xf numFmtId="0" fontId="61" fillId="89" borderId="0"/>
    <xf numFmtId="0" fontId="59" fillId="103" borderId="0"/>
    <xf numFmtId="0" fontId="59" fillId="103" borderId="0"/>
    <xf numFmtId="0" fontId="62" fillId="105" borderId="0"/>
    <xf numFmtId="0" fontId="59" fillId="103" borderId="0"/>
    <xf numFmtId="0" fontId="63" fillId="12" borderId="0" applyNumberFormat="0" applyBorder="0" applyAlignment="0" applyProtection="0"/>
    <xf numFmtId="0" fontId="59" fillId="103" borderId="0"/>
    <xf numFmtId="0" fontId="59" fillId="103" borderId="0"/>
    <xf numFmtId="0" fontId="59" fillId="103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60" fillId="102" borderId="0" applyNumberFormat="0" applyBorder="0" applyAlignment="0" applyProtection="0"/>
    <xf numFmtId="0" fontId="59" fillId="102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1" fillId="36" borderId="0"/>
    <xf numFmtId="0" fontId="59" fillId="40" borderId="0"/>
    <xf numFmtId="0" fontId="59" fillId="102" borderId="0" applyNumberFormat="0" applyBorder="0" applyAlignment="0" applyProtection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102" borderId="0" applyNumberFormat="0" applyBorder="0" applyAlignment="0" applyProtection="0"/>
    <xf numFmtId="0" fontId="59" fillId="65" borderId="0" applyNumberFormat="0" applyBorder="0" applyAlignment="0" applyProtection="0"/>
    <xf numFmtId="0" fontId="59" fillId="52" borderId="0" applyNumberFormat="0" applyBorder="0" applyAlignment="0" applyProtection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61" fillId="36" borderId="0"/>
    <xf numFmtId="0" fontId="59" fillId="40" borderId="0"/>
    <xf numFmtId="0" fontId="61" fillId="36" borderId="0"/>
    <xf numFmtId="0" fontId="59" fillId="40" borderId="0"/>
    <xf numFmtId="0" fontId="59" fillId="40" borderId="0"/>
    <xf numFmtId="0" fontId="61" fillId="36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102" borderId="0" applyNumberFormat="0" applyBorder="0" applyAlignment="0" applyProtection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59" fillId="40" borderId="0"/>
    <xf numFmtId="0" fontId="61" fillId="36" borderId="0"/>
    <xf numFmtId="0" fontId="59" fillId="40" borderId="0"/>
    <xf numFmtId="0" fontId="59" fillId="40" borderId="0"/>
    <xf numFmtId="0" fontId="61" fillId="36" borderId="0"/>
    <xf numFmtId="0" fontId="59" fillId="40" borderId="0"/>
    <xf numFmtId="0" fontId="59" fillId="40" borderId="0"/>
    <xf numFmtId="0" fontId="62" fillId="36" borderId="0"/>
    <xf numFmtId="0" fontId="59" fillId="40" borderId="0"/>
    <xf numFmtId="0" fontId="63" fillId="16" borderId="0" applyNumberFormat="0" applyBorder="0" applyAlignment="0" applyProtection="0"/>
    <xf numFmtId="0" fontId="59" fillId="40" borderId="0"/>
    <xf numFmtId="0" fontId="59" fillId="40" borderId="0"/>
    <xf numFmtId="0" fontId="59" fillId="40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60" fillId="109" borderId="0" applyNumberFormat="0" applyBorder="0" applyAlignment="0" applyProtection="0"/>
    <xf numFmtId="0" fontId="59" fillId="109" borderId="0" applyNumberFormat="0" applyBorder="0" applyAlignment="0" applyProtection="0"/>
    <xf numFmtId="0" fontId="60" fillId="108" borderId="0" applyNumberFormat="0" applyBorder="0" applyAlignment="0" applyProtection="0"/>
    <xf numFmtId="0" fontId="60" fillId="108" borderId="0" applyNumberFormat="0" applyBorder="0" applyAlignment="0" applyProtection="0"/>
    <xf numFmtId="0" fontId="11" fillId="110" borderId="0"/>
    <xf numFmtId="0" fontId="59" fillId="108" borderId="0"/>
    <xf numFmtId="0" fontId="59" fillId="109" borderId="0" applyNumberFormat="0" applyBorder="0" applyAlignment="0" applyProtection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9" borderId="0" applyNumberFormat="0" applyBorder="0" applyAlignment="0" applyProtection="0"/>
    <xf numFmtId="0" fontId="59" fillId="77" borderId="0" applyNumberFormat="0" applyBorder="0" applyAlignment="0" applyProtection="0"/>
    <xf numFmtId="0" fontId="59" fillId="83" borderId="0" applyNumberFormat="0" applyBorder="0" applyAlignment="0" applyProtection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61" fillId="110" borderId="0"/>
    <xf numFmtId="0" fontId="59" fillId="108" borderId="0"/>
    <xf numFmtId="0" fontId="61" fillId="110" borderId="0"/>
    <xf numFmtId="0" fontId="59" fillId="108" borderId="0"/>
    <xf numFmtId="0" fontId="59" fillId="108" borderId="0"/>
    <xf numFmtId="0" fontId="61" fillId="110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9" borderId="0" applyNumberFormat="0" applyBorder="0" applyAlignment="0" applyProtection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59" fillId="108" borderId="0"/>
    <xf numFmtId="0" fontId="61" fillId="110" borderId="0"/>
    <xf numFmtId="0" fontId="59" fillId="108" borderId="0"/>
    <xf numFmtId="0" fontId="59" fillId="108" borderId="0"/>
    <xf numFmtId="0" fontId="61" fillId="110" borderId="0"/>
    <xf numFmtId="0" fontId="59" fillId="108" borderId="0"/>
    <xf numFmtId="0" fontId="59" fillId="108" borderId="0"/>
    <xf numFmtId="0" fontId="62" fillId="110" borderId="0"/>
    <xf numFmtId="0" fontId="59" fillId="108" borderId="0"/>
    <xf numFmtId="0" fontId="63" fillId="20" borderId="0" applyNumberFormat="0" applyBorder="0" applyAlignment="0" applyProtection="0"/>
    <xf numFmtId="0" fontId="59" fillId="108" borderId="0"/>
    <xf numFmtId="0" fontId="59" fillId="108" borderId="0"/>
    <xf numFmtId="0" fontId="59" fillId="108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0" fillId="93" borderId="0" applyNumberFormat="0" applyBorder="0" applyAlignment="0" applyProtection="0"/>
    <xf numFmtId="0" fontId="59" fillId="93" borderId="0" applyNumberFormat="0" applyBorder="0" applyAlignment="0" applyProtection="0"/>
    <xf numFmtId="0" fontId="60" fillId="92" borderId="0" applyNumberFormat="0" applyBorder="0" applyAlignment="0" applyProtection="0"/>
    <xf numFmtId="0" fontId="60" fillId="92" borderId="0" applyNumberFormat="0" applyBorder="0" applyAlignment="0" applyProtection="0"/>
    <xf numFmtId="0" fontId="11" fillId="111" borderId="0"/>
    <xf numFmtId="0" fontId="59" fillId="94" borderId="0"/>
    <xf numFmtId="0" fontId="59" fillId="93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3" borderId="0" applyNumberFormat="0" applyBorder="0" applyAlignment="0" applyProtection="0"/>
    <xf numFmtId="0" fontId="59" fillId="87" borderId="0" applyNumberFormat="0" applyBorder="0" applyAlignment="0" applyProtection="0"/>
    <xf numFmtId="0" fontId="59" fillId="112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1" fillId="113" borderId="0"/>
    <xf numFmtId="0" fontId="59" fillId="92" borderId="0"/>
    <xf numFmtId="0" fontId="61" fillId="113" borderId="0"/>
    <xf numFmtId="0" fontId="59" fillId="92" borderId="0"/>
    <xf numFmtId="0" fontId="59" fillId="92" borderId="0"/>
    <xf numFmtId="0" fontId="61" fillId="113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3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59" fillId="92" borderId="0"/>
    <xf numFmtId="0" fontId="61" fillId="113" borderId="0"/>
    <xf numFmtId="0" fontId="59" fillId="92" borderId="0"/>
    <xf numFmtId="0" fontId="61" fillId="113" borderId="0"/>
    <xf numFmtId="0" fontId="59" fillId="92" borderId="0"/>
    <xf numFmtId="0" fontId="61" fillId="113" borderId="0"/>
    <xf numFmtId="0" fontId="59" fillId="92" borderId="0"/>
    <xf numFmtId="0" fontId="59" fillId="92" borderId="0"/>
    <xf numFmtId="0" fontId="62" fillId="111" borderId="0"/>
    <xf numFmtId="0" fontId="59" fillId="92" borderId="0"/>
    <xf numFmtId="0" fontId="63" fillId="24" borderId="0" applyNumberFormat="0" applyBorder="0" applyAlignment="0" applyProtection="0"/>
    <xf numFmtId="0" fontId="59" fillId="92" borderId="0"/>
    <xf numFmtId="0" fontId="59" fillId="92" borderId="0"/>
    <xf numFmtId="0" fontId="59" fillId="92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0" fillId="95" borderId="0" applyNumberFormat="0" applyBorder="0" applyAlignment="0" applyProtection="0"/>
    <xf numFmtId="0" fontId="59" fillId="95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11" fillId="114" borderId="0"/>
    <xf numFmtId="0" fontId="59" fillId="89" borderId="0"/>
    <xf numFmtId="0" fontId="59" fillId="9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95" borderId="0" applyNumberFormat="0" applyBorder="0" applyAlignment="0" applyProtection="0"/>
    <xf numFmtId="0" fontId="59" fillId="11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1" fillId="114" borderId="0"/>
    <xf numFmtId="0" fontId="59" fillId="89" borderId="0"/>
    <xf numFmtId="0" fontId="61" fillId="114" borderId="0"/>
    <xf numFmtId="0" fontId="59" fillId="89" borderId="0"/>
    <xf numFmtId="0" fontId="59" fillId="89" borderId="0"/>
    <xf numFmtId="0" fontId="61" fillId="114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95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59" fillId="89" borderId="0"/>
    <xf numFmtId="0" fontId="61" fillId="114" borderId="0"/>
    <xf numFmtId="0" fontId="59" fillId="89" borderId="0"/>
    <xf numFmtId="0" fontId="59" fillId="89" borderId="0"/>
    <xf numFmtId="0" fontId="61" fillId="114" borderId="0"/>
    <xf numFmtId="0" fontId="59" fillId="89" borderId="0"/>
    <xf numFmtId="0" fontId="59" fillId="89" borderId="0"/>
    <xf numFmtId="0" fontId="62" fillId="114" borderId="0"/>
    <xf numFmtId="0" fontId="59" fillId="89" borderId="0"/>
    <xf numFmtId="0" fontId="63" fillId="28" borderId="0" applyNumberFormat="0" applyBorder="0" applyAlignment="0" applyProtection="0"/>
    <xf numFmtId="0" fontId="59" fillId="89" borderId="0"/>
    <xf numFmtId="0" fontId="59" fillId="89" borderId="0"/>
    <xf numFmtId="0" fontId="59" fillId="89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60" fillId="52" borderId="0" applyNumberFormat="0" applyBorder="0" applyAlignment="0" applyProtection="0"/>
    <xf numFmtId="0" fontId="59" fillId="52" borderId="0" applyNumberFormat="0" applyBorder="0" applyAlignment="0" applyProtection="0"/>
    <xf numFmtId="0" fontId="60" fillId="116" borderId="0" applyNumberFormat="0" applyBorder="0" applyAlignment="0" applyProtection="0"/>
    <xf numFmtId="0" fontId="60" fillId="116" borderId="0" applyNumberFormat="0" applyBorder="0" applyAlignment="0" applyProtection="0"/>
    <xf numFmtId="0" fontId="11" fillId="117" borderId="0"/>
    <xf numFmtId="0" fontId="59" fillId="116" borderId="0"/>
    <xf numFmtId="0" fontId="59" fillId="52" borderId="0" applyNumberFormat="0" applyBorder="0" applyAlignment="0" applyProtection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102" borderId="0" applyNumberFormat="0" applyBorder="0" applyAlignment="0" applyProtection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61" fillId="117" borderId="0"/>
    <xf numFmtId="0" fontId="59" fillId="116" borderId="0"/>
    <xf numFmtId="0" fontId="61" fillId="117" borderId="0"/>
    <xf numFmtId="0" fontId="59" fillId="116" borderId="0"/>
    <xf numFmtId="0" fontId="59" fillId="116" borderId="0"/>
    <xf numFmtId="0" fontId="61" fillId="117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52" borderId="0" applyNumberFormat="0" applyBorder="0" applyAlignment="0" applyProtection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59" fillId="116" borderId="0"/>
    <xf numFmtId="0" fontId="61" fillId="117" borderId="0"/>
    <xf numFmtId="0" fontId="59" fillId="116" borderId="0"/>
    <xf numFmtId="0" fontId="59" fillId="116" borderId="0"/>
    <xf numFmtId="0" fontId="61" fillId="117" borderId="0"/>
    <xf numFmtId="0" fontId="59" fillId="116" borderId="0"/>
    <xf numFmtId="0" fontId="59" fillId="116" borderId="0"/>
    <xf numFmtId="0" fontId="62" fillId="117" borderId="0"/>
    <xf numFmtId="0" fontId="59" fillId="116" borderId="0"/>
    <xf numFmtId="0" fontId="63" fillId="32" borderId="0" applyNumberFormat="0" applyBorder="0" applyAlignment="0" applyProtection="0"/>
    <xf numFmtId="0" fontId="59" fillId="116" borderId="0"/>
    <xf numFmtId="0" fontId="59" fillId="116" borderId="0"/>
    <xf numFmtId="0" fontId="59" fillId="116" borderId="0"/>
    <xf numFmtId="177" fontId="44" fillId="72" borderId="41">
      <alignment horizontal="center" vertical="center"/>
    </xf>
    <xf numFmtId="0" fontId="64" fillId="0" borderId="0" applyNumberFormat="0" applyFill="0" applyBorder="0" applyAlignment="0">
      <protection locked="0"/>
    </xf>
    <xf numFmtId="0" fontId="65" fillId="0" borderId="0"/>
    <xf numFmtId="4" fontId="58" fillId="64" borderId="17">
      <alignment horizontal="right" vertical="center"/>
    </xf>
    <xf numFmtId="0" fontId="14" fillId="79" borderId="0" applyNumberFormat="0" applyFont="0" applyAlignment="0">
      <alignment vertical="top"/>
    </xf>
    <xf numFmtId="0" fontId="13" fillId="79" borderId="0" applyNumberFormat="0" applyFont="0" applyAlignment="0">
      <alignment vertical="top" wrapText="1"/>
    </xf>
    <xf numFmtId="0" fontId="13" fillId="79" borderId="0" applyNumberFormat="0" applyFont="0" applyAlignment="0">
      <alignment vertical="top" wrapText="1"/>
    </xf>
    <xf numFmtId="0" fontId="13" fillId="79" borderId="0" applyNumberFormat="0" applyFont="0" applyAlignment="0">
      <alignment vertical="top" wrapText="1"/>
    </xf>
    <xf numFmtId="0" fontId="13" fillId="79" borderId="0" applyNumberFormat="0" applyFont="0" applyAlignment="0">
      <alignment vertical="top" wrapText="1"/>
    </xf>
    <xf numFmtId="0" fontId="13" fillId="79" borderId="0" applyNumberFormat="0" applyFont="0" applyAlignment="0">
      <alignment vertical="top" wrapText="1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0" borderId="20">
      <alignment horizontal="center" vertical="center"/>
    </xf>
    <xf numFmtId="170" fontId="46" fillId="38" borderId="0"/>
    <xf numFmtId="178" fontId="67" fillId="118" borderId="42" applyNumberFormat="0" applyFont="0" applyAlignment="0" applyProtection="0">
      <protection locked="0"/>
    </xf>
    <xf numFmtId="0" fontId="68" fillId="0" borderId="43">
      <alignment vertical="center"/>
      <protection locked="0"/>
    </xf>
    <xf numFmtId="173" fontId="29" fillId="0" borderId="0"/>
    <xf numFmtId="0" fontId="29" fillId="0" borderId="0"/>
    <xf numFmtId="173" fontId="29" fillId="0" borderId="0"/>
    <xf numFmtId="173" fontId="29" fillId="0" borderId="0"/>
    <xf numFmtId="176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" fontId="13" fillId="119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70" fillId="50" borderId="0" applyNumberFormat="0" applyBorder="0" applyAlignment="0" applyProtection="0"/>
    <xf numFmtId="0" fontId="69" fillId="5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6" fillId="120" borderId="0"/>
    <xf numFmtId="0" fontId="69" fillId="41" borderId="0"/>
    <xf numFmtId="0" fontId="69" fillId="50" borderId="0" applyNumberFormat="0" applyBorder="0" applyAlignment="0" applyProtection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60" borderId="0" applyNumberFormat="0" applyBorder="0" applyAlignment="0" applyProtection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71" fillId="120" borderId="0"/>
    <xf numFmtId="0" fontId="69" fillId="41" borderId="0"/>
    <xf numFmtId="0" fontId="71" fillId="120" borderId="0"/>
    <xf numFmtId="0" fontId="69" fillId="41" borderId="0"/>
    <xf numFmtId="0" fontId="69" fillId="41" borderId="0"/>
    <xf numFmtId="0" fontId="71" fillId="120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69" fillId="41" borderId="0"/>
    <xf numFmtId="0" fontId="71" fillId="120" borderId="0"/>
    <xf numFmtId="0" fontId="69" fillId="41" borderId="0"/>
    <xf numFmtId="0" fontId="71" fillId="120" borderId="0"/>
    <xf numFmtId="0" fontId="69" fillId="41" borderId="0"/>
    <xf numFmtId="0" fontId="71" fillId="120" borderId="0"/>
    <xf numFmtId="0" fontId="69" fillId="41" borderId="0"/>
    <xf numFmtId="0" fontId="69" fillId="41" borderId="0"/>
    <xf numFmtId="0" fontId="72" fillId="120" borderId="0"/>
    <xf numFmtId="0" fontId="69" fillId="41" borderId="0"/>
    <xf numFmtId="0" fontId="73" fillId="6" borderId="0" applyNumberFormat="0" applyBorder="0" applyAlignment="0" applyProtection="0"/>
    <xf numFmtId="0" fontId="69" fillId="41" borderId="0"/>
    <xf numFmtId="0" fontId="69" fillId="41" borderId="0"/>
    <xf numFmtId="0" fontId="69" fillId="41" borderId="0"/>
    <xf numFmtId="179" fontId="74" fillId="49" borderId="0" applyNumberFormat="0" applyBorder="0" applyAlignment="0">
      <protection locked="0"/>
    </xf>
    <xf numFmtId="0" fontId="75" fillId="0" borderId="0">
      <alignment vertical="top"/>
      <protection locked="0"/>
    </xf>
    <xf numFmtId="180" fontId="13" fillId="0" borderId="0" applyBorder="0"/>
    <xf numFmtId="180" fontId="13" fillId="0" borderId="0" applyBorder="0"/>
    <xf numFmtId="0" fontId="17" fillId="89" borderId="0">
      <alignment vertical="top"/>
    </xf>
    <xf numFmtId="0" fontId="76" fillId="0" borderId="0" applyNumberFormat="0" applyAlignment="0">
      <alignment horizontal="left"/>
    </xf>
    <xf numFmtId="4" fontId="77" fillId="0" borderId="3" applyFill="0" applyBorder="0" applyProtection="0">
      <alignment horizontal="right" vertical="center"/>
    </xf>
    <xf numFmtId="4" fontId="77" fillId="0" borderId="3">
      <alignment horizontal="right" vertical="center"/>
    </xf>
    <xf numFmtId="181" fontId="78" fillId="0" borderId="27" applyAlignment="0" applyProtection="0"/>
    <xf numFmtId="49" fontId="79" fillId="0" borderId="0" applyFont="0" applyFill="0" applyBorder="0" applyAlignment="0" applyProtection="0">
      <alignment horizontal="left"/>
    </xf>
    <xf numFmtId="3" fontId="29" fillId="0" borderId="0" applyAlignment="0" applyProtection="0"/>
    <xf numFmtId="169" fontId="17" fillId="0" borderId="0" applyFill="0" applyBorder="0" applyAlignment="0" applyProtection="0"/>
    <xf numFmtId="49" fontId="17" fillId="0" borderId="0" applyNumberFormat="0" applyAlignment="0" applyProtection="0">
      <alignment horizontal="left"/>
    </xf>
    <xf numFmtId="49" fontId="80" fillId="0" borderId="44" applyNumberFormat="0" applyAlignment="0" applyProtection="0">
      <alignment horizontal="left" wrapText="1"/>
    </xf>
    <xf numFmtId="49" fontId="80" fillId="0" borderId="0" applyNumberFormat="0" applyAlignment="0" applyProtection="0">
      <alignment horizontal="left" wrapText="1"/>
    </xf>
    <xf numFmtId="49" fontId="81" fillId="0" borderId="0" applyAlignment="0" applyProtection="0">
      <alignment horizontal="left"/>
    </xf>
    <xf numFmtId="182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3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4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2" fontId="29" fillId="0" borderId="27"/>
    <xf numFmtId="185" fontId="29" fillId="0" borderId="0"/>
    <xf numFmtId="186" fontId="29" fillId="0" borderId="0"/>
    <xf numFmtId="186" fontId="29" fillId="0" borderId="0"/>
    <xf numFmtId="186" fontId="29" fillId="0" borderId="0"/>
    <xf numFmtId="186" fontId="29" fillId="0" borderId="0"/>
    <xf numFmtId="186" fontId="29" fillId="0" borderId="0"/>
    <xf numFmtId="186" fontId="29" fillId="0" borderId="0"/>
    <xf numFmtId="186" fontId="29" fillId="0" borderId="0"/>
    <xf numFmtId="186" fontId="29" fillId="0" borderId="0"/>
    <xf numFmtId="187" fontId="29" fillId="0" borderId="0"/>
    <xf numFmtId="187" fontId="29" fillId="0" borderId="0"/>
    <xf numFmtId="187" fontId="29" fillId="0" borderId="0"/>
    <xf numFmtId="187" fontId="29" fillId="0" borderId="0"/>
    <xf numFmtId="187" fontId="29" fillId="0" borderId="0"/>
    <xf numFmtId="187" fontId="29" fillId="0" borderId="0"/>
    <xf numFmtId="187" fontId="29" fillId="0" borderId="0"/>
    <xf numFmtId="187" fontId="29" fillId="0" borderId="0"/>
    <xf numFmtId="185" fontId="29" fillId="0" borderId="0"/>
    <xf numFmtId="185" fontId="29" fillId="0" borderId="0"/>
    <xf numFmtId="185" fontId="29" fillId="0" borderId="0"/>
    <xf numFmtId="185" fontId="29" fillId="0" borderId="0"/>
    <xf numFmtId="185" fontId="29" fillId="0" borderId="0"/>
    <xf numFmtId="185" fontId="29" fillId="0" borderId="0"/>
    <xf numFmtId="185" fontId="29" fillId="0" borderId="0"/>
    <xf numFmtId="185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6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7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5" fontId="29" fillId="0" borderId="27"/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8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89" fontId="29" fillId="0" borderId="0">
      <alignment horizontal="right"/>
      <protection locked="0"/>
    </xf>
    <xf numFmtId="190" fontId="29" fillId="0" borderId="0"/>
    <xf numFmtId="191" fontId="29" fillId="0" borderId="0"/>
    <xf numFmtId="191" fontId="29" fillId="0" borderId="0"/>
    <xf numFmtId="191" fontId="29" fillId="0" borderId="0"/>
    <xf numFmtId="191" fontId="29" fillId="0" borderId="0"/>
    <xf numFmtId="191" fontId="29" fillId="0" borderId="0"/>
    <xf numFmtId="191" fontId="29" fillId="0" borderId="0"/>
    <xf numFmtId="191" fontId="29" fillId="0" borderId="0"/>
    <xf numFmtId="191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190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1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2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190" fontId="29" fillId="0" borderId="27"/>
    <xf numFmtId="0" fontId="82" fillId="121" borderId="45" applyNumberFormat="0" applyAlignment="0" applyProtection="0"/>
    <xf numFmtId="0" fontId="82" fillId="121" borderId="45" applyNumberFormat="0" applyAlignment="0" applyProtection="0"/>
    <xf numFmtId="0" fontId="82" fillId="121" borderId="45" applyNumberFormat="0" applyAlignment="0" applyProtection="0"/>
    <xf numFmtId="0" fontId="82" fillId="121" borderId="45" applyNumberFormat="0" applyAlignment="0" applyProtection="0"/>
    <xf numFmtId="178" fontId="67" fillId="44" borderId="42" applyNumberFormat="0" applyFont="0" applyAlignment="0" applyProtection="0">
      <protection locked="0"/>
    </xf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4" fillId="57" borderId="46" applyNumberFormat="0" applyAlignment="0" applyProtection="0"/>
    <xf numFmtId="0" fontId="83" fillId="42" borderId="46"/>
    <xf numFmtId="0" fontId="83" fillId="57" borderId="46" applyNumberFormat="0" applyAlignment="0" applyProtection="0"/>
    <xf numFmtId="0" fontId="83" fillId="57" borderId="46" applyNumberFormat="0" applyAlignment="0" applyProtection="0"/>
    <xf numFmtId="0" fontId="84" fillId="42" borderId="46" applyNumberFormat="0" applyAlignment="0" applyProtection="0"/>
    <xf numFmtId="173" fontId="83" fillId="62" borderId="46" applyNumberFormat="0" applyAlignment="0" applyProtection="0"/>
    <xf numFmtId="0" fontId="83" fillId="42" borderId="46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3" fillId="57" borderId="46" applyNumberFormat="0" applyAlignment="0" applyProtection="0"/>
    <xf numFmtId="0" fontId="83" fillId="57" borderId="46" applyNumberFormat="0" applyAlignment="0" applyProtection="0"/>
    <xf numFmtId="0" fontId="83" fillId="57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173" fontId="83" fillId="6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173" fontId="83" fillId="6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0" fontId="84" fillId="42" borderId="46" applyNumberFormat="0" applyAlignment="0" applyProtection="0"/>
    <xf numFmtId="173" fontId="83" fillId="62" borderId="46" applyNumberFormat="0" applyAlignment="0" applyProtection="0"/>
    <xf numFmtId="173" fontId="83" fillId="62" borderId="46" applyNumberFormat="0" applyAlignment="0" applyProtection="0"/>
    <xf numFmtId="173" fontId="83" fillId="62" borderId="46" applyNumberFormat="0" applyAlignment="0" applyProtection="0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57" borderId="46" applyNumberFormat="0" applyAlignment="0" applyProtection="0"/>
    <xf numFmtId="0" fontId="83" fillId="62" borderId="46" applyNumberFormat="0" applyAlignment="0" applyProtection="0"/>
    <xf numFmtId="0" fontId="83" fillId="57" borderId="46" applyNumberFormat="0" applyAlignment="0" applyProtection="0"/>
    <xf numFmtId="173" fontId="85" fillId="121" borderId="46" applyNumberFormat="0" applyAlignment="0" applyProtection="0"/>
    <xf numFmtId="173" fontId="85" fillId="121" borderId="46" applyNumberFormat="0" applyAlignment="0" applyProtection="0"/>
    <xf numFmtId="173" fontId="85" fillId="121" borderId="46" applyNumberFormat="0" applyAlignment="0" applyProtection="0"/>
    <xf numFmtId="173" fontId="85" fillId="121" borderId="46" applyNumberFormat="0" applyAlignment="0" applyProtection="0"/>
    <xf numFmtId="173" fontId="85" fillId="121" borderId="46" applyNumberFormat="0" applyAlignment="0" applyProtection="0"/>
    <xf numFmtId="173" fontId="85" fillId="121" borderId="46" applyNumberFormat="0" applyAlignment="0" applyProtection="0"/>
    <xf numFmtId="0" fontId="83" fillId="62" borderId="46" applyNumberFormat="0" applyAlignment="0" applyProtection="0"/>
    <xf numFmtId="0" fontId="83" fillId="62" borderId="46" applyNumberFormat="0" applyAlignment="0" applyProtection="0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6" fillId="39" borderId="8"/>
    <xf numFmtId="0" fontId="83" fillId="42" borderId="46"/>
    <xf numFmtId="0" fontId="86" fillId="39" borderId="8"/>
    <xf numFmtId="0" fontId="83" fillId="42" borderId="46"/>
    <xf numFmtId="0" fontId="83" fillId="42" borderId="46"/>
    <xf numFmtId="0" fontId="86" fillId="39" borderId="8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57" borderId="46" applyNumberFormat="0" applyAlignment="0" applyProtection="0"/>
    <xf numFmtId="0" fontId="83" fillId="57" borderId="46" applyNumberFormat="0" applyAlignment="0" applyProtection="0"/>
    <xf numFmtId="0" fontId="83" fillId="57" borderId="46" applyNumberFormat="0" applyAlignment="0" applyProtection="0"/>
    <xf numFmtId="0" fontId="83" fillId="57" borderId="46" applyNumberFormat="0" applyAlignment="0" applyProtection="0"/>
    <xf numFmtId="0" fontId="87" fillId="121" borderId="46" applyNumberFormat="0" applyAlignment="0" applyProtection="0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8" fillId="122" borderId="8"/>
    <xf numFmtId="0" fontId="88" fillId="9" borderId="8" applyNumberFormat="0" applyAlignment="0" applyProtection="0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3" fillId="42" borderId="46"/>
    <xf numFmtId="0" fontId="86" fillId="39" borderId="8"/>
    <xf numFmtId="0" fontId="83" fillId="42" borderId="46"/>
    <xf numFmtId="0" fontId="86" fillId="39" borderId="8"/>
    <xf numFmtId="0" fontId="83" fillId="42" borderId="46"/>
    <xf numFmtId="0" fontId="86" fillId="39" borderId="8"/>
    <xf numFmtId="0" fontId="83" fillId="42" borderId="46"/>
    <xf numFmtId="0" fontId="83" fillId="42" borderId="46"/>
    <xf numFmtId="0" fontId="88" fillId="122" borderId="8"/>
    <xf numFmtId="0" fontId="83" fillId="42" borderId="46"/>
    <xf numFmtId="0" fontId="83" fillId="42" borderId="46"/>
    <xf numFmtId="0" fontId="83" fillId="42" borderId="46" applyNumberFormat="0" applyAlignment="0" applyProtection="0"/>
    <xf numFmtId="0" fontId="7" fillId="122" borderId="8" applyNumberFormat="0" applyAlignment="0" applyProtection="0"/>
    <xf numFmtId="0" fontId="7" fillId="122" borderId="8" applyNumberFormat="0" applyAlignment="0" applyProtection="0"/>
    <xf numFmtId="0" fontId="83" fillId="57" borderId="46" applyNumberFormat="0" applyAlignment="0" applyProtection="0"/>
    <xf numFmtId="0" fontId="7" fillId="9" borderId="8" applyNumberFormat="0" applyAlignment="0" applyProtection="0"/>
    <xf numFmtId="0" fontId="83" fillId="42" borderId="46"/>
    <xf numFmtId="0" fontId="89" fillId="9" borderId="8" applyNumberFormat="0" applyAlignment="0" applyProtection="0"/>
    <xf numFmtId="0" fontId="83" fillId="42" borderId="46"/>
    <xf numFmtId="0" fontId="83" fillId="42" borderId="46"/>
    <xf numFmtId="0" fontId="90" fillId="0" borderId="0" applyNumberFormat="0" applyFont="0" applyFill="0" applyBorder="0">
      <alignment horizontal="center" vertical="center"/>
      <protection locked="0"/>
    </xf>
    <xf numFmtId="0" fontId="91" fillId="0" borderId="47" applyNumberFormat="0" applyFill="0" applyAlignment="0" applyProtection="0"/>
    <xf numFmtId="0" fontId="91" fillId="0" borderId="47"/>
    <xf numFmtId="0" fontId="92" fillId="46" borderId="48" applyNumberFormat="0" applyAlignment="0" applyProtection="0"/>
    <xf numFmtId="0" fontId="92" fillId="45" borderId="48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3" fillId="123" borderId="48" applyNumberFormat="0" applyAlignment="0" applyProtection="0"/>
    <xf numFmtId="0" fontId="92" fillId="123" borderId="48" applyNumberFormat="0" applyAlignment="0" applyProtection="0"/>
    <xf numFmtId="0" fontId="93" fillId="43" borderId="48" applyNumberFormat="0" applyAlignment="0" applyProtection="0"/>
    <xf numFmtId="0" fontId="93" fillId="43" borderId="48" applyNumberFormat="0" applyAlignment="0" applyProtection="0"/>
    <xf numFmtId="0" fontId="94" fillId="124" borderId="11"/>
    <xf numFmtId="0" fontId="92" fillId="43" borderId="48"/>
    <xf numFmtId="0" fontId="92" fillId="123" borderId="48" applyNumberFormat="0" applyAlignment="0" applyProtection="0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123" borderId="48" applyNumberFormat="0" applyAlignment="0" applyProtection="0"/>
    <xf numFmtId="0" fontId="92" fillId="62" borderId="48" applyNumberFormat="0" applyAlignment="0" applyProtection="0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5" fillId="124" borderId="49"/>
    <xf numFmtId="0" fontId="92" fillId="43" borderId="48"/>
    <xf numFmtId="0" fontId="95" fillId="124" borderId="49"/>
    <xf numFmtId="0" fontId="92" fillId="43" borderId="48"/>
    <xf numFmtId="0" fontId="92" fillId="43" borderId="48"/>
    <xf numFmtId="0" fontId="95" fillId="124" borderId="49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123" borderId="48" applyNumberFormat="0" applyAlignment="0" applyProtection="0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2" fillId="43" borderId="48"/>
    <xf numFmtId="0" fontId="95" fillId="124" borderId="49"/>
    <xf numFmtId="0" fontId="92" fillId="43" borderId="48"/>
    <xf numFmtId="0" fontId="95" fillId="124" borderId="49"/>
    <xf numFmtId="0" fontId="92" fillId="43" borderId="48"/>
    <xf numFmtId="0" fontId="95" fillId="124" borderId="49"/>
    <xf numFmtId="0" fontId="92" fillId="43" borderId="48"/>
    <xf numFmtId="0" fontId="92" fillId="43" borderId="48"/>
    <xf numFmtId="0" fontId="38" fillId="124" borderId="11"/>
    <xf numFmtId="0" fontId="92" fillId="43" borderId="48"/>
    <xf numFmtId="0" fontId="96" fillId="10" borderId="11" applyNumberFormat="0" applyAlignment="0" applyProtection="0"/>
    <xf numFmtId="0" fontId="92" fillId="43" borderId="48"/>
    <xf numFmtId="0" fontId="92" fillId="43" borderId="48"/>
    <xf numFmtId="0" fontId="92" fillId="43" borderId="48"/>
    <xf numFmtId="193" fontId="16" fillId="76" borderId="46">
      <alignment horizontal="center" vertical="center" shrinkToFit="1"/>
    </xf>
    <xf numFmtId="193" fontId="16" fillId="97" borderId="46">
      <alignment horizontal="center" vertical="center" shrinkToFit="1"/>
    </xf>
    <xf numFmtId="193" fontId="16" fillId="40" borderId="46">
      <alignment horizontal="center" vertical="center" shrinkToFit="1"/>
    </xf>
    <xf numFmtId="194" fontId="97" fillId="0" borderId="42"/>
    <xf numFmtId="0" fontId="61" fillId="125" borderId="50"/>
    <xf numFmtId="0" fontId="98" fillId="125" borderId="50"/>
    <xf numFmtId="168" fontId="29" fillId="0" borderId="0" applyFont="0" applyFill="0" applyBorder="0" applyProtection="0">
      <alignment horizontal="right"/>
    </xf>
    <xf numFmtId="195" fontId="29" fillId="0" borderId="0" applyFont="0" applyFill="0" applyBorder="0" applyProtection="0">
      <alignment horizontal="left"/>
    </xf>
    <xf numFmtId="0" fontId="99" fillId="79" borderId="50"/>
    <xf numFmtId="0" fontId="59" fillId="100" borderId="0" applyNumberFormat="0" applyBorder="0" applyAlignment="0" applyProtection="0"/>
    <xf numFmtId="0" fontId="59" fillId="101" borderId="0"/>
    <xf numFmtId="0" fontId="59" fillId="53" borderId="0" applyNumberFormat="0" applyBorder="0" applyAlignment="0" applyProtection="0"/>
    <xf numFmtId="0" fontId="59" fillId="74" borderId="0"/>
    <xf numFmtId="0" fontId="59" fillId="126" borderId="0" applyNumberFormat="0" applyBorder="0" applyAlignment="0" applyProtection="0"/>
    <xf numFmtId="0" fontId="59" fillId="127" borderId="0"/>
    <xf numFmtId="0" fontId="59" fillId="128" borderId="0" applyNumberFormat="0" applyBorder="0" applyAlignment="0" applyProtection="0"/>
    <xf numFmtId="0" fontId="59" fillId="129" borderId="0"/>
    <xf numFmtId="0" fontId="59" fillId="109" borderId="0" applyNumberFormat="0" applyBorder="0" applyAlignment="0" applyProtection="0"/>
    <xf numFmtId="0" fontId="59" fillId="108" borderId="0"/>
    <xf numFmtId="0" fontId="59" fillId="53" borderId="0" applyNumberFormat="0" applyBorder="0" applyAlignment="0" applyProtection="0"/>
    <xf numFmtId="0" fontId="59" fillId="74" borderId="0"/>
    <xf numFmtId="0" fontId="98" fillId="130" borderId="51">
      <alignment horizontal="center" vertical="center"/>
    </xf>
    <xf numFmtId="196" fontId="15" fillId="72" borderId="28"/>
    <xf numFmtId="3" fontId="100" fillId="0" borderId="0"/>
    <xf numFmtId="3" fontId="100" fillId="0" borderId="0"/>
    <xf numFmtId="3" fontId="100" fillId="0" borderId="0"/>
    <xf numFmtId="3" fontId="100" fillId="0" borderId="0"/>
    <xf numFmtId="3" fontId="100" fillId="0" borderId="0"/>
    <xf numFmtId="3" fontId="100" fillId="0" borderId="0"/>
    <xf numFmtId="3" fontId="100" fillId="0" borderId="0"/>
    <xf numFmtId="3" fontId="100" fillId="0" borderId="0"/>
    <xf numFmtId="41" fontId="13" fillId="0" borderId="0"/>
    <xf numFmtId="41" fontId="16" fillId="0" borderId="0" applyFont="0" applyFill="0" applyBorder="0" applyAlignment="0" applyProtection="0"/>
    <xf numFmtId="197" fontId="101" fillId="0" borderId="0" applyFont="0" applyFill="0" applyBorder="0" applyAlignment="0" applyProtection="0"/>
    <xf numFmtId="197" fontId="102" fillId="0" borderId="0"/>
    <xf numFmtId="198" fontId="101" fillId="0" borderId="0" applyFont="0" applyFill="0" applyBorder="0" applyAlignment="0" applyProtection="0"/>
    <xf numFmtId="4" fontId="103" fillId="0" borderId="27" applyFont="0" applyFill="0" applyBorder="0" applyAlignment="0">
      <alignment horizontal="center" vertical="center"/>
    </xf>
    <xf numFmtId="199" fontId="104" fillId="0" borderId="0" applyFont="0" applyFill="0" applyBorder="0" applyAlignment="0" applyProtection="0"/>
    <xf numFmtId="199" fontId="105" fillId="0" borderId="0"/>
    <xf numFmtId="0" fontId="106" fillId="0" borderId="0" applyFont="0" applyFill="0" applyBorder="0" applyAlignment="0" applyProtection="0">
      <alignment horizontal="right"/>
    </xf>
    <xf numFmtId="200" fontId="106" fillId="0" borderId="0" applyFont="0" applyFill="0" applyBorder="0" applyAlignment="0" applyProtection="0"/>
    <xf numFmtId="201" fontId="106" fillId="0" borderId="0" applyFont="0" applyFill="0" applyBorder="0" applyAlignment="0" applyProtection="0">
      <alignment horizontal="right"/>
    </xf>
    <xf numFmtId="43" fontId="55" fillId="0" borderId="0"/>
    <xf numFmtId="43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65" fillId="0" borderId="0"/>
    <xf numFmtId="43" fontId="34" fillId="0" borderId="0"/>
    <xf numFmtId="43" fontId="65" fillId="0" borderId="0"/>
    <xf numFmtId="43" fontId="34" fillId="0" borderId="0"/>
    <xf numFmtId="43" fontId="65" fillId="0" borderId="0"/>
    <xf numFmtId="43" fontId="34" fillId="0" borderId="0"/>
    <xf numFmtId="43" fontId="65" fillId="0" borderId="0"/>
    <xf numFmtId="43" fontId="34" fillId="0" borderId="0"/>
    <xf numFmtId="43" fontId="34" fillId="0" borderId="0"/>
    <xf numFmtId="43" fontId="34" fillId="0" borderId="0"/>
    <xf numFmtId="43" fontId="13" fillId="0" borderId="0" applyFont="0" applyFill="0" applyBorder="0" applyAlignment="0" applyProtection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2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34" fillId="0" borderId="0"/>
    <xf numFmtId="43" fontId="13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/>
    <xf numFmtId="43" fontId="34" fillId="0" borderId="0"/>
    <xf numFmtId="43" fontId="13" fillId="0" borderId="0"/>
    <xf numFmtId="43" fontId="34" fillId="0" borderId="0"/>
    <xf numFmtId="43" fontId="34" fillId="0" borderId="0"/>
    <xf numFmtId="43" fontId="34" fillId="0" borderId="0"/>
    <xf numFmtId="43" fontId="13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/>
    <xf numFmtId="43" fontId="34" fillId="0" borderId="0"/>
    <xf numFmtId="43" fontId="13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2" fillId="0" borderId="0" applyFont="0" applyFill="0" applyBorder="0" applyAlignment="0" applyProtection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34" fillId="0" borderId="0"/>
    <xf numFmtId="43" fontId="34" fillId="0" borderId="0"/>
    <xf numFmtId="43" fontId="13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2" fillId="0" borderId="0" applyFont="0" applyFill="0" applyBorder="0" applyAlignment="0" applyProtection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2" fillId="0" borderId="0" applyFont="0" applyFill="0" applyBorder="0" applyAlignment="0" applyProtection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2" fillId="0" borderId="0" applyFont="0" applyFill="0" applyBorder="0" applyAlignment="0" applyProtection="0"/>
    <xf numFmtId="43" fontId="13" fillId="0" borderId="0"/>
    <xf numFmtId="43" fontId="13" fillId="0" borderId="0"/>
    <xf numFmtId="43" fontId="34" fillId="0" borderId="0"/>
    <xf numFmtId="43" fontId="13" fillId="0" borderId="0"/>
    <xf numFmtId="43" fontId="13" fillId="0" borderId="0"/>
    <xf numFmtId="43" fontId="13" fillId="0" borderId="0"/>
    <xf numFmtId="43" fontId="13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 applyFont="0" applyFill="0" applyBorder="0" applyAlignment="0" applyProtection="0"/>
    <xf numFmtId="43" fontId="13" fillId="0" borderId="0"/>
    <xf numFmtId="43" fontId="13" fillId="0" borderId="0"/>
    <xf numFmtId="43" fontId="13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13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2" fillId="0" borderId="0" applyFont="0" applyFill="0" applyBorder="0" applyAlignment="0" applyProtection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34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34" fillId="0" borderId="0"/>
    <xf numFmtId="43" fontId="13" fillId="0" borderId="0">
      <alignment vertical="center"/>
    </xf>
    <xf numFmtId="43" fontId="2" fillId="0" borderId="0" applyFont="0" applyFill="0" applyBorder="0" applyAlignment="0" applyProtection="0"/>
    <xf numFmtId="43" fontId="34" fillId="0" borderId="0"/>
    <xf numFmtId="43" fontId="2" fillId="0" borderId="0" applyFont="0" applyFill="0" applyBorder="0" applyAlignment="0" applyProtection="0"/>
    <xf numFmtId="43" fontId="34" fillId="0" borderId="0"/>
    <xf numFmtId="43" fontId="2" fillId="0" borderId="0" applyFont="0" applyFill="0" applyBorder="0" applyAlignment="0" applyProtection="0"/>
    <xf numFmtId="43" fontId="34" fillId="0" borderId="0"/>
    <xf numFmtId="202" fontId="106" fillId="0" borderId="0" applyFont="0" applyFill="0" applyBorder="0" applyAlignment="0" applyProtection="0"/>
    <xf numFmtId="203" fontId="106" fillId="0" borderId="0" applyFont="0" applyFill="0" applyBorder="0" applyAlignment="0" applyProtection="0">
      <alignment horizontal="right"/>
    </xf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" fillId="0" borderId="0">
      <alignment vertic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04" fontId="106" fillId="0" borderId="0" applyFont="0" applyFill="0" applyBorder="0" applyAlignment="0" applyProtection="0"/>
    <xf numFmtId="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5" fillId="0" borderId="0"/>
    <xf numFmtId="43" fontId="65" fillId="0" borderId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" fillId="0" borderId="0"/>
    <xf numFmtId="205" fontId="106" fillId="0" borderId="0" applyFont="0" applyFill="0" applyBorder="0" applyAlignment="0" applyProtection="0"/>
    <xf numFmtId="3" fontId="109" fillId="0" borderId="0" applyFont="0" applyFill="0" applyBorder="0" applyAlignment="0" applyProtection="0"/>
    <xf numFmtId="0" fontId="110" fillId="0" borderId="0"/>
    <xf numFmtId="0" fontId="111" fillId="0" borderId="0"/>
    <xf numFmtId="0" fontId="112" fillId="0" borderId="0"/>
    <xf numFmtId="3" fontId="13" fillId="0" borderId="0" applyFont="0" applyFill="0" applyBorder="0" applyAlignment="0" applyProtection="0"/>
    <xf numFmtId="171" fontId="44" fillId="0" borderId="0" applyFont="0" applyFill="0" applyBorder="0" applyAlignment="0" applyProtection="0"/>
    <xf numFmtId="0" fontId="110" fillId="0" borderId="0"/>
    <xf numFmtId="0" fontId="111" fillId="0" borderId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13" fillId="0" borderId="0"/>
    <xf numFmtId="0" fontId="13" fillId="0" borderId="0"/>
    <xf numFmtId="170" fontId="113" fillId="0" borderId="0"/>
    <xf numFmtId="0" fontId="99" fillId="42" borderId="50"/>
    <xf numFmtId="0" fontId="13" fillId="0" borderId="0"/>
    <xf numFmtId="0" fontId="14" fillId="0" borderId="0">
      <alignment horizontal="left" indent="3"/>
    </xf>
    <xf numFmtId="0" fontId="14" fillId="0" borderId="0">
      <alignment horizontal="left" indent="5"/>
    </xf>
    <xf numFmtId="0" fontId="13" fillId="79" borderId="0" applyNumberFormat="0" applyFont="0" applyBorder="0" applyAlignment="0"/>
    <xf numFmtId="0" fontId="13" fillId="79" borderId="0" applyNumberFormat="0" applyFont="0" applyBorder="0" applyAlignment="0"/>
    <xf numFmtId="0" fontId="13" fillId="0" borderId="0">
      <alignment horizontal="left"/>
    </xf>
    <xf numFmtId="0" fontId="13" fillId="0" borderId="0"/>
    <xf numFmtId="0" fontId="13" fillId="0" borderId="0">
      <alignment horizontal="left"/>
    </xf>
    <xf numFmtId="206" fontId="114" fillId="0" borderId="0" applyFont="0" applyFill="0" applyBorder="0" applyAlignment="0" applyProtection="0"/>
    <xf numFmtId="206" fontId="114" fillId="0" borderId="0"/>
    <xf numFmtId="42" fontId="13" fillId="0" borderId="0"/>
    <xf numFmtId="0" fontId="106" fillId="0" borderId="0" applyFont="0" applyFill="0" applyBorder="0" applyAlignment="0" applyProtection="0">
      <alignment horizontal="right"/>
    </xf>
    <xf numFmtId="44" fontId="13" fillId="0" borderId="0"/>
    <xf numFmtId="44" fontId="13" fillId="0" borderId="0"/>
    <xf numFmtId="44" fontId="13" fillId="0" borderId="0"/>
    <xf numFmtId="44" fontId="13" fillId="0" borderId="0"/>
    <xf numFmtId="44" fontId="13" fillId="0" borderId="0"/>
    <xf numFmtId="44" fontId="13" fillId="0" borderId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207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208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/>
    <xf numFmtId="209" fontId="115" fillId="0" borderId="0" applyFont="0" applyFill="0" applyBorder="0" applyAlignment="0" applyProtection="0"/>
    <xf numFmtId="0" fontId="106" fillId="0" borderId="0" applyFill="0" applyBorder="0" applyProtection="0"/>
    <xf numFmtId="44" fontId="2" fillId="0" borderId="0" applyFont="0" applyFill="0" applyBorder="0" applyAlignment="0" applyProtection="0"/>
    <xf numFmtId="44" fontId="13" fillId="0" borderId="0"/>
    <xf numFmtId="208" fontId="13" fillId="0" borderId="0" applyFont="0" applyFill="0" applyBorder="0" applyAlignment="0" applyProtection="0"/>
    <xf numFmtId="210" fontId="115" fillId="0" borderId="0" applyFont="0" applyFill="0" applyBorder="0" applyAlignment="0" applyProtection="0"/>
    <xf numFmtId="44" fontId="39" fillId="0" borderId="0" applyFont="0" applyFill="0" applyBorder="0" applyAlignment="0" applyProtection="0"/>
    <xf numFmtId="208" fontId="13" fillId="0" borderId="0" applyFont="0" applyFill="0" applyBorder="0" applyAlignment="0" applyProtection="0"/>
    <xf numFmtId="7" fontId="46" fillId="0" borderId="0" applyFont="0" applyFill="0" applyBorder="0" applyAlignment="0" applyProtection="0"/>
    <xf numFmtId="211" fontId="106" fillId="0" borderId="0" applyFont="0" applyFill="0" applyBorder="0" applyAlignment="0" applyProtection="0"/>
    <xf numFmtId="212" fontId="106" fillId="0" borderId="0" applyFont="0" applyFill="0" applyBorder="0" applyAlignment="0" applyProtection="0"/>
    <xf numFmtId="49" fontId="30" fillId="106" borderId="0">
      <alignment vertical="center"/>
    </xf>
    <xf numFmtId="213" fontId="116" fillId="0" borderId="18" applyFill="0" applyProtection="0">
      <alignment horizontal="left"/>
    </xf>
    <xf numFmtId="1" fontId="117" fillId="0" borderId="52" applyProtection="0">
      <alignment horizontal="left"/>
    </xf>
    <xf numFmtId="1" fontId="116" fillId="0" borderId="0" applyFill="0" applyBorder="0" applyProtection="0">
      <alignment horizontal="left"/>
    </xf>
    <xf numFmtId="214" fontId="111" fillId="0" borderId="53" applyNumberFormat="0" applyFill="0">
      <alignment horizontal="right"/>
    </xf>
    <xf numFmtId="182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3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4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42">
      <protection locked="0"/>
    </xf>
    <xf numFmtId="182" fontId="29" fillId="79" borderId="54">
      <protection locked="0"/>
    </xf>
    <xf numFmtId="185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6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7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42">
      <protection locked="0"/>
    </xf>
    <xf numFmtId="185" fontId="29" fillId="79" borderId="54"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8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89" fontId="29" fillId="79" borderId="42">
      <alignment horizontal="right"/>
      <protection locked="0"/>
    </xf>
    <xf numFmtId="173" fontId="29" fillId="79" borderId="42">
      <alignment horizontal="left"/>
      <protection locked="0"/>
    </xf>
    <xf numFmtId="0" fontId="29" fillId="79" borderId="42">
      <alignment horizontal="left"/>
      <protection locked="0"/>
    </xf>
    <xf numFmtId="0" fontId="29" fillId="79" borderId="42">
      <alignment horizontal="left"/>
      <protection locked="0"/>
    </xf>
    <xf numFmtId="0" fontId="29" fillId="79" borderId="42">
      <alignment horizontal="left"/>
      <protection locked="0"/>
    </xf>
    <xf numFmtId="0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6" fontId="29" fillId="79" borderId="42">
      <alignment horizontal="left"/>
      <protection locked="0"/>
    </xf>
    <xf numFmtId="173" fontId="29" fillId="79" borderId="42">
      <alignment horizontal="left"/>
      <protection locked="0"/>
    </xf>
    <xf numFmtId="0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173" fontId="29" fillId="79" borderId="42">
      <alignment horizontal="left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49" fontId="29" fillId="37" borderId="54">
      <alignment horizontal="left" vertical="top" wrapText="1"/>
      <protection locked="0"/>
    </xf>
    <xf numFmtId="190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1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2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42">
      <protection locked="0"/>
    </xf>
    <xf numFmtId="190" fontId="29" fillId="79" borderId="54"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49" fontId="29" fillId="79" borderId="42">
      <alignment horizontal="left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15" fontId="29" fillId="79" borderId="54">
      <alignment horizontal="left" indent="1"/>
      <protection locked="0"/>
    </xf>
    <xf numFmtId="2" fontId="118" fillId="79" borderId="55">
      <protection locked="0"/>
    </xf>
    <xf numFmtId="14" fontId="119" fillId="0" borderId="0">
      <alignment horizontal="right"/>
    </xf>
    <xf numFmtId="0" fontId="109" fillId="0" borderId="0" applyFont="0" applyFill="0" applyBorder="0" applyAlignment="0" applyProtection="0"/>
    <xf numFmtId="0" fontId="106" fillId="0" borderId="0" applyFont="0" applyFill="0" applyBorder="0" applyAlignment="0" applyProtection="0"/>
    <xf numFmtId="216" fontId="106" fillId="0" borderId="0" applyFont="0" applyFill="0" applyBorder="0" applyAlignment="0" applyProtection="0"/>
    <xf numFmtId="217" fontId="106" fillId="0" borderId="0" applyFont="0" applyFill="0" applyBorder="0" applyAlignment="0" applyProtection="0"/>
    <xf numFmtId="16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7" fontId="16" fillId="0" borderId="0" applyFont="0" applyFill="0" applyBorder="0" applyAlignment="0" applyProtection="0"/>
    <xf numFmtId="206" fontId="120" fillId="0" borderId="0">
      <protection locked="0"/>
    </xf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15" fontId="13" fillId="0" borderId="0"/>
    <xf numFmtId="218" fontId="13" fillId="0" borderId="0" applyFont="0" applyFill="0" applyBorder="0" applyAlignment="0" applyProtection="0">
      <alignment wrapText="1"/>
    </xf>
    <xf numFmtId="219" fontId="121" fillId="0" borderId="0"/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220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43" fontId="13" fillId="0" borderId="0">
      <alignment horizontal="center"/>
    </xf>
    <xf numFmtId="221" fontId="17" fillId="62" borderId="0">
      <alignment horizontal="right"/>
    </xf>
    <xf numFmtId="0" fontId="122" fillId="0" borderId="29" applyNumberFormat="0" applyBorder="0" applyAlignment="0" applyProtection="0">
      <alignment horizontal="right" vertical="center"/>
    </xf>
    <xf numFmtId="15" fontId="123" fillId="127" borderId="0" applyNumberFormat="0" applyFont="0" applyBorder="0" applyAlignment="0" applyProtection="0"/>
    <xf numFmtId="222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0" fontId="13" fillId="0" borderId="0">
      <protection locked="0"/>
    </xf>
    <xf numFmtId="0" fontId="13" fillId="0" borderId="0"/>
    <xf numFmtId="170" fontId="44" fillId="0" borderId="0" applyBorder="0"/>
    <xf numFmtId="170" fontId="44" fillId="0" borderId="16"/>
    <xf numFmtId="0" fontId="106" fillId="0" borderId="56" applyNumberFormat="0" applyFont="0" applyFill="0" applyAlignment="0" applyProtection="0"/>
    <xf numFmtId="175" fontId="124" fillId="131" borderId="0">
      <alignment horizontal="right"/>
    </xf>
    <xf numFmtId="0" fontId="13" fillId="0" borderId="0">
      <protection locked="0"/>
    </xf>
    <xf numFmtId="0" fontId="13" fillId="0" borderId="0">
      <protection locked="0"/>
    </xf>
    <xf numFmtId="0" fontId="125" fillId="132" borderId="57"/>
    <xf numFmtId="0" fontId="125" fillId="132" borderId="57"/>
    <xf numFmtId="0" fontId="126" fillId="133" borderId="57">
      <alignment horizontal="center" vertical="center"/>
    </xf>
    <xf numFmtId="0" fontId="126" fillId="133" borderId="57">
      <alignment horizontal="center" vertical="center"/>
    </xf>
    <xf numFmtId="0" fontId="127" fillId="0" borderId="0">
      <alignment horizontal="left" vertical="center"/>
    </xf>
    <xf numFmtId="0" fontId="128" fillId="0" borderId="0"/>
    <xf numFmtId="0" fontId="126" fillId="133" borderId="46" applyFont="0" applyFill="0" applyAlignment="0">
      <alignment horizontal="center" vertical="center"/>
    </xf>
    <xf numFmtId="0" fontId="126" fillId="133" borderId="46" applyFont="0" applyFill="0" applyAlignment="0">
      <alignment horizontal="center" vertical="center"/>
    </xf>
    <xf numFmtId="0" fontId="126" fillId="133" borderId="46" applyFont="0" applyFill="0" applyAlignment="0">
      <alignment horizontal="center" vertical="center"/>
    </xf>
    <xf numFmtId="0" fontId="126" fillId="133" borderId="46" applyFont="0" applyFill="0" applyAlignment="0">
      <alignment horizontal="center" vertical="center"/>
    </xf>
    <xf numFmtId="9" fontId="125" fillId="132" borderId="46" applyNumberFormat="0" applyAlignment="0" applyProtection="0"/>
    <xf numFmtId="9" fontId="125" fillId="132" borderId="46"/>
    <xf numFmtId="9" fontId="125" fillId="132" borderId="46"/>
    <xf numFmtId="0" fontId="125" fillId="132" borderId="46" applyNumberFormat="0" applyAlignment="0" applyProtection="0"/>
    <xf numFmtId="9" fontId="125" fillId="132" borderId="46" applyNumberFormat="0" applyAlignment="0" applyProtection="0"/>
    <xf numFmtId="9" fontId="125" fillId="132" borderId="46" applyNumberFormat="0" applyAlignment="0" applyProtection="0"/>
    <xf numFmtId="9" fontId="125" fillId="132" borderId="46" applyNumberFormat="0" applyAlignment="0" applyProtection="0"/>
    <xf numFmtId="9" fontId="125" fillId="132" borderId="46"/>
    <xf numFmtId="0" fontId="126" fillId="133" borderId="46" applyNumberFormat="0" applyProtection="0">
      <alignment horizontal="center" vertical="center" wrapText="1"/>
    </xf>
    <xf numFmtId="0" fontId="126" fillId="133" borderId="46">
      <alignment horizontal="center" vertical="center" wrapText="1"/>
    </xf>
    <xf numFmtId="0" fontId="126" fillId="133" borderId="46" applyNumberFormat="0" applyProtection="0">
      <alignment horizontal="center" vertical="center" wrapText="1"/>
    </xf>
    <xf numFmtId="0" fontId="126" fillId="133" borderId="46" applyNumberFormat="0" applyProtection="0">
      <alignment horizontal="center" vertical="center" wrapText="1"/>
    </xf>
    <xf numFmtId="0" fontId="126" fillId="133" borderId="46" applyNumberFormat="0" applyProtection="0">
      <alignment horizontal="center" vertical="center" wrapText="1"/>
    </xf>
    <xf numFmtId="0" fontId="126" fillId="133" borderId="46" applyNumberFormat="0" applyProtection="0">
      <alignment horizontal="center" vertical="center" wrapText="1"/>
    </xf>
    <xf numFmtId="0" fontId="126" fillId="133" borderId="46" applyNumberFormat="0" applyProtection="0">
      <alignment horizontal="center" vertical="center" wrapText="1"/>
    </xf>
    <xf numFmtId="0" fontId="129" fillId="0" borderId="0" applyNumberFormat="0" applyFill="0" applyBorder="0" applyProtection="0"/>
    <xf numFmtId="0" fontId="129" fillId="0" borderId="0"/>
    <xf numFmtId="0" fontId="129" fillId="0" borderId="0" applyNumberFormat="0" applyFill="0" applyBorder="0" applyProtection="0"/>
    <xf numFmtId="0" fontId="129" fillId="0" borderId="0"/>
    <xf numFmtId="176" fontId="13" fillId="0" borderId="0" applyFont="0" applyFill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224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Font="0" applyFill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/>
    <xf numFmtId="0" fontId="10" fillId="0" borderId="0"/>
    <xf numFmtId="0" fontId="130" fillId="0" borderId="0"/>
    <xf numFmtId="0" fontId="130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2" fillId="0" borderId="0"/>
    <xf numFmtId="0" fontId="130" fillId="0" borderId="0"/>
    <xf numFmtId="0" fontId="132" fillId="0" borderId="0"/>
    <xf numFmtId="0" fontId="130" fillId="0" borderId="0"/>
    <xf numFmtId="0" fontId="130" fillId="0" borderId="0"/>
    <xf numFmtId="0" fontId="132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2" fillId="0" borderId="0"/>
    <xf numFmtId="0" fontId="130" fillId="0" borderId="0"/>
    <xf numFmtId="0" fontId="130" fillId="0" borderId="0"/>
    <xf numFmtId="0" fontId="132" fillId="0" borderId="0"/>
    <xf numFmtId="0" fontId="130" fillId="0" borderId="0"/>
    <xf numFmtId="0" fontId="130" fillId="0" borderId="0"/>
    <xf numFmtId="0" fontId="133" fillId="0" borderId="0"/>
    <xf numFmtId="0" fontId="130" fillId="0" borderId="0"/>
    <xf numFmtId="0" fontId="134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5" fillId="43" borderId="0"/>
    <xf numFmtId="0" fontId="136" fillId="0" borderId="0"/>
    <xf numFmtId="225" fontId="137" fillId="0" borderId="0"/>
    <xf numFmtId="15" fontId="16" fillId="0" borderId="0" applyFill="0" applyBorder="0" applyProtection="0">
      <alignment horizontal="center"/>
    </xf>
    <xf numFmtId="0" fontId="135" fillId="41" borderId="0"/>
    <xf numFmtId="226" fontId="138" fillId="0" borderId="0"/>
    <xf numFmtId="227" fontId="139" fillId="42" borderId="58"/>
    <xf numFmtId="228" fontId="15" fillId="0" borderId="0"/>
    <xf numFmtId="228" fontId="42" fillId="0" borderId="0"/>
    <xf numFmtId="15" fontId="25" fillId="79" borderId="54">
      <alignment horizontal="center"/>
      <protection locked="0"/>
    </xf>
    <xf numFmtId="229" fontId="25" fillId="79" borderId="54">
      <protection locked="0"/>
    </xf>
    <xf numFmtId="228" fontId="25" fillId="79" borderId="54">
      <protection locked="0"/>
    </xf>
    <xf numFmtId="228" fontId="16" fillId="0" borderId="0"/>
    <xf numFmtId="229" fontId="16" fillId="0" borderId="0"/>
    <xf numFmtId="230" fontId="16" fillId="0" borderId="0"/>
    <xf numFmtId="0" fontId="135" fillId="0" borderId="35"/>
    <xf numFmtId="0" fontId="135" fillId="0" borderId="59"/>
    <xf numFmtId="0" fontId="135" fillId="76" borderId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46" fillId="42" borderId="0"/>
    <xf numFmtId="0" fontId="46" fillId="42" borderId="0"/>
    <xf numFmtId="0" fontId="46" fillId="42" borderId="0"/>
    <xf numFmtId="0" fontId="46" fillId="42" borderId="0"/>
    <xf numFmtId="0" fontId="46" fillId="42" borderId="0"/>
    <xf numFmtId="0" fontId="46" fillId="42" borderId="0"/>
    <xf numFmtId="0" fontId="13" fillId="0" borderId="0">
      <protection locked="0"/>
    </xf>
    <xf numFmtId="2" fontId="46" fillId="0" borderId="0" applyFill="0" applyBorder="0" applyAlignment="0" applyProtection="0"/>
    <xf numFmtId="2" fontId="109" fillId="0" borderId="0" applyFont="0" applyFill="0" applyBorder="0" applyAlignment="0" applyProtection="0"/>
    <xf numFmtId="0" fontId="111" fillId="0" borderId="0"/>
    <xf numFmtId="0" fontId="140" fillId="0" borderId="0"/>
    <xf numFmtId="0" fontId="141" fillId="0" borderId="0">
      <alignment horizontal="right"/>
      <protection locked="0"/>
    </xf>
    <xf numFmtId="0" fontId="13" fillId="0" borderId="30"/>
    <xf numFmtId="0" fontId="13" fillId="0" borderId="0">
      <alignment horizontal="left"/>
    </xf>
    <xf numFmtId="0" fontId="142" fillId="0" borderId="0">
      <alignment horizontal="left"/>
    </xf>
    <xf numFmtId="0" fontId="143" fillId="0" borderId="0" applyFill="0" applyBorder="0" applyProtection="0">
      <alignment horizontal="left"/>
    </xf>
    <xf numFmtId="0" fontId="143" fillId="0" borderId="0">
      <alignment horizontal="left"/>
    </xf>
    <xf numFmtId="0" fontId="144" fillId="0" borderId="0" applyNumberFormat="0" applyFill="0" applyBorder="0" applyProtection="0">
      <alignment horizontal="left"/>
    </xf>
    <xf numFmtId="0" fontId="145" fillId="0" borderId="0">
      <alignment horizontal="left"/>
    </xf>
    <xf numFmtId="0" fontId="144" fillId="0" borderId="0">
      <alignment horizontal="left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3" fontId="30" fillId="134" borderId="0">
      <alignment horizontal="right" vertical="center"/>
    </xf>
    <xf numFmtId="176" fontId="30" fillId="134" borderId="0">
      <alignment horizontal="right" vertical="center"/>
    </xf>
    <xf numFmtId="0" fontId="55" fillId="135" borderId="50"/>
    <xf numFmtId="0" fontId="99" fillId="135" borderId="50"/>
    <xf numFmtId="0" fontId="13" fillId="0" borderId="0" applyFont="0" applyFill="0" applyBorder="0" applyProtection="0">
      <alignment horizontal="right"/>
    </xf>
    <xf numFmtId="0" fontId="13" fillId="0" borderId="0" applyFont="0" applyFill="0" applyBorder="0" applyProtection="0">
      <alignment horizontal="right"/>
    </xf>
    <xf numFmtId="0" fontId="13" fillId="0" borderId="0" applyFont="0" applyFill="0" applyBorder="0" applyProtection="0">
      <alignment horizontal="right"/>
    </xf>
    <xf numFmtId="0" fontId="13" fillId="0" borderId="0" applyFont="0" applyFill="0" applyBorder="0" applyProtection="0">
      <alignment horizontal="right"/>
    </xf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7" fillId="55" borderId="0" applyNumberFormat="0" applyBorder="0" applyAlignment="0" applyProtection="0"/>
    <xf numFmtId="0" fontId="146" fillId="55" borderId="0" applyNumberFormat="0" applyBorder="0" applyAlignment="0" applyProtection="0"/>
    <xf numFmtId="0" fontId="147" fillId="37" borderId="0" applyNumberFormat="0" applyBorder="0" applyAlignment="0" applyProtection="0"/>
    <xf numFmtId="0" fontId="147" fillId="37" borderId="0" applyNumberFormat="0" applyBorder="0" applyAlignment="0" applyProtection="0"/>
    <xf numFmtId="0" fontId="5" fillId="136" borderId="0"/>
    <xf numFmtId="0" fontId="146" fillId="37" borderId="0"/>
    <xf numFmtId="0" fontId="146" fillId="55" borderId="0" applyNumberFormat="0" applyBorder="0" applyAlignment="0" applyProtection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55" borderId="0" applyNumberFormat="0" applyBorder="0" applyAlignment="0" applyProtection="0"/>
    <xf numFmtId="0" fontId="146" fillId="67" borderId="0" applyNumberFormat="0" applyBorder="0" applyAlignment="0" applyProtection="0"/>
    <xf numFmtId="0" fontId="146" fillId="65" borderId="0" applyNumberFormat="0" applyBorder="0" applyAlignment="0" applyProtection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8" fillId="136" borderId="0"/>
    <xf numFmtId="0" fontId="146" fillId="37" borderId="0"/>
    <xf numFmtId="0" fontId="148" fillId="136" borderId="0"/>
    <xf numFmtId="0" fontId="146" fillId="37" borderId="0"/>
    <xf numFmtId="0" fontId="146" fillId="37" borderId="0"/>
    <xf numFmtId="0" fontId="148" fillId="136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55" borderId="0" applyNumberFormat="0" applyBorder="0" applyAlignment="0" applyProtection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6" fillId="37" borderId="0"/>
    <xf numFmtId="0" fontId="148" fillId="136" borderId="0"/>
    <xf numFmtId="0" fontId="146" fillId="37" borderId="0"/>
    <xf numFmtId="0" fontId="146" fillId="37" borderId="0"/>
    <xf numFmtId="0" fontId="148" fillId="136" borderId="0"/>
    <xf numFmtId="0" fontId="146" fillId="37" borderId="0"/>
    <xf numFmtId="0" fontId="146" fillId="37" borderId="0"/>
    <xf numFmtId="0" fontId="149" fillId="136" borderId="0"/>
    <xf numFmtId="0" fontId="146" fillId="37" borderId="0"/>
    <xf numFmtId="0" fontId="150" fillId="5" borderId="0" applyNumberFormat="0" applyBorder="0" applyAlignment="0" applyProtection="0"/>
    <xf numFmtId="0" fontId="146" fillId="37" borderId="0"/>
    <xf numFmtId="0" fontId="146" fillId="37" borderId="0"/>
    <xf numFmtId="0" fontId="146" fillId="37" borderId="0"/>
    <xf numFmtId="38" fontId="17" fillId="42" borderId="0" applyNumberFormat="0" applyBorder="0" applyAlignment="0" applyProtection="0"/>
    <xf numFmtId="38" fontId="17" fillId="42" borderId="0" applyNumberFormat="0" applyBorder="0" applyAlignment="0" applyProtection="0"/>
    <xf numFmtId="0" fontId="13" fillId="0" borderId="0"/>
    <xf numFmtId="0" fontId="13" fillId="0" borderId="0"/>
    <xf numFmtId="0" fontId="106" fillId="0" borderId="0" applyFont="0" applyFill="0" applyBorder="0" applyAlignment="0" applyProtection="0">
      <alignment horizontal="right"/>
    </xf>
    <xf numFmtId="0" fontId="16" fillId="102" borderId="60"/>
    <xf numFmtId="0" fontId="151" fillId="0" borderId="1">
      <alignment horizontal="left"/>
    </xf>
    <xf numFmtId="0" fontId="152" fillId="0" borderId="0">
      <alignment horizontal="right"/>
    </xf>
    <xf numFmtId="37" fontId="153" fillId="0" borderId="0">
      <alignment horizontal="right"/>
    </xf>
    <xf numFmtId="0" fontId="154" fillId="0" borderId="0">
      <alignment horizontal="left"/>
    </xf>
    <xf numFmtId="37" fontId="155" fillId="0" borderId="0">
      <alignment horizontal="right"/>
    </xf>
    <xf numFmtId="178" fontId="14" fillId="137" borderId="42" applyNumberFormat="0" applyAlignment="0" applyProtection="0">
      <protection locked="0"/>
    </xf>
    <xf numFmtId="0" fontId="156" fillId="0" borderId="0" applyProtection="0">
      <alignment horizontal="right"/>
    </xf>
    <xf numFmtId="0" fontId="157" fillId="0" borderId="0">
      <alignment horizontal="left"/>
    </xf>
    <xf numFmtId="0" fontId="157" fillId="0" borderId="0">
      <alignment horizontal="left"/>
    </xf>
    <xf numFmtId="0" fontId="18" fillId="0" borderId="31" applyNumberFormat="0" applyAlignment="0" applyProtection="0">
      <alignment horizontal="left" vertical="center"/>
    </xf>
    <xf numFmtId="0" fontId="18" fillId="0" borderId="58">
      <alignment horizontal="left" vertical="center"/>
    </xf>
    <xf numFmtId="0" fontId="158" fillId="38" borderId="61" applyProtection="0">
      <alignment horizontal="right"/>
    </xf>
    <xf numFmtId="0" fontId="159" fillId="38" borderId="0" applyProtection="0">
      <alignment horizontal="left"/>
    </xf>
    <xf numFmtId="231" fontId="24" fillId="0" borderId="0">
      <alignment horizontal="left" vertical="center"/>
    </xf>
    <xf numFmtId="0" fontId="160" fillId="0" borderId="62"/>
    <xf numFmtId="0" fontId="161" fillId="0" borderId="5" applyNumberFormat="0" applyFill="0" applyAlignment="0" applyProtection="0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2" fillId="0" borderId="62" applyNumberFormat="0" applyFill="0" applyAlignment="0" applyProtection="0"/>
    <xf numFmtId="232" fontId="60" fillId="107" borderId="0">
      <alignment vertical="center"/>
    </xf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3" fillId="0" borderId="5" applyNumberFormat="0" applyFill="0" applyAlignment="0" applyProtection="0"/>
    <xf numFmtId="0" fontId="162" fillId="0" borderId="62" applyNumberFormat="0" applyFill="0" applyAlignment="0" applyProtection="0"/>
    <xf numFmtId="0" fontId="162" fillId="0" borderId="62" applyNumberFormat="0" applyFill="0" applyAlignment="0" applyProtection="0"/>
    <xf numFmtId="0" fontId="160" fillId="0" borderId="62" applyNumberFormat="0" applyFill="0" applyAlignment="0" applyProtection="0"/>
    <xf numFmtId="0" fontId="164" fillId="0" borderId="0">
      <alignment vertical="top" wrapText="1"/>
    </xf>
    <xf numFmtId="0" fontId="160" fillId="0" borderId="62"/>
    <xf numFmtId="0" fontId="160" fillId="0" borderId="62" applyNumberFormat="0" applyFill="0" applyAlignment="0" applyProtection="0"/>
    <xf numFmtId="0" fontId="160" fillId="0" borderId="62"/>
    <xf numFmtId="0" fontId="160" fillId="0" borderId="62" applyNumberFormat="0" applyFill="0" applyAlignment="0" applyProtection="0"/>
    <xf numFmtId="0" fontId="160" fillId="0" borderId="62"/>
    <xf numFmtId="0" fontId="160" fillId="0" borderId="62" applyNumberFormat="0" applyFill="0" applyAlignment="0" applyProtection="0"/>
    <xf numFmtId="0" fontId="160" fillId="0" borderId="62"/>
    <xf numFmtId="0" fontId="160" fillId="0" borderId="62" applyNumberFormat="0" applyFill="0" applyAlignment="0" applyProtection="0"/>
    <xf numFmtId="0" fontId="160" fillId="0" borderId="62"/>
    <xf numFmtId="232" fontId="60" fillId="107" borderId="0">
      <alignment vertical="center"/>
    </xf>
    <xf numFmtId="232" fontId="60" fillId="107" borderId="0">
      <alignment vertical="center"/>
    </xf>
    <xf numFmtId="232" fontId="60" fillId="107" borderId="0">
      <alignment vertical="center"/>
    </xf>
    <xf numFmtId="0" fontId="164" fillId="0" borderId="0">
      <alignment vertical="top" wrapText="1"/>
    </xf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4" fillId="0" borderId="0">
      <alignment vertical="top" wrapText="1"/>
    </xf>
    <xf numFmtId="0" fontId="60" fillId="107" borderId="0">
      <alignment vertical="center"/>
    </xf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5" fillId="0" borderId="63"/>
    <xf numFmtId="0" fontId="160" fillId="0" borderId="62"/>
    <xf numFmtId="0" fontId="165" fillId="0" borderId="63"/>
    <xf numFmtId="0" fontId="160" fillId="0" borderId="62"/>
    <xf numFmtId="0" fontId="160" fillId="0" borderId="62"/>
    <xf numFmtId="0" fontId="165" fillId="0" borderId="63"/>
    <xf numFmtId="0" fontId="160" fillId="0" borderId="62"/>
    <xf numFmtId="0" fontId="160" fillId="0" borderId="62"/>
    <xf numFmtId="0" fontId="160" fillId="0" borderId="62"/>
    <xf numFmtId="0" fontId="160" fillId="0" borderId="62"/>
    <xf numFmtId="0" fontId="164" fillId="0" borderId="0">
      <alignment vertical="top" wrapText="1"/>
    </xf>
    <xf numFmtId="176" fontId="60" fillId="107" borderId="0">
      <alignment vertical="center"/>
    </xf>
    <xf numFmtId="0" fontId="60" fillId="107" borderId="0">
      <alignment vertical="center"/>
    </xf>
    <xf numFmtId="0" fontId="60" fillId="107" borderId="0">
      <alignment vertical="center"/>
    </xf>
    <xf numFmtId="0" fontId="60" fillId="107" borderId="0">
      <alignment vertical="center"/>
    </xf>
    <xf numFmtId="0" fontId="60" fillId="107" borderId="0">
      <alignment vertical="center"/>
    </xf>
    <xf numFmtId="0" fontId="60" fillId="107" borderId="0">
      <alignment vertical="center"/>
    </xf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 applyNumberFormat="0" applyFill="0" applyAlignment="0" applyProtection="0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0" fillId="0" borderId="62"/>
    <xf numFmtId="0" fontId="165" fillId="0" borderId="63"/>
    <xf numFmtId="0" fontId="160" fillId="0" borderId="62"/>
    <xf numFmtId="0" fontId="165" fillId="0" borderId="63"/>
    <xf numFmtId="0" fontId="160" fillId="0" borderId="62"/>
    <xf numFmtId="0" fontId="165" fillId="0" borderId="63"/>
    <xf numFmtId="0" fontId="160" fillId="0" borderId="62"/>
    <xf numFmtId="0" fontId="160" fillId="0" borderId="62"/>
    <xf numFmtId="0" fontId="161" fillId="0" borderId="5"/>
    <xf numFmtId="0" fontId="160" fillId="0" borderId="62"/>
    <xf numFmtId="0" fontId="60" fillId="107" borderId="0">
      <alignment vertical="center"/>
    </xf>
    <xf numFmtId="0" fontId="160" fillId="0" borderId="62"/>
    <xf numFmtId="0" fontId="160" fillId="0" borderId="62"/>
    <xf numFmtId="0" fontId="160" fillId="0" borderId="62"/>
    <xf numFmtId="0" fontId="166" fillId="0" borderId="0">
      <alignment horizontal="left"/>
    </xf>
    <xf numFmtId="0" fontId="167" fillId="0" borderId="0" applyFill="0" applyBorder="0">
      <alignment vertical="center"/>
    </xf>
    <xf numFmtId="0" fontId="13" fillId="0" borderId="16">
      <alignment horizontal="left" vertical="top"/>
    </xf>
    <xf numFmtId="0" fontId="168" fillId="138" borderId="0"/>
    <xf numFmtId="0" fontId="169" fillId="0" borderId="64"/>
    <xf numFmtId="0" fontId="170" fillId="0" borderId="6" applyNumberFormat="0" applyFill="0" applyAlignment="0" applyProtection="0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71" fillId="0" borderId="64" applyNumberFormat="0" applyFill="0" applyAlignment="0" applyProtection="0"/>
    <xf numFmtId="232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71" fillId="0" borderId="64" applyNumberFormat="0" applyFill="0" applyAlignment="0" applyProtection="0"/>
    <xf numFmtId="0" fontId="171" fillId="0" borderId="64" applyNumberFormat="0" applyFill="0" applyAlignment="0" applyProtection="0"/>
    <xf numFmtId="0" fontId="169" fillId="0" borderId="64" applyNumberFormat="0" applyFill="0" applyAlignment="0" applyProtection="0"/>
    <xf numFmtId="0" fontId="169" fillId="0" borderId="64" applyNumberFormat="0" applyFill="0" applyAlignment="0" applyProtection="0"/>
    <xf numFmtId="0" fontId="169" fillId="0" borderId="64"/>
    <xf numFmtId="0" fontId="3" fillId="0" borderId="65"/>
    <xf numFmtId="232" fontId="172" fillId="42" borderId="0">
      <alignment vertical="center"/>
    </xf>
    <xf numFmtId="232" fontId="172" fillId="42" borderId="0">
      <alignment vertical="center"/>
    </xf>
    <xf numFmtId="232" fontId="172" fillId="42" borderId="0">
      <alignment vertical="center"/>
    </xf>
    <xf numFmtId="232" fontId="172" fillId="42" borderId="0">
      <alignment vertical="center"/>
    </xf>
    <xf numFmtId="232" fontId="172" fillId="42" borderId="0">
      <alignment vertical="center"/>
    </xf>
    <xf numFmtId="232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178" fontId="18" fillId="0" borderId="0" applyNumberFormat="0" applyFill="0" applyAlignment="0" applyProtection="0"/>
    <xf numFmtId="0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73" fillId="0" borderId="65"/>
    <xf numFmtId="0" fontId="169" fillId="0" borderId="64"/>
    <xf numFmtId="0" fontId="173" fillId="0" borderId="65"/>
    <xf numFmtId="0" fontId="169" fillId="0" borderId="64"/>
    <xf numFmtId="0" fontId="169" fillId="0" borderId="64"/>
    <xf numFmtId="0" fontId="173" fillId="0" borderId="65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 applyNumberFormat="0" applyFill="0" applyAlignment="0" applyProtection="0"/>
    <xf numFmtId="176" fontId="172" fillId="42" borderId="0">
      <alignment vertical="center"/>
    </xf>
    <xf numFmtId="0" fontId="172" fillId="42" borderId="0">
      <alignment vertical="center"/>
    </xf>
    <xf numFmtId="0" fontId="172" fillId="42" borderId="0">
      <alignment vertical="center"/>
    </xf>
    <xf numFmtId="0" fontId="172" fillId="42" borderId="0">
      <alignment vertical="center"/>
    </xf>
    <xf numFmtId="0" fontId="172" fillId="42" borderId="0">
      <alignment vertical="center"/>
    </xf>
    <xf numFmtId="0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69" fillId="0" borderId="64"/>
    <xf numFmtId="0" fontId="173" fillId="0" borderId="65"/>
    <xf numFmtId="0" fontId="169" fillId="0" borderId="64"/>
    <xf numFmtId="0" fontId="173" fillId="0" borderId="65"/>
    <xf numFmtId="0" fontId="169" fillId="0" borderId="64"/>
    <xf numFmtId="0" fontId="173" fillId="0" borderId="65"/>
    <xf numFmtId="0" fontId="169" fillId="0" borderId="64"/>
    <xf numFmtId="0" fontId="169" fillId="0" borderId="64"/>
    <xf numFmtId="0" fontId="170" fillId="0" borderId="65"/>
    <xf numFmtId="0" fontId="169" fillId="0" borderId="64"/>
    <xf numFmtId="0" fontId="172" fillId="42" borderId="0">
      <alignment vertical="center"/>
    </xf>
    <xf numFmtId="0" fontId="169" fillId="0" borderId="64"/>
    <xf numFmtId="0" fontId="169" fillId="0" borderId="64"/>
    <xf numFmtId="0" fontId="169" fillId="0" borderId="64"/>
    <xf numFmtId="0" fontId="174" fillId="0" borderId="0">
      <alignment horizontal="left"/>
    </xf>
    <xf numFmtId="0" fontId="175" fillId="0" borderId="0" applyFill="0" applyBorder="0">
      <alignment vertical="center"/>
    </xf>
    <xf numFmtId="0" fontId="13" fillId="0" borderId="16">
      <alignment horizontal="left" vertical="top"/>
    </xf>
    <xf numFmtId="0" fontId="176" fillId="0" borderId="66"/>
    <xf numFmtId="0" fontId="177" fillId="0" borderId="7" applyNumberFormat="0" applyFill="0" applyAlignment="0" applyProtection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8" fillId="0" borderId="66" applyNumberFormat="0" applyFill="0" applyAlignment="0" applyProtection="0"/>
    <xf numFmtId="232" fontId="27" fillId="0" borderId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8" fillId="0" borderId="66" applyNumberFormat="0" applyFill="0" applyAlignment="0" applyProtection="0"/>
    <xf numFmtId="0" fontId="178" fillId="0" borderId="66" applyNumberFormat="0" applyFill="0" applyAlignment="0" applyProtection="0"/>
    <xf numFmtId="0" fontId="176" fillId="0" borderId="66" applyNumberFormat="0" applyFill="0" applyAlignment="0" applyProtection="0"/>
    <xf numFmtId="173" fontId="27" fillId="0" borderId="0"/>
    <xf numFmtId="0" fontId="176" fillId="0" borderId="66" applyNumberFormat="0" applyFill="0" applyAlignment="0" applyProtection="0"/>
    <xf numFmtId="0" fontId="176" fillId="0" borderId="66" applyNumberFormat="0" applyFill="0" applyAlignment="0" applyProtection="0"/>
    <xf numFmtId="0" fontId="176" fillId="0" borderId="66"/>
    <xf numFmtId="0" fontId="176" fillId="0" borderId="66" applyNumberFormat="0" applyFill="0" applyAlignment="0" applyProtection="0"/>
    <xf numFmtId="0" fontId="176" fillId="0" borderId="66"/>
    <xf numFmtId="0" fontId="176" fillId="0" borderId="66" applyNumberFormat="0" applyFill="0" applyAlignment="0" applyProtection="0"/>
    <xf numFmtId="0" fontId="176" fillId="0" borderId="66"/>
    <xf numFmtId="0" fontId="176" fillId="0" borderId="66" applyNumberFormat="0" applyFill="0" applyAlignment="0" applyProtection="0"/>
    <xf numFmtId="0" fontId="176" fillId="0" borderId="66"/>
    <xf numFmtId="232" fontId="27" fillId="0" borderId="0"/>
    <xf numFmtId="232" fontId="27" fillId="0" borderId="0"/>
    <xf numFmtId="232" fontId="27" fillId="0" borderId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178" fontId="179" fillId="0" borderId="0" applyNumberFormat="0" applyFill="0" applyAlignment="0" applyProtection="0"/>
    <xf numFmtId="17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80" fillId="0" borderId="67"/>
    <xf numFmtId="0" fontId="176" fillId="0" borderId="66"/>
    <xf numFmtId="0" fontId="180" fillId="0" borderId="67"/>
    <xf numFmtId="0" fontId="176" fillId="0" borderId="66"/>
    <xf numFmtId="0" fontId="176" fillId="0" borderId="66"/>
    <xf numFmtId="0" fontId="180" fillId="0" borderId="67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 applyNumberFormat="0" applyFill="0" applyAlignment="0" applyProtection="0"/>
    <xf numFmtId="17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27" fillId="0" borderId="0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76" fillId="0" borderId="66"/>
    <xf numFmtId="0" fontId="180" fillId="0" borderId="67"/>
    <xf numFmtId="0" fontId="176" fillId="0" borderId="66"/>
    <xf numFmtId="0" fontId="180" fillId="0" borderId="67"/>
    <xf numFmtId="0" fontId="176" fillId="0" borderId="66"/>
    <xf numFmtId="0" fontId="180" fillId="0" borderId="67"/>
    <xf numFmtId="0" fontId="176" fillId="0" borderId="66"/>
    <xf numFmtId="0" fontId="176" fillId="0" borderId="66"/>
    <xf numFmtId="0" fontId="177" fillId="0" borderId="7"/>
    <xf numFmtId="0" fontId="176" fillId="0" borderId="66"/>
    <xf numFmtId="0" fontId="27" fillId="0" borderId="0"/>
    <xf numFmtId="0" fontId="176" fillId="0" borderId="66"/>
    <xf numFmtId="0" fontId="176" fillId="0" borderId="66"/>
    <xf numFmtId="0" fontId="176" fillId="0" borderId="66"/>
    <xf numFmtId="0" fontId="181" fillId="0" borderId="0" applyFill="0" applyBorder="0">
      <alignment vertical="center"/>
    </xf>
    <xf numFmtId="0" fontId="182" fillId="0" borderId="0">
      <alignment horizontal="left"/>
    </xf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8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/>
    <xf numFmtId="0" fontId="4" fillId="0" borderId="0"/>
    <xf numFmtId="0" fontId="176" fillId="0" borderId="0"/>
    <xf numFmtId="0" fontId="176" fillId="0" borderId="0" applyNumberFormat="0" applyFill="0" applyBorder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178" fontId="14" fillId="0" borderId="0" applyNumberFormat="0" applyFill="0" applyAlignment="0" applyProtection="0"/>
    <xf numFmtId="0" fontId="183" fillId="0" borderId="0" applyNumberFormat="0" applyFill="0" applyBorder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80" fillId="0" borderId="0"/>
    <xf numFmtId="0" fontId="176" fillId="0" borderId="0"/>
    <xf numFmtId="0" fontId="180" fillId="0" borderId="0"/>
    <xf numFmtId="0" fontId="176" fillId="0" borderId="0"/>
    <xf numFmtId="0" fontId="176" fillId="0" borderId="0"/>
    <xf numFmtId="0" fontId="180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80" fillId="0" borderId="0"/>
    <xf numFmtId="0" fontId="176" fillId="0" borderId="0"/>
    <xf numFmtId="0" fontId="180" fillId="0" borderId="0"/>
    <xf numFmtId="0" fontId="176" fillId="0" borderId="0"/>
    <xf numFmtId="0" fontId="180" fillId="0" borderId="0"/>
    <xf numFmtId="0" fontId="176" fillId="0" borderId="0"/>
    <xf numFmtId="0" fontId="176" fillId="0" borderId="0"/>
    <xf numFmtId="0" fontId="177" fillId="0" borderId="0"/>
    <xf numFmtId="0" fontId="176" fillId="0" borderId="0"/>
    <xf numFmtId="0" fontId="177" fillId="0" borderId="0" applyNumberFormat="0" applyFill="0" applyBorder="0" applyAlignment="0" applyProtection="0"/>
    <xf numFmtId="0" fontId="176" fillId="0" borderId="0"/>
    <xf numFmtId="0" fontId="176" fillId="0" borderId="0"/>
    <xf numFmtId="0" fontId="176" fillId="0" borderId="0"/>
    <xf numFmtId="0" fontId="184" fillId="0" borderId="0" applyFill="0" applyBorder="0">
      <alignment vertical="center"/>
    </xf>
    <xf numFmtId="178" fontId="47" fillId="0" borderId="0" applyNumberFormat="0" applyFill="0" applyAlignment="0" applyProtection="0"/>
    <xf numFmtId="178" fontId="23" fillId="0" borderId="0" applyNumberFormat="0" applyFill="0" applyAlignment="0" applyProtection="0"/>
    <xf numFmtId="178" fontId="23" fillId="0" borderId="0" applyNumberFormat="0" applyFont="0" applyFill="0" applyBorder="0" applyAlignment="0" applyProtection="0"/>
    <xf numFmtId="178" fontId="23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233" fontId="17" fillId="0" borderId="1">
      <alignment horizontal="right" vertical="center"/>
    </xf>
    <xf numFmtId="0" fontId="18" fillId="0" borderId="0"/>
    <xf numFmtId="0" fontId="185" fillId="0" borderId="0" applyNumberFormat="0" applyFill="0" applyBorder="0" applyAlignment="0" applyProtection="0"/>
    <xf numFmtId="0" fontId="140" fillId="0" borderId="0"/>
    <xf numFmtId="0" fontId="18" fillId="0" borderId="0" applyNumberForma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" fillId="0" borderId="0"/>
    <xf numFmtId="0" fontId="14" fillId="0" borderId="0"/>
    <xf numFmtId="0" fontId="186" fillId="0" borderId="0"/>
    <xf numFmtId="0" fontId="25" fillId="0" borderId="15" applyNumberFormat="0" applyFill="0" applyAlignment="0" applyProtection="0"/>
    <xf numFmtId="0" fontId="13" fillId="0" borderId="0">
      <alignment horizontal="center"/>
    </xf>
    <xf numFmtId="176" fontId="187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173" fontId="191" fillId="0" borderId="0" applyNumberFormat="0" applyFill="0" applyBorder="0" applyAlignment="0" applyProtection="0">
      <alignment vertical="top"/>
      <protection locked="0"/>
    </xf>
    <xf numFmtId="173" fontId="191" fillId="0" borderId="0" applyNumberFormat="0" applyFill="0" applyBorder="0" applyAlignment="0" applyProtection="0">
      <alignment vertical="top"/>
      <protection locked="0"/>
    </xf>
    <xf numFmtId="176" fontId="19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/>
    <xf numFmtId="0" fontId="41" fillId="0" borderId="0" applyNumberFormat="0" applyFill="0" applyBorder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Protection="0"/>
    <xf numFmtId="0" fontId="19" fillId="0" borderId="0" applyNumberFormat="0" applyFill="0" applyBorder="0">
      <protection locked="0"/>
    </xf>
    <xf numFmtId="0" fontId="19" fillId="0" borderId="0" applyNumberFormat="0" applyFill="0" applyBorder="0">
      <protection locked="0"/>
    </xf>
    <xf numFmtId="232" fontId="187" fillId="0" borderId="0" applyNumberFormat="0" applyFill="0" applyBorder="0" applyAlignment="0" applyProtection="0">
      <alignment vertical="top"/>
      <protection locked="0"/>
    </xf>
    <xf numFmtId="0" fontId="197" fillId="0" borderId="0" applyFill="0" applyBorder="0">
      <alignment horizontal="center" vertical="center"/>
    </xf>
    <xf numFmtId="0" fontId="197" fillId="0" borderId="0" applyFill="0" applyBorder="0">
      <alignment horizontal="center" vertical="center"/>
    </xf>
    <xf numFmtId="0" fontId="198" fillId="0" borderId="0" applyFill="0" applyBorder="0">
      <alignment vertical="center"/>
    </xf>
    <xf numFmtId="0" fontId="66" fillId="0" borderId="0" applyFill="0" applyBorder="0" applyProtection="0">
      <alignment horizontal="left"/>
    </xf>
    <xf numFmtId="10" fontId="17" fillId="58" borderId="17" applyNumberFormat="0" applyBorder="0" applyAlignment="0" applyProtection="0"/>
    <xf numFmtId="10" fontId="17" fillId="58" borderId="17" applyNumberFormat="0" applyBorder="0" applyAlignment="0" applyProtection="0"/>
    <xf numFmtId="10" fontId="17" fillId="58" borderId="17" applyNumberFormat="0" applyBorder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200" fillId="63" borderId="46" applyNumberFormat="0" applyAlignment="0" applyProtection="0"/>
    <xf numFmtId="0" fontId="199" fillId="54" borderId="46"/>
    <xf numFmtId="0" fontId="199" fillId="63" borderId="46" applyNumberFormat="0" applyAlignment="0" applyProtection="0"/>
    <xf numFmtId="0" fontId="199" fillId="63" borderId="46" applyNumberFormat="0" applyAlignment="0" applyProtection="0"/>
    <xf numFmtId="0" fontId="200" fillId="54" borderId="46" applyNumberFormat="0" applyAlignment="0" applyProtection="0"/>
    <xf numFmtId="173" fontId="201" fillId="55" borderId="46" applyNumberFormat="0" applyAlignment="0" applyProtection="0"/>
    <xf numFmtId="0" fontId="199" fillId="63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173" fontId="201" fillId="55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173" fontId="201" fillId="55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0" fontId="200" fillId="54" borderId="46" applyNumberFormat="0" applyAlignment="0" applyProtection="0"/>
    <xf numFmtId="173" fontId="201" fillId="55" borderId="46" applyNumberFormat="0" applyAlignment="0" applyProtection="0"/>
    <xf numFmtId="173" fontId="201" fillId="55" borderId="46" applyNumberFormat="0" applyAlignment="0" applyProtection="0"/>
    <xf numFmtId="173" fontId="201" fillId="55" borderId="46" applyNumberFormat="0" applyAlignment="0" applyProtection="0"/>
    <xf numFmtId="0" fontId="199" fillId="54" borderId="46"/>
    <xf numFmtId="0" fontId="199" fillId="54" borderId="46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54" borderId="46"/>
    <xf numFmtId="0" fontId="199" fillId="54" borderId="46"/>
    <xf numFmtId="0" fontId="199" fillId="63" borderId="46" applyNumberFormat="0" applyAlignment="0" applyProtection="0"/>
    <xf numFmtId="0" fontId="201" fillId="55" borderId="46" applyNumberFormat="0" applyAlignment="0" applyProtection="0"/>
    <xf numFmtId="0" fontId="201" fillId="55" borderId="46" applyNumberFormat="0" applyAlignment="0" applyProtection="0"/>
    <xf numFmtId="0" fontId="201" fillId="55" borderId="46" applyNumberFormat="0" applyAlignment="0" applyProtection="0"/>
    <xf numFmtId="0" fontId="199" fillId="63" borderId="46" applyNumberFormat="0" applyAlignment="0" applyProtection="0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202" fillId="139" borderId="8"/>
    <xf numFmtId="0" fontId="199" fillId="54" borderId="46"/>
    <xf numFmtId="0" fontId="202" fillId="139" borderId="8"/>
    <xf numFmtId="0" fontId="199" fillId="54" borderId="46"/>
    <xf numFmtId="0" fontId="199" fillId="54" borderId="46"/>
    <xf numFmtId="0" fontId="202" fillId="139" borderId="8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54" borderId="46"/>
    <xf numFmtId="0" fontId="199" fillId="63" borderId="46" applyNumberFormat="0" applyAlignment="0" applyProtection="0"/>
    <xf numFmtId="0" fontId="199" fillId="63" borderId="46" applyNumberFormat="0" applyAlignment="0" applyProtection="0"/>
    <xf numFmtId="0" fontId="202" fillId="139" borderId="8"/>
    <xf numFmtId="0" fontId="199" fillId="54" borderId="46"/>
    <xf numFmtId="0" fontId="199" fillId="54" borderId="46"/>
    <xf numFmtId="0" fontId="202" fillId="139" borderId="8"/>
    <xf numFmtId="0" fontId="199" fillId="54" borderId="46"/>
    <xf numFmtId="0" fontId="199" fillId="54" borderId="46"/>
    <xf numFmtId="0" fontId="203" fillId="139" borderId="8"/>
    <xf numFmtId="0" fontId="199" fillId="54" borderId="46"/>
    <xf numFmtId="0" fontId="199" fillId="63" borderId="46" applyNumberFormat="0" applyAlignment="0" applyProtection="0"/>
    <xf numFmtId="0" fontId="204" fillId="8" borderId="8" applyNumberFormat="0" applyAlignment="0" applyProtection="0"/>
    <xf numFmtId="0" fontId="204" fillId="8" borderId="8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99" fillId="63" borderId="46" applyNumberFormat="0" applyAlignment="0" applyProtection="0"/>
    <xf numFmtId="0" fontId="115" fillId="0" borderId="0" applyFill="0" applyBorder="0" applyProtection="0"/>
    <xf numFmtId="0" fontId="115" fillId="0" borderId="0" applyFill="0" applyBorder="0" applyProtection="0"/>
    <xf numFmtId="178" fontId="16" fillId="37" borderId="42" applyNumberFormat="0" applyAlignment="0" applyProtection="0"/>
    <xf numFmtId="0" fontId="115" fillId="0" borderId="0" applyFill="0" applyBorder="0" applyProtection="0"/>
    <xf numFmtId="0" fontId="115" fillId="0" borderId="0" applyFill="0" applyBorder="0" applyProtection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65" fillId="79" borderId="0"/>
    <xf numFmtId="0" fontId="26" fillId="0" borderId="0" applyNumberFormat="0" applyFill="0" applyBorder="0" applyAlignment="0" applyProtection="0"/>
    <xf numFmtId="0" fontId="26" fillId="0" borderId="0"/>
    <xf numFmtId="4" fontId="58" fillId="0" borderId="26">
      <alignment horizontal="right" vertical="center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5" fontId="13" fillId="79" borderId="54">
      <protection locked="0"/>
    </xf>
    <xf numFmtId="178" fontId="121" fillId="0" borderId="0"/>
    <xf numFmtId="0" fontId="55" fillId="140" borderId="0"/>
    <xf numFmtId="0" fontId="13" fillId="0" borderId="0" applyNumberFormat="0" applyFont="0" applyFill="0" applyBorder="0" applyAlignment="0"/>
    <xf numFmtId="173" fontId="205" fillId="0" borderId="0">
      <alignment horizontal="left" indent="1"/>
    </xf>
    <xf numFmtId="173" fontId="205" fillId="0" borderId="0">
      <alignment horizontal="left" indent="1"/>
    </xf>
    <xf numFmtId="176" fontId="205" fillId="0" borderId="0">
      <alignment horizontal="left" indent="1"/>
    </xf>
    <xf numFmtId="0" fontId="205" fillId="0" borderId="0">
      <alignment horizontal="left" indent="1"/>
    </xf>
    <xf numFmtId="173" fontId="206" fillId="0" borderId="0"/>
    <xf numFmtId="0" fontId="206" fillId="0" borderId="0"/>
    <xf numFmtId="173" fontId="207" fillId="0" borderId="0">
      <alignment horizontal="center"/>
    </xf>
    <xf numFmtId="173" fontId="207" fillId="0" borderId="0">
      <alignment horizontal="center"/>
    </xf>
    <xf numFmtId="176" fontId="207" fillId="0" borderId="0">
      <alignment horizontal="center"/>
    </xf>
    <xf numFmtId="0" fontId="207" fillId="0" borderId="0">
      <alignment horizontal="center"/>
    </xf>
    <xf numFmtId="0" fontId="208" fillId="0" borderId="0">
      <alignment horizontal="center"/>
    </xf>
    <xf numFmtId="0" fontId="208" fillId="0" borderId="0">
      <alignment horizontal="center"/>
    </xf>
    <xf numFmtId="0" fontId="65" fillId="141" borderId="0"/>
    <xf numFmtId="0" fontId="158" fillId="0" borderId="68" applyProtection="0">
      <alignment horizontal="right"/>
    </xf>
    <xf numFmtId="0" fontId="158" fillId="0" borderId="61" applyProtection="0">
      <alignment horizontal="right"/>
    </xf>
    <xf numFmtId="0" fontId="158" fillId="0" borderId="69" applyProtection="0">
      <alignment horizontal="center"/>
      <protection locked="0"/>
    </xf>
    <xf numFmtId="0" fontId="13" fillId="0" borderId="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10" fillId="0" borderId="70" applyNumberFormat="0" applyFill="0" applyAlignment="0" applyProtection="0"/>
    <xf numFmtId="0" fontId="209" fillId="0" borderId="70" applyNumberFormat="0" applyFill="0" applyAlignment="0" applyProtection="0"/>
    <xf numFmtId="0" fontId="209" fillId="0" borderId="70"/>
    <xf numFmtId="0" fontId="8" fillId="0" borderId="10"/>
    <xf numFmtId="0" fontId="209" fillId="0" borderId="70"/>
    <xf numFmtId="0" fontId="209" fillId="0" borderId="70" applyNumberFormat="0" applyFill="0" applyAlignment="0" applyProtection="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 applyNumberFormat="0" applyFill="0" applyAlignment="0" applyProtection="0"/>
    <xf numFmtId="0" fontId="209" fillId="0" borderId="70" applyNumberFormat="0" applyFill="0" applyAlignment="0" applyProtection="0"/>
    <xf numFmtId="0" fontId="211" fillId="0" borderId="71" applyNumberFormat="0" applyFill="0" applyAlignment="0" applyProtection="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12" fillId="0" borderId="10"/>
    <xf numFmtId="0" fontId="209" fillId="0" borderId="70"/>
    <xf numFmtId="0" fontId="212" fillId="0" borderId="10"/>
    <xf numFmtId="0" fontId="209" fillId="0" borderId="70"/>
    <xf numFmtId="0" fontId="209" fillId="0" borderId="70"/>
    <xf numFmtId="0" fontId="212" fillId="0" borderId="1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09" fillId="0" borderId="70"/>
    <xf numFmtId="0" fontId="212" fillId="0" borderId="10"/>
    <xf numFmtId="0" fontId="209" fillId="0" borderId="70"/>
    <xf numFmtId="0" fontId="209" fillId="0" borderId="70"/>
    <xf numFmtId="0" fontId="212" fillId="0" borderId="10"/>
    <xf numFmtId="0" fontId="209" fillId="0" borderId="70"/>
    <xf numFmtId="0" fontId="209" fillId="0" borderId="70"/>
    <xf numFmtId="0" fontId="213" fillId="0" borderId="10"/>
    <xf numFmtId="0" fontId="209" fillId="0" borderId="70"/>
    <xf numFmtId="0" fontId="214" fillId="0" borderId="10" applyNumberFormat="0" applyFill="0" applyAlignment="0" applyProtection="0"/>
    <xf numFmtId="0" fontId="209" fillId="0" borderId="70"/>
    <xf numFmtId="0" fontId="209" fillId="0" borderId="70"/>
    <xf numFmtId="0" fontId="209" fillId="0" borderId="70"/>
    <xf numFmtId="0" fontId="55" fillId="142" borderId="0"/>
    <xf numFmtId="0" fontId="215" fillId="40" borderId="0"/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3" fontId="30" fillId="143" borderId="0">
      <alignment horizontal="right" vertical="center"/>
    </xf>
    <xf numFmtId="176" fontId="30" fillId="143" borderId="0">
      <alignment horizontal="right" vertical="center"/>
    </xf>
    <xf numFmtId="0" fontId="13" fillId="54" borderId="0" applyNumberFormat="0" applyFont="0" applyBorder="0" applyAlignment="0"/>
    <xf numFmtId="0" fontId="13" fillId="54" borderId="0" applyNumberFormat="0" applyFont="0" applyBorder="0" applyAlignment="0"/>
    <xf numFmtId="167" fontId="216" fillId="0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234" fontId="106" fillId="0" borderId="0" applyFont="0" applyFill="0" applyBorder="0" applyAlignment="0" applyProtection="0"/>
    <xf numFmtId="235" fontId="106" fillId="0" borderId="0" applyFont="0" applyFill="0" applyBorder="0" applyAlignment="0" applyProtection="0"/>
    <xf numFmtId="236" fontId="13" fillId="0" borderId="0" applyFont="0" applyFill="0" applyBorder="0" applyAlignment="0" applyProtection="0"/>
    <xf numFmtId="237" fontId="13" fillId="0" borderId="0" applyFont="0" applyFill="0" applyBorder="0" applyAlignment="0" applyProtection="0"/>
    <xf numFmtId="0" fontId="217" fillId="0" borderId="0" applyFill="0" applyBorder="0">
      <alignment vertical="center"/>
    </xf>
    <xf numFmtId="238" fontId="16" fillId="0" borderId="0" applyFont="0" applyFill="0" applyBorder="0" applyAlignment="0" applyProtection="0"/>
    <xf numFmtId="208" fontId="16" fillId="0" borderId="0" applyFont="0" applyFill="0" applyBorder="0" applyAlignment="0" applyProtection="0"/>
    <xf numFmtId="239" fontId="13" fillId="0" borderId="0" applyFont="0" applyFill="0" applyBorder="0" applyAlignment="0" applyProtection="0"/>
    <xf numFmtId="240" fontId="13" fillId="0" borderId="0" applyFont="0" applyFill="0" applyBorder="0" applyAlignment="0" applyProtection="0"/>
    <xf numFmtId="0" fontId="114" fillId="0" borderId="0" applyNumberFormat="0">
      <alignment horizontal="left"/>
    </xf>
    <xf numFmtId="0" fontId="106" fillId="0" borderId="0" applyFont="0" applyFill="0" applyBorder="0" applyAlignment="0" applyProtection="0">
      <alignment horizontal="right"/>
    </xf>
    <xf numFmtId="49" fontId="218" fillId="106" borderId="0">
      <alignment horizontal="centerContinuous" vertical="center"/>
    </xf>
    <xf numFmtId="241" fontId="106" fillId="0" borderId="0" applyFont="0" applyFill="0" applyBorder="0" applyAlignment="0" applyProtection="0">
      <alignment horizontal="right"/>
    </xf>
    <xf numFmtId="1" fontId="13" fillId="0" borderId="0" applyFont="0" applyFill="0" applyBorder="0" applyProtection="0">
      <alignment horizontal="right"/>
    </xf>
    <xf numFmtId="1" fontId="13" fillId="0" borderId="0" applyFont="0" applyFill="0" applyBorder="0" applyProtection="0">
      <alignment horizontal="right"/>
    </xf>
    <xf numFmtId="1" fontId="13" fillId="0" borderId="0" applyFont="0" applyFill="0" applyBorder="0" applyProtection="0">
      <alignment horizontal="right"/>
    </xf>
    <xf numFmtId="1" fontId="13" fillId="0" borderId="0" applyFont="0" applyFill="0" applyBorder="0" applyProtection="0">
      <alignment horizontal="right"/>
    </xf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20" fillId="69" borderId="0" applyNumberFormat="0" applyBorder="0" applyAlignment="0" applyProtection="0"/>
    <xf numFmtId="0" fontId="219" fillId="69" borderId="0" applyNumberFormat="0" applyBorder="0" applyAlignment="0" applyProtection="0"/>
    <xf numFmtId="0" fontId="220" fillId="79" borderId="0" applyNumberFormat="0" applyBorder="0" applyAlignment="0" applyProtection="0"/>
    <xf numFmtId="0" fontId="220" fillId="79" borderId="0" applyNumberFormat="0" applyBorder="0" applyAlignment="0" applyProtection="0"/>
    <xf numFmtId="0" fontId="40" fillId="144" borderId="0"/>
    <xf numFmtId="0" fontId="219" fillId="79" borderId="0"/>
    <xf numFmtId="0" fontId="219" fillId="69" borderId="0" applyNumberFormat="0" applyBorder="0" applyAlignment="0" applyProtection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69" borderId="0" applyNumberFormat="0" applyBorder="0" applyAlignment="0" applyProtection="0"/>
    <xf numFmtId="0" fontId="211" fillId="69" borderId="0" applyNumberFormat="0" applyBorder="0" applyAlignment="0" applyProtection="0"/>
    <xf numFmtId="0" fontId="221" fillId="69" borderId="0" applyNumberFormat="0" applyBorder="0" applyAlignment="0" applyProtection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22" fillId="144" borderId="0"/>
    <xf numFmtId="0" fontId="219" fillId="79" borderId="0"/>
    <xf numFmtId="0" fontId="222" fillId="144" borderId="0"/>
    <xf numFmtId="0" fontId="219" fillId="79" borderId="0"/>
    <xf numFmtId="0" fontId="219" fillId="79" borderId="0"/>
    <xf numFmtId="0" fontId="222" fillId="144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69" borderId="0" applyNumberFormat="0" applyBorder="0" applyAlignment="0" applyProtection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19" fillId="79" borderId="0"/>
    <xf numFmtId="0" fontId="222" fillId="144" borderId="0"/>
    <xf numFmtId="0" fontId="219" fillId="79" borderId="0"/>
    <xf numFmtId="0" fontId="219" fillId="79" borderId="0"/>
    <xf numFmtId="0" fontId="222" fillId="144" borderId="0"/>
    <xf numFmtId="0" fontId="219" fillId="79" borderId="0"/>
    <xf numFmtId="0" fontId="219" fillId="79" borderId="0"/>
    <xf numFmtId="0" fontId="223" fillId="144" borderId="0"/>
    <xf numFmtId="0" fontId="219" fillId="79" borderId="0"/>
    <xf numFmtId="0" fontId="224" fillId="7" borderId="0" applyNumberFormat="0" applyBorder="0" applyAlignment="0" applyProtection="0"/>
    <xf numFmtId="0" fontId="219" fillId="79" borderId="0"/>
    <xf numFmtId="0" fontId="219" fillId="79" borderId="0"/>
    <xf numFmtId="0" fontId="219" fillId="79" borderId="0"/>
    <xf numFmtId="0" fontId="219" fillId="65" borderId="0" applyNumberFormat="0" applyBorder="0" applyAlignment="0" applyProtection="0"/>
    <xf numFmtId="0" fontId="219" fillId="64" borderId="0"/>
    <xf numFmtId="37" fontId="225" fillId="0" borderId="0"/>
    <xf numFmtId="170" fontId="226" fillId="0" borderId="0"/>
    <xf numFmtId="170" fontId="18" fillId="145" borderId="0"/>
    <xf numFmtId="3" fontId="119" fillId="0" borderId="0" applyFont="0" applyFill="0" applyBorder="0" applyAlignment="0" applyProtection="0"/>
    <xf numFmtId="3" fontId="227" fillId="0" borderId="0"/>
    <xf numFmtId="0" fontId="228" fillId="0" borderId="0"/>
    <xf numFmtId="3" fontId="229" fillId="0" borderId="0"/>
    <xf numFmtId="242" fontId="44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106" fillId="0" borderId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9" fillId="0" borderId="0" applyFont="0" applyFill="0" applyBorder="0" applyAlignment="0" applyProtection="0"/>
    <xf numFmtId="0" fontId="3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4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9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4" fillId="0" borderId="0"/>
    <xf numFmtId="176" fontId="29" fillId="0" borderId="0" applyFont="0" applyFill="0" applyBorder="0" applyAlignment="0" applyProtection="0"/>
    <xf numFmtId="232" fontId="39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4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3" fontId="3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4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/>
    </xf>
    <xf numFmtId="0" fontId="39" fillId="0" borderId="0"/>
    <xf numFmtId="0" fontId="2" fillId="0" borderId="0"/>
    <xf numFmtId="0" fontId="13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13" fillId="0" borderId="0"/>
    <xf numFmtId="0" fontId="13" fillId="0" borderId="0"/>
    <xf numFmtId="0" fontId="55" fillId="0" borderId="0"/>
    <xf numFmtId="173" fontId="13" fillId="0" borderId="0">
      <alignment vertical="center"/>
    </xf>
    <xf numFmtId="0" fontId="13" fillId="0" borderId="0">
      <alignment vertical="center"/>
    </xf>
    <xf numFmtId="176" fontId="13" fillId="0" borderId="0">
      <alignment vertical="center"/>
    </xf>
    <xf numFmtId="0" fontId="13" fillId="0" borderId="0"/>
    <xf numFmtId="244" fontId="46" fillId="0" borderId="0" applyProtection="0"/>
    <xf numFmtId="0" fontId="2" fillId="0" borderId="0"/>
    <xf numFmtId="0" fontId="2" fillId="0" borderId="0"/>
    <xf numFmtId="0" fontId="13" fillId="0" borderId="0"/>
    <xf numFmtId="0" fontId="34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34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13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0" fontId="2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13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0" fontId="13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13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0" fontId="46" fillId="0" borderId="0"/>
    <xf numFmtId="176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176" fontId="46" fillId="0" borderId="0"/>
    <xf numFmtId="0" fontId="46" fillId="0" borderId="0"/>
    <xf numFmtId="176" fontId="46" fillId="0" borderId="0"/>
    <xf numFmtId="0" fontId="34" fillId="0" borderId="0"/>
    <xf numFmtId="0" fontId="13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0" fontId="34" fillId="0" borderId="0"/>
    <xf numFmtId="0" fontId="13" fillId="0" borderId="0"/>
    <xf numFmtId="0" fontId="34" fillId="0" borderId="0"/>
    <xf numFmtId="0" fontId="34" fillId="0" borderId="0"/>
    <xf numFmtId="0" fontId="13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4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173" fontId="2" fillId="0" borderId="0"/>
    <xf numFmtId="0" fontId="46" fillId="0" borderId="0"/>
    <xf numFmtId="0" fontId="13" fillId="0" borderId="0"/>
    <xf numFmtId="0" fontId="230" fillId="0" borderId="0">
      <alignment vertical="center"/>
    </xf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34" fillId="0" borderId="0"/>
    <xf numFmtId="0" fontId="46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34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13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3" fontId="2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3" fontId="2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173" fontId="2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34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2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173" fontId="2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6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13" fillId="0" borderId="0">
      <alignment vertical="center"/>
    </xf>
    <xf numFmtId="0" fontId="2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2" fillId="0" borderId="0"/>
    <xf numFmtId="0" fontId="2" fillId="0" borderId="0"/>
    <xf numFmtId="0" fontId="37" fillId="0" borderId="0" applyNumberFormat="0" applyFont="0" applyBorder="0" applyProtection="0"/>
    <xf numFmtId="0" fontId="2" fillId="0" borderId="0"/>
    <xf numFmtId="0" fontId="2" fillId="0" borderId="0"/>
    <xf numFmtId="0" fontId="46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34" fillId="0" borderId="0"/>
    <xf numFmtId="0" fontId="230" fillId="0" borderId="0">
      <alignment vertical="center"/>
    </xf>
    <xf numFmtId="0" fontId="65" fillId="0" borderId="0"/>
    <xf numFmtId="0" fontId="46" fillId="0" borderId="0"/>
    <xf numFmtId="0" fontId="34" fillId="0" borderId="0"/>
    <xf numFmtId="0" fontId="230" fillId="0" borderId="0">
      <alignment vertical="center"/>
    </xf>
    <xf numFmtId="176" fontId="2" fillId="0" borderId="0"/>
    <xf numFmtId="0" fontId="46" fillId="0" borderId="0"/>
    <xf numFmtId="0" fontId="34" fillId="0" borderId="0"/>
    <xf numFmtId="0" fontId="230" fillId="0" borderId="0">
      <alignment vertical="center"/>
    </xf>
    <xf numFmtId="0" fontId="46" fillId="0" borderId="0"/>
    <xf numFmtId="0" fontId="2" fillId="0" borderId="0"/>
    <xf numFmtId="0" fontId="34" fillId="0" borderId="0"/>
    <xf numFmtId="0" fontId="13" fillId="0" borderId="0"/>
    <xf numFmtId="0" fontId="13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0" fontId="39" fillId="0" borderId="0"/>
    <xf numFmtId="0" fontId="2" fillId="0" borderId="0"/>
    <xf numFmtId="0" fontId="2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29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46" fillId="0" borderId="0"/>
    <xf numFmtId="176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3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3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173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6" fontId="29" fillId="0" borderId="0"/>
    <xf numFmtId="0" fontId="230" fillId="0" borderId="0">
      <alignment vertical="center"/>
    </xf>
    <xf numFmtId="173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29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39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173" fontId="39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173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3" fontId="39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3" fontId="3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39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3" fontId="39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6" fillId="0" borderId="0"/>
    <xf numFmtId="176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3" fontId="39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3" fontId="39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2" fillId="0" borderId="0"/>
    <xf numFmtId="0" fontId="3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4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2" fillId="0" borderId="0"/>
    <xf numFmtId="0" fontId="34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0" fontId="13" fillId="0" borderId="0"/>
    <xf numFmtId="0" fontId="34" fillId="0" borderId="0"/>
    <xf numFmtId="0" fontId="230" fillId="0" borderId="0">
      <alignment vertical="center"/>
    </xf>
    <xf numFmtId="0" fontId="44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34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34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2" fillId="0" borderId="0"/>
    <xf numFmtId="0" fontId="3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4" fillId="0" borderId="0"/>
    <xf numFmtId="0" fontId="46" fillId="0" borderId="0"/>
    <xf numFmtId="0" fontId="2" fillId="0" borderId="0"/>
    <xf numFmtId="0" fontId="34" fillId="0" borderId="0"/>
    <xf numFmtId="0" fontId="46" fillId="0" borderId="0"/>
    <xf numFmtId="0" fontId="2" fillId="0" borderId="0"/>
    <xf numFmtId="0" fontId="34" fillId="0" borderId="0"/>
    <xf numFmtId="0" fontId="46" fillId="0" borderId="0"/>
    <xf numFmtId="0" fontId="2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13" fillId="0" borderId="0"/>
    <xf numFmtId="0" fontId="46" fillId="0" borderId="0"/>
    <xf numFmtId="0" fontId="34" fillId="0" borderId="0"/>
    <xf numFmtId="0" fontId="34" fillId="0" borderId="0"/>
    <xf numFmtId="0" fontId="13" fillId="0" borderId="0"/>
    <xf numFmtId="0" fontId="230" fillId="0" borderId="0">
      <alignment vertical="center"/>
    </xf>
    <xf numFmtId="0" fontId="46" fillId="0" borderId="0"/>
    <xf numFmtId="0" fontId="34" fillId="0" borderId="0"/>
    <xf numFmtId="0" fontId="46" fillId="0" borderId="0"/>
    <xf numFmtId="0" fontId="34" fillId="0" borderId="0"/>
    <xf numFmtId="176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0" fontId="46" fillId="0" borderId="0"/>
    <xf numFmtId="0" fontId="2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39" fillId="0" borderId="0"/>
    <xf numFmtId="0" fontId="34" fillId="0" borderId="0"/>
    <xf numFmtId="0" fontId="230" fillId="0" borderId="0">
      <alignment vertical="center"/>
    </xf>
    <xf numFmtId="0" fontId="107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13" fillId="0" borderId="0"/>
    <xf numFmtId="0" fontId="46" fillId="0" borderId="0"/>
    <xf numFmtId="0" fontId="34" fillId="0" borderId="0"/>
    <xf numFmtId="0" fontId="46" fillId="0" borderId="0"/>
    <xf numFmtId="0" fontId="34" fillId="0" borderId="0"/>
    <xf numFmtId="0" fontId="46" fillId="0" borderId="0"/>
    <xf numFmtId="176" fontId="46" fillId="0" borderId="0"/>
    <xf numFmtId="0" fontId="46" fillId="0" borderId="0"/>
    <xf numFmtId="176" fontId="46" fillId="0" borderId="0"/>
    <xf numFmtId="0" fontId="2" fillId="0" borderId="0"/>
    <xf numFmtId="176" fontId="46" fillId="0" borderId="0"/>
    <xf numFmtId="0" fontId="2" fillId="0" borderId="0"/>
    <xf numFmtId="176" fontId="46" fillId="0" borderId="0"/>
    <xf numFmtId="0" fontId="2" fillId="0" borderId="0"/>
    <xf numFmtId="176" fontId="46" fillId="0" borderId="0"/>
    <xf numFmtId="176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176" fontId="46" fillId="0" borderId="0"/>
    <xf numFmtId="0" fontId="46" fillId="0" borderId="0"/>
    <xf numFmtId="0" fontId="46" fillId="0" borderId="0"/>
    <xf numFmtId="173" fontId="2" fillId="0" borderId="0"/>
    <xf numFmtId="0" fontId="34" fillId="0" borderId="0"/>
    <xf numFmtId="176" fontId="13" fillId="0" borderId="0">
      <alignment vertical="center"/>
    </xf>
    <xf numFmtId="0" fontId="23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3" fontId="2" fillId="0" borderId="0"/>
    <xf numFmtId="0" fontId="13" fillId="0" borderId="0">
      <alignment vertical="center"/>
    </xf>
    <xf numFmtId="0" fontId="13" fillId="0" borderId="0"/>
    <xf numFmtId="0" fontId="230" fillId="0" borderId="0">
      <alignment vertical="center"/>
    </xf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3" fontId="2" fillId="0" borderId="0"/>
    <xf numFmtId="0" fontId="34" fillId="0" borderId="0"/>
    <xf numFmtId="0" fontId="230" fillId="0" borderId="0">
      <alignment vertical="center"/>
    </xf>
    <xf numFmtId="0" fontId="46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34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13" fillId="0" borderId="0"/>
    <xf numFmtId="0" fontId="13" fillId="0" borderId="0">
      <alignment vertical="top"/>
    </xf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46" fillId="0" borderId="0"/>
    <xf numFmtId="0" fontId="37" fillId="0" borderId="0"/>
    <xf numFmtId="0" fontId="34" fillId="0" borderId="0"/>
    <xf numFmtId="0" fontId="34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07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2" fontId="1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13" fillId="0" borderId="0"/>
    <xf numFmtId="172" fontId="13" fillId="0" borderId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2" fontId="1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0"/>
    <xf numFmtId="173" fontId="39" fillId="0" borderId="0"/>
    <xf numFmtId="173" fontId="39" fillId="0" borderId="0"/>
    <xf numFmtId="0" fontId="34" fillId="0" borderId="0"/>
    <xf numFmtId="0" fontId="230" fillId="0" borderId="0">
      <alignment vertical="center"/>
    </xf>
    <xf numFmtId="173" fontId="39" fillId="0" borderId="0"/>
    <xf numFmtId="0" fontId="2" fillId="0" borderId="0"/>
    <xf numFmtId="0" fontId="34" fillId="0" borderId="0"/>
    <xf numFmtId="0" fontId="13" fillId="0" borderId="0"/>
    <xf numFmtId="173" fontId="39" fillId="0" borderId="0"/>
    <xf numFmtId="0" fontId="2" fillId="0" borderId="0"/>
    <xf numFmtId="0" fontId="34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39" fillId="0" borderId="0"/>
    <xf numFmtId="0" fontId="2" fillId="0" borderId="0"/>
    <xf numFmtId="0" fontId="34" fillId="0" borderId="0"/>
    <xf numFmtId="176" fontId="2" fillId="0" borderId="0"/>
    <xf numFmtId="0" fontId="2" fillId="0" borderId="0"/>
    <xf numFmtId="0" fontId="34" fillId="0" borderId="0"/>
    <xf numFmtId="176" fontId="2" fillId="0" borderId="0"/>
    <xf numFmtId="0" fontId="2" fillId="0" borderId="0"/>
    <xf numFmtId="0" fontId="34" fillId="0" borderId="0"/>
    <xf numFmtId="176" fontId="2" fillId="0" borderId="0"/>
    <xf numFmtId="0" fontId="2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0" fontId="231" fillId="0" borderId="0"/>
    <xf numFmtId="173" fontId="29" fillId="0" borderId="0" applyFont="0" applyFill="0" applyBorder="0" applyAlignment="0" applyProtection="0"/>
    <xf numFmtId="176" fontId="39" fillId="0" borderId="0"/>
    <xf numFmtId="176" fontId="39" fillId="0" borderId="0"/>
    <xf numFmtId="176" fontId="29" fillId="0" borderId="0" applyFont="0" applyFill="0" applyBorder="0" applyAlignment="0" applyProtection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0" fontId="13" fillId="0" borderId="0"/>
    <xf numFmtId="0" fontId="13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0" fontId="34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0" fontId="13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0" fontId="34" fillId="0" borderId="0"/>
    <xf numFmtId="0" fontId="230" fillId="0" borderId="0">
      <alignment vertical="center"/>
    </xf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0" fontId="34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3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34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176" fontId="2" fillId="0" borderId="0"/>
    <xf numFmtId="0" fontId="34" fillId="0" borderId="0"/>
    <xf numFmtId="176" fontId="39" fillId="0" borderId="0"/>
    <xf numFmtId="0" fontId="34" fillId="0" borderId="0"/>
    <xf numFmtId="176" fontId="39" fillId="0" borderId="0"/>
    <xf numFmtId="0" fontId="34" fillId="0" borderId="0"/>
    <xf numFmtId="0" fontId="13" fillId="0" borderId="0"/>
    <xf numFmtId="176" fontId="39" fillId="0" borderId="0"/>
    <xf numFmtId="0" fontId="34" fillId="0" borderId="0"/>
    <xf numFmtId="0" fontId="231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" fillId="0" borderId="0"/>
    <xf numFmtId="0" fontId="2" fillId="0" borderId="0"/>
    <xf numFmtId="173" fontId="29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16" fillId="0" borderId="0"/>
    <xf numFmtId="173" fontId="29" fillId="0" borderId="0" applyFont="0" applyFill="0" applyBorder="0" applyAlignment="0" applyProtection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3" fontId="29" fillId="0" borderId="0" applyFont="0" applyFill="0" applyBorder="0" applyAlignment="0" applyProtection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34" fillId="0" borderId="0"/>
    <xf numFmtId="176" fontId="39" fillId="0" borderId="0"/>
    <xf numFmtId="0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0" fontId="13" fillId="0" borderId="0"/>
    <xf numFmtId="0" fontId="2" fillId="0" borderId="0"/>
    <xf numFmtId="176" fontId="39" fillId="0" borderId="0"/>
    <xf numFmtId="0" fontId="34" fillId="0" borderId="0"/>
    <xf numFmtId="0" fontId="2" fillId="0" borderId="0"/>
    <xf numFmtId="0" fontId="2" fillId="0" borderId="0"/>
    <xf numFmtId="0" fontId="114" fillId="0" borderId="0"/>
    <xf numFmtId="0" fontId="46" fillId="0" borderId="0"/>
    <xf numFmtId="173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173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30" fillId="0" borderId="0">
      <alignment vertical="center"/>
    </xf>
    <xf numFmtId="173" fontId="2" fillId="0" borderId="0"/>
    <xf numFmtId="0" fontId="39" fillId="0" borderId="0"/>
    <xf numFmtId="0" fontId="2" fillId="0" borderId="0"/>
    <xf numFmtId="0" fontId="34" fillId="0" borderId="0"/>
    <xf numFmtId="0" fontId="230" fillId="0" borderId="0">
      <alignment vertical="center"/>
    </xf>
    <xf numFmtId="173" fontId="2" fillId="0" borderId="0"/>
    <xf numFmtId="0" fontId="2" fillId="0" borderId="0"/>
    <xf numFmtId="0" fontId="34" fillId="0" borderId="0"/>
    <xf numFmtId="0" fontId="39" fillId="0" borderId="0"/>
    <xf numFmtId="0" fontId="230" fillId="0" borderId="0">
      <alignment vertical="center"/>
    </xf>
    <xf numFmtId="0" fontId="230" fillId="0" borderId="0">
      <alignment vertical="center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65" fillId="0" borderId="0"/>
    <xf numFmtId="0" fontId="65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46" fillId="0" borderId="0"/>
    <xf numFmtId="0" fontId="2" fillId="0" borderId="0"/>
    <xf numFmtId="0" fontId="2" fillId="0" borderId="0"/>
    <xf numFmtId="0" fontId="5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108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13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13" fillId="0" borderId="0"/>
    <xf numFmtId="0" fontId="230" fillId="0" borderId="0">
      <alignment vertical="center"/>
    </xf>
    <xf numFmtId="165" fontId="13" fillId="0" borderId="0"/>
    <xf numFmtId="0" fontId="34" fillId="0" borderId="0"/>
    <xf numFmtId="0" fontId="34" fillId="0" borderId="0"/>
    <xf numFmtId="0" fontId="23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173" fontId="39" fillId="0" borderId="0"/>
    <xf numFmtId="0" fontId="13" fillId="0" borderId="0">
      <alignment vertical="center"/>
    </xf>
    <xf numFmtId="0" fontId="230" fillId="0" borderId="0">
      <alignment vertical="center"/>
    </xf>
    <xf numFmtId="0" fontId="2" fillId="0" borderId="0"/>
    <xf numFmtId="0" fontId="13" fillId="0" borderId="0"/>
    <xf numFmtId="0" fontId="13" fillId="0" borderId="0">
      <alignment vertical="center"/>
    </xf>
    <xf numFmtId="0" fontId="2" fillId="0" borderId="0"/>
    <xf numFmtId="0" fontId="39" fillId="0" borderId="0"/>
    <xf numFmtId="0" fontId="13" fillId="0" borderId="0">
      <alignment vertical="top"/>
    </xf>
    <xf numFmtId="173" fontId="39" fillId="0" borderId="0"/>
    <xf numFmtId="173" fontId="39" fillId="0" borderId="0"/>
    <xf numFmtId="0" fontId="230" fillId="0" borderId="0">
      <alignment vertical="center"/>
    </xf>
    <xf numFmtId="173" fontId="39" fillId="0" borderId="0"/>
    <xf numFmtId="173" fontId="39" fillId="0" borderId="0"/>
    <xf numFmtId="0" fontId="230" fillId="0" borderId="0">
      <alignment vertical="center"/>
    </xf>
    <xf numFmtId="173" fontId="39" fillId="0" borderId="0"/>
    <xf numFmtId="173" fontId="3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3" fillId="0" borderId="0"/>
    <xf numFmtId="0" fontId="230" fillId="0" borderId="0">
      <alignment vertical="center"/>
    </xf>
    <xf numFmtId="0" fontId="34" fillId="0" borderId="0"/>
    <xf numFmtId="0" fontId="23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30" fillId="0" borderId="0">
      <alignment vertical="center"/>
    </xf>
    <xf numFmtId="0" fontId="2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30" fillId="0" borderId="0">
      <alignment vertical="center"/>
    </xf>
    <xf numFmtId="0" fontId="2" fillId="0" borderId="0"/>
    <xf numFmtId="0" fontId="230" fillId="0" borderId="0">
      <alignment vertical="center"/>
    </xf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30" fillId="0" borderId="0">
      <alignment vertical="center"/>
    </xf>
    <xf numFmtId="0" fontId="2" fillId="0" borderId="0"/>
    <xf numFmtId="0" fontId="2" fillId="0" borderId="0"/>
    <xf numFmtId="0" fontId="13" fillId="0" borderId="0"/>
    <xf numFmtId="0" fontId="2" fillId="0" borderId="0"/>
    <xf numFmtId="176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65" fontId="34" fillId="0" borderId="0"/>
    <xf numFmtId="0" fontId="34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9" fillId="0" borderId="0"/>
    <xf numFmtId="173" fontId="13" fillId="0" borderId="0">
      <alignment vertical="center"/>
    </xf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4" fillId="0" borderId="0"/>
    <xf numFmtId="0" fontId="34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9" fillId="0" borderId="0"/>
    <xf numFmtId="0" fontId="34" fillId="0" borderId="0"/>
    <xf numFmtId="173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65" fontId="34" fillId="0" borderId="0"/>
    <xf numFmtId="0" fontId="34" fillId="0" borderId="0"/>
    <xf numFmtId="0" fontId="52" fillId="0" borderId="0"/>
    <xf numFmtId="0" fontId="13" fillId="0" borderId="0">
      <alignment vertical="top"/>
    </xf>
    <xf numFmtId="0" fontId="1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58" fillId="0" borderId="55">
      <alignment horizontal="right" vertical="center"/>
    </xf>
    <xf numFmtId="0" fontId="58" fillId="0" borderId="55"/>
    <xf numFmtId="0" fontId="57" fillId="43" borderId="0" applyNumberFormat="0" applyFont="0" applyBorder="0" applyAlignment="0" applyProtection="0"/>
    <xf numFmtId="0" fontId="57" fillId="43" borderId="0" applyNumberFormat="0" applyFont="0" applyBorder="0" applyAlignment="0" applyProtection="0"/>
    <xf numFmtId="0" fontId="232" fillId="42" borderId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65" borderId="72" applyNumberFormat="0" applyFont="0" applyAlignment="0" applyProtection="0"/>
    <xf numFmtId="0" fontId="13" fillId="65" borderId="72" applyNumberFormat="0" applyFont="0" applyAlignment="0" applyProtection="0"/>
    <xf numFmtId="0" fontId="13" fillId="65" borderId="72" applyNumberFormat="0" applyFont="0" applyAlignment="0" applyProtection="0"/>
    <xf numFmtId="0" fontId="13" fillId="65" borderId="72" applyNumberFormat="0" applyFont="0" applyAlignment="0" applyProtection="0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2" fillId="146" borderId="12"/>
    <xf numFmtId="0" fontId="2" fillId="146" borderId="12"/>
    <xf numFmtId="0" fontId="2" fillId="146" borderId="12"/>
    <xf numFmtId="0" fontId="2" fillId="146" borderId="12"/>
    <xf numFmtId="0" fontId="2" fillId="146" borderId="12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46" fillId="58" borderId="42"/>
    <xf numFmtId="0" fontId="53" fillId="48" borderId="42" applyNumberFormat="0" applyFont="0" applyAlignment="0" applyProtection="0"/>
    <xf numFmtId="0" fontId="29" fillId="48" borderId="42" applyNumberFormat="0" applyFont="0" applyAlignment="0" applyProtection="0"/>
    <xf numFmtId="0" fontId="29" fillId="48" borderId="42" applyNumberFormat="0" applyFont="0" applyAlignment="0" applyProtection="0"/>
    <xf numFmtId="0" fontId="13" fillId="48" borderId="42" applyNumberFormat="0" applyFont="0" applyAlignment="0" applyProtection="0"/>
    <xf numFmtId="0" fontId="13" fillId="48" borderId="42" applyNumberFormat="0" applyFont="0" applyAlignment="0" applyProtection="0"/>
    <xf numFmtId="0" fontId="53" fillId="58" borderId="42" applyNumberFormat="0" applyFont="0" applyAlignment="0" applyProtection="0"/>
    <xf numFmtId="173" fontId="29" fillId="69" borderId="46" applyNumberFormat="0" applyFont="0" applyAlignment="0" applyProtection="0"/>
    <xf numFmtId="0" fontId="135" fillId="4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135" fillId="48" borderId="42" applyNumberFormat="0" applyFont="0" applyAlignment="0" applyProtection="0"/>
    <xf numFmtId="0" fontId="135" fillId="4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173" fontId="29" fillId="69" borderId="46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0" fontId="53" fillId="58" borderId="42" applyNumberFormat="0" applyFont="0" applyAlignment="0" applyProtection="0"/>
    <xf numFmtId="173" fontId="29" fillId="69" borderId="46" applyNumberFormat="0" applyFont="0" applyAlignment="0" applyProtection="0"/>
    <xf numFmtId="173" fontId="29" fillId="69" borderId="46" applyNumberFormat="0" applyFont="0" applyAlignment="0" applyProtection="0"/>
    <xf numFmtId="173" fontId="29" fillId="69" borderId="46" applyNumberFormat="0" applyFont="0" applyAlignment="0" applyProtection="0"/>
    <xf numFmtId="173" fontId="29" fillId="69" borderId="46" applyNumberFormat="0" applyFont="0" applyAlignment="0" applyProtection="0"/>
    <xf numFmtId="173" fontId="29" fillId="69" borderId="46" applyNumberFormat="0" applyFont="0" applyAlignment="0" applyProtection="0"/>
    <xf numFmtId="0" fontId="29" fillId="48" borderId="42" applyNumberFormat="0" applyFont="0" applyAlignment="0" applyProtection="0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34" fillId="48" borderId="42" applyNumberFormat="0" applyFont="0" applyAlignment="0" applyProtection="0"/>
    <xf numFmtId="0" fontId="13" fillId="58" borderId="42"/>
    <xf numFmtId="173" fontId="13" fillId="69" borderId="73" applyNumberFormat="0" applyFont="0" applyAlignment="0" applyProtection="0"/>
    <xf numFmtId="0" fontId="29" fillId="69" borderId="46" applyNumberFormat="0" applyFont="0" applyAlignment="0" applyProtection="0"/>
    <xf numFmtId="0" fontId="29" fillId="69" borderId="46" applyNumberFormat="0" applyFont="0" applyAlignment="0" applyProtection="0"/>
    <xf numFmtId="0" fontId="29" fillId="69" borderId="46" applyNumberFormat="0" applyFont="0" applyAlignment="0" applyProtection="0"/>
    <xf numFmtId="173" fontId="13" fillId="69" borderId="73" applyNumberFormat="0" applyFont="0" applyAlignment="0" applyProtection="0"/>
    <xf numFmtId="173" fontId="13" fillId="69" borderId="73" applyNumberFormat="0" applyFont="0" applyAlignment="0" applyProtection="0"/>
    <xf numFmtId="173" fontId="13" fillId="69" borderId="73" applyNumberFormat="0" applyFont="0" applyAlignment="0" applyProtection="0"/>
    <xf numFmtId="173" fontId="13" fillId="69" borderId="73" applyNumberFormat="0" applyFont="0" applyAlignment="0" applyProtection="0"/>
    <xf numFmtId="173" fontId="13" fillId="69" borderId="73" applyNumberFormat="0" applyFont="0" applyAlignment="0" applyProtection="0"/>
    <xf numFmtId="0" fontId="13" fillId="58" borderId="42"/>
    <xf numFmtId="0" fontId="13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233" fillId="146" borderId="12"/>
    <xf numFmtId="0" fontId="46" fillId="58" borderId="42"/>
    <xf numFmtId="0" fontId="233" fillId="146" borderId="12"/>
    <xf numFmtId="0" fontId="46" fillId="58" borderId="42"/>
    <xf numFmtId="0" fontId="46" fillId="58" borderId="42"/>
    <xf numFmtId="0" fontId="233" fillId="146" borderId="12"/>
    <xf numFmtId="0" fontId="46" fillId="58" borderId="42"/>
    <xf numFmtId="0" fontId="46" fillId="58" borderId="42"/>
    <xf numFmtId="0" fontId="46" fillId="58" borderId="42"/>
    <xf numFmtId="0" fontId="46" fillId="58" borderId="42"/>
    <xf numFmtId="0" fontId="34" fillId="58" borderId="42"/>
    <xf numFmtId="0" fontId="39" fillId="146" borderId="12"/>
    <xf numFmtId="0" fontId="29" fillId="48" borderId="42" applyNumberFormat="0" applyFont="0" applyAlignment="0" applyProtection="0"/>
    <xf numFmtId="0" fontId="29" fillId="48" borderId="42" applyNumberFormat="0" applyFont="0" applyAlignment="0" applyProtection="0"/>
    <xf numFmtId="0" fontId="29" fillId="48" borderId="42" applyNumberFormat="0" applyFont="0" applyAlignment="0" applyProtection="0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39" fillId="146" borderId="1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46" fillId="58" borderId="42"/>
    <xf numFmtId="0" fontId="39" fillId="146" borderId="12"/>
    <xf numFmtId="0" fontId="233" fillId="146" borderId="12"/>
    <xf numFmtId="0" fontId="46" fillId="58" borderId="42"/>
    <xf numFmtId="0" fontId="233" fillId="146" borderId="12"/>
    <xf numFmtId="0" fontId="46" fillId="58" borderId="42"/>
    <xf numFmtId="0" fontId="233" fillId="146" borderId="12"/>
    <xf numFmtId="0" fontId="46" fillId="58" borderId="42"/>
    <xf numFmtId="0" fontId="46" fillId="58" borderId="42"/>
    <xf numFmtId="0" fontId="46" fillId="58" borderId="42"/>
    <xf numFmtId="0" fontId="29" fillId="48" borderId="42" applyNumberFormat="0" applyFont="0" applyAlignment="0" applyProtection="0"/>
    <xf numFmtId="0" fontId="56" fillId="11" borderId="12" applyNumberFormat="0" applyFont="0" applyAlignment="0" applyProtection="0"/>
    <xf numFmtId="0" fontId="46" fillId="58" borderId="42"/>
    <xf numFmtId="0" fontId="39" fillId="146" borderId="12"/>
    <xf numFmtId="0" fontId="46" fillId="58" borderId="42"/>
    <xf numFmtId="0" fontId="39" fillId="146" borderId="12"/>
    <xf numFmtId="0" fontId="46" fillId="58" borderId="42"/>
    <xf numFmtId="0" fontId="39" fillId="146" borderId="12"/>
    <xf numFmtId="0" fontId="58" fillId="0" borderId="0">
      <alignment horizontal="left"/>
    </xf>
    <xf numFmtId="37" fontId="234" fillId="58" borderId="16" applyFill="0" applyBorder="0" applyProtection="0"/>
    <xf numFmtId="249" fontId="68" fillId="0" borderId="0" applyFill="0" applyBorder="0">
      <alignment vertical="center"/>
    </xf>
    <xf numFmtId="250" fontId="235" fillId="0" borderId="0" applyNumberFormat="0" applyFill="0" applyBorder="0" applyAlignment="0" applyProtection="0"/>
    <xf numFmtId="170" fontId="236" fillId="0" borderId="0" applyFont="0" applyFill="0" applyBorder="0" applyAlignment="0" applyProtection="0"/>
    <xf numFmtId="170" fontId="237" fillId="0" borderId="0"/>
    <xf numFmtId="0" fontId="90" fillId="0" borderId="0"/>
    <xf numFmtId="0" fontId="140" fillId="0" borderId="0"/>
    <xf numFmtId="0" fontId="140" fillId="0" borderId="0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9" fillId="57" borderId="74" applyNumberFormat="0" applyAlignment="0" applyProtection="0"/>
    <xf numFmtId="0" fontId="238" fillId="42" borderId="74"/>
    <xf numFmtId="0" fontId="238" fillId="57" borderId="74" applyNumberFormat="0" applyAlignment="0" applyProtection="0"/>
    <xf numFmtId="0" fontId="238" fillId="57" borderId="74" applyNumberFormat="0" applyAlignment="0" applyProtection="0"/>
    <xf numFmtId="173" fontId="238" fillId="62" borderId="74" applyNumberFormat="0" applyAlignment="0" applyProtection="0"/>
    <xf numFmtId="0" fontId="238" fillId="57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8" fillId="57" borderId="74" applyNumberFormat="0" applyAlignment="0" applyProtection="0"/>
    <xf numFmtId="0" fontId="238" fillId="57" borderId="74" applyNumberFormat="0" applyAlignment="0" applyProtection="0"/>
    <xf numFmtId="0" fontId="239" fillId="42" borderId="74" applyNumberFormat="0" applyAlignment="0" applyProtection="0"/>
    <xf numFmtId="173" fontId="238" fillId="6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0" fontId="239" fillId="42" borderId="74" applyNumberFormat="0" applyAlignment="0" applyProtection="0"/>
    <xf numFmtId="173" fontId="238" fillId="62" borderId="74" applyNumberFormat="0" applyAlignment="0" applyProtection="0"/>
    <xf numFmtId="173" fontId="238" fillId="62" borderId="74" applyNumberFormat="0" applyAlignment="0" applyProtection="0"/>
    <xf numFmtId="173" fontId="238" fillId="62" borderId="74" applyNumberFormat="0" applyAlignment="0" applyProtection="0"/>
    <xf numFmtId="173" fontId="238" fillId="62" borderId="74" applyNumberFormat="0" applyAlignment="0" applyProtection="0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57" borderId="74" applyNumberFormat="0" applyAlignment="0" applyProtection="0"/>
    <xf numFmtId="0" fontId="238" fillId="62" borderId="74" applyNumberFormat="0" applyAlignment="0" applyProtection="0"/>
    <xf numFmtId="0" fontId="238" fillId="121" borderId="74" applyNumberFormat="0" applyAlignment="0" applyProtection="0"/>
    <xf numFmtId="173" fontId="238" fillId="121" borderId="74" applyNumberFormat="0" applyAlignment="0" applyProtection="0"/>
    <xf numFmtId="173" fontId="238" fillId="121" borderId="74" applyNumberFormat="0" applyAlignment="0" applyProtection="0"/>
    <xf numFmtId="173" fontId="238" fillId="121" borderId="74" applyNumberFormat="0" applyAlignment="0" applyProtection="0"/>
    <xf numFmtId="173" fontId="238" fillId="121" borderId="74" applyNumberFormat="0" applyAlignment="0" applyProtection="0"/>
    <xf numFmtId="173" fontId="238" fillId="121" borderId="74" applyNumberFormat="0" applyAlignment="0" applyProtection="0"/>
    <xf numFmtId="173" fontId="238" fillId="121" borderId="74" applyNumberFormat="0" applyAlignment="0" applyProtection="0"/>
    <xf numFmtId="0" fontId="238" fillId="62" borderId="74" applyNumberFormat="0" applyAlignment="0" applyProtection="0"/>
    <xf numFmtId="0" fontId="238" fillId="62" borderId="74" applyNumberFormat="0" applyAlignment="0" applyProtection="0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40" fillId="39" borderId="22"/>
    <xf numFmtId="0" fontId="238" fillId="42" borderId="74"/>
    <xf numFmtId="0" fontId="240" fillId="39" borderId="22"/>
    <xf numFmtId="0" fontId="238" fillId="42" borderId="74"/>
    <xf numFmtId="0" fontId="238" fillId="42" borderId="74"/>
    <xf numFmtId="0" fontId="240" fillId="39" borderId="22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57" borderId="74" applyNumberFormat="0" applyAlignment="0" applyProtection="0"/>
    <xf numFmtId="0" fontId="238" fillId="57" borderId="74" applyNumberFormat="0" applyAlignment="0" applyProtection="0"/>
    <xf numFmtId="0" fontId="238" fillId="57" borderId="74" applyNumberFormat="0" applyAlignment="0" applyProtection="0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38" fillId="42" borderId="74"/>
    <xf numFmtId="0" fontId="240" fillId="39" borderId="22"/>
    <xf numFmtId="0" fontId="238" fillId="42" borderId="74"/>
    <xf numFmtId="0" fontId="240" fillId="39" borderId="22"/>
    <xf numFmtId="0" fontId="238" fillId="42" borderId="74"/>
    <xf numFmtId="0" fontId="240" fillId="39" borderId="22"/>
    <xf numFmtId="0" fontId="238" fillId="42" borderId="74"/>
    <xf numFmtId="0" fontId="238" fillId="42" borderId="74"/>
    <xf numFmtId="0" fontId="241" fillId="122" borderId="9"/>
    <xf numFmtId="0" fontId="238" fillId="42" borderId="74"/>
    <xf numFmtId="0" fontId="238" fillId="57" borderId="74" applyNumberFormat="0" applyAlignment="0" applyProtection="0"/>
    <xf numFmtId="0" fontId="242" fillId="9" borderId="9" applyNumberFormat="0" applyAlignment="0" applyProtection="0"/>
    <xf numFmtId="0" fontId="238" fillId="42" borderId="74"/>
    <xf numFmtId="0" fontId="238" fillId="42" borderId="74"/>
    <xf numFmtId="0" fontId="238" fillId="42" borderId="74"/>
    <xf numFmtId="40" fontId="243" fillId="39" borderId="0">
      <alignment horizontal="right"/>
    </xf>
    <xf numFmtId="0" fontId="244" fillId="39" borderId="0">
      <alignment horizontal="right"/>
    </xf>
    <xf numFmtId="0" fontId="245" fillId="39" borderId="14"/>
    <xf numFmtId="0" fontId="245" fillId="0" borderId="0" applyBorder="0">
      <alignment horizontal="centerContinuous"/>
    </xf>
    <xf numFmtId="0" fontId="246" fillId="0" borderId="0" applyBorder="0">
      <alignment horizontal="centerContinuous"/>
    </xf>
    <xf numFmtId="0" fontId="99" fillId="140" borderId="50"/>
    <xf numFmtId="251" fontId="13" fillId="0" borderId="0" applyFont="0" applyFill="0" applyBorder="0" applyProtection="0">
      <alignment horizontal="right"/>
    </xf>
    <xf numFmtId="251" fontId="13" fillId="0" borderId="0" applyFont="0" applyFill="0" applyBorder="0" applyProtection="0">
      <alignment horizontal="right"/>
    </xf>
    <xf numFmtId="251" fontId="13" fillId="0" borderId="0" applyFont="0" applyFill="0" applyBorder="0" applyProtection="0">
      <alignment horizontal="right"/>
    </xf>
    <xf numFmtId="251" fontId="13" fillId="0" borderId="0" applyFont="0" applyFill="0" applyBorder="0" applyProtection="0">
      <alignment horizontal="right"/>
    </xf>
    <xf numFmtId="1" fontId="247" fillId="0" borderId="0" applyProtection="0">
      <alignment horizontal="right" vertical="center"/>
    </xf>
    <xf numFmtId="252" fontId="58" fillId="147" borderId="55">
      <alignment horizontal="right" vertical="center"/>
    </xf>
    <xf numFmtId="9" fontId="101" fillId="0" borderId="0" applyFont="0" applyFill="0" applyBorder="0" applyAlignment="0" applyProtection="0"/>
    <xf numFmtId="9" fontId="248" fillId="0" borderId="0" applyFont="0" applyFill="0" applyBorder="0" applyAlignment="0" applyProtection="0"/>
    <xf numFmtId="169" fontId="101" fillId="0" borderId="0" applyFont="0" applyFill="0" applyBorder="0" applyAlignment="0" applyProtection="0"/>
    <xf numFmtId="169" fontId="102" fillId="0" borderId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/>
    <xf numFmtId="9" fontId="2" fillId="0" borderId="0"/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4" fillId="0" borderId="0"/>
    <xf numFmtId="9" fontId="39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/>
    <xf numFmtId="9" fontId="13" fillId="0" borderId="0"/>
    <xf numFmtId="9" fontId="1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13" fillId="0" borderId="0"/>
    <xf numFmtId="9" fontId="34" fillId="0" borderId="0"/>
    <xf numFmtId="9" fontId="13" fillId="0" borderId="0"/>
    <xf numFmtId="9" fontId="34" fillId="0" borderId="0"/>
    <xf numFmtId="9" fontId="34" fillId="0" borderId="0"/>
    <xf numFmtId="9" fontId="3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13" fillId="0" borderId="0"/>
    <xf numFmtId="9" fontId="34" fillId="0" borderId="0"/>
    <xf numFmtId="9" fontId="34" fillId="0" borderId="0"/>
    <xf numFmtId="9" fontId="34" fillId="0" borderId="0"/>
    <xf numFmtId="9" fontId="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/>
    <xf numFmtId="9" fontId="13" fillId="0" borderId="0"/>
    <xf numFmtId="9" fontId="13" fillId="0" borderId="0"/>
    <xf numFmtId="9" fontId="13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34" fillId="0" borderId="0" applyFont="0" applyFill="0" applyBorder="0" applyAlignment="0" applyProtection="0"/>
    <xf numFmtId="9" fontId="23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0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31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72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2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31" fillId="0" borderId="0" applyFont="0" applyFill="0" applyBorder="0" applyAlignment="0" applyProtection="0"/>
    <xf numFmtId="9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31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39" fillId="0" borderId="0" applyFont="0" applyFill="0" applyBorder="0" applyAlignment="0" applyProtection="0"/>
    <xf numFmtId="9" fontId="13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3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13" fontId="13" fillId="0" borderId="0" applyFont="0" applyFill="0" applyProtection="0"/>
    <xf numFmtId="9" fontId="65" fillId="0" borderId="0"/>
    <xf numFmtId="9" fontId="65" fillId="0" borderId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31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3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" fillId="0" borderId="0"/>
    <xf numFmtId="9" fontId="39" fillId="0" borderId="0"/>
    <xf numFmtId="9" fontId="39" fillId="0" borderId="0" applyFont="0" applyFill="0" applyBorder="0" applyAlignment="0" applyProtection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253" fontId="115" fillId="0" borderId="0" applyFont="0" applyFill="0" applyBorder="0" applyAlignment="0" applyProtection="0"/>
    <xf numFmtId="3" fontId="17" fillId="148" borderId="75"/>
    <xf numFmtId="3" fontId="17" fillId="0" borderId="75" applyFont="0" applyFill="0" applyBorder="0" applyAlignment="0" applyProtection="0">
      <protection locked="0"/>
    </xf>
    <xf numFmtId="254" fontId="249" fillId="0" borderId="0">
      <protection locked="0"/>
    </xf>
    <xf numFmtId="10" fontId="104" fillId="0" borderId="0" applyFont="0" applyFill="0" applyBorder="0" applyAlignment="0" applyProtection="0"/>
    <xf numFmtId="10" fontId="105" fillId="0" borderId="0"/>
    <xf numFmtId="9" fontId="13" fillId="0" borderId="0" applyFont="0" applyFill="0" applyBorder="0" applyAlignment="0" applyProtection="0"/>
    <xf numFmtId="9" fontId="13" fillId="0" borderId="0"/>
    <xf numFmtId="0" fontId="250" fillId="0" borderId="0">
      <alignment horizontal="left"/>
    </xf>
    <xf numFmtId="0" fontId="251" fillId="0" borderId="0">
      <alignment horizontal="left"/>
    </xf>
    <xf numFmtId="0" fontId="90" fillId="0" borderId="0"/>
    <xf numFmtId="170" fontId="93" fillId="40" borderId="0"/>
    <xf numFmtId="0" fontId="13" fillId="0" borderId="0"/>
    <xf numFmtId="0" fontId="17" fillId="0" borderId="0"/>
    <xf numFmtId="0" fontId="55" fillId="149" borderId="0"/>
    <xf numFmtId="231" fontId="44" fillId="0" borderId="0" applyFill="0" applyBorder="0" applyAlignment="0" applyProtection="0"/>
    <xf numFmtId="233" fontId="232" fillId="0" borderId="0"/>
    <xf numFmtId="0" fontId="13" fillId="0" borderId="0"/>
    <xf numFmtId="0" fontId="13" fillId="0" borderId="0"/>
    <xf numFmtId="2" fontId="252" fillId="54" borderId="2" applyAlignment="0" applyProtection="0">
      <protection locked="0"/>
    </xf>
    <xf numFmtId="0" fontId="253" fillId="58" borderId="2" applyNumberFormat="0" applyAlignment="0" applyProtection="0"/>
    <xf numFmtId="0" fontId="254" fillId="43" borderId="17" applyNumberFormat="0" applyAlignment="0" applyProtection="0">
      <alignment horizontal="center" vertical="center"/>
    </xf>
    <xf numFmtId="0" fontId="254" fillId="43" borderId="17" applyNumberFormat="0" applyAlignment="0" applyProtection="0">
      <alignment horizontal="center" vertical="center"/>
    </xf>
    <xf numFmtId="3" fontId="35" fillId="0" borderId="76" applyBorder="0">
      <alignment horizontal="right" wrapText="1"/>
    </xf>
    <xf numFmtId="4" fontId="35" fillId="0" borderId="77" applyBorder="0">
      <alignment horizontal="right" wrapText="1"/>
    </xf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24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33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5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3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0" borderId="22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8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0" fontId="13" fillId="0" borderId="79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46" fontId="13" fillId="0" borderId="0"/>
    <xf numFmtId="0" fontId="16" fillId="0" borderId="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80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34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81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42"/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>
      <alignment horizontal="left"/>
    </xf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39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82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21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35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83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37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84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0" fontId="13" fillId="0" borderId="36"/>
    <xf numFmtId="182" fontId="255" fillId="0" borderId="0">
      <alignment horizontal="right"/>
    </xf>
    <xf numFmtId="0" fontId="13" fillId="0" borderId="0">
      <alignment textRotation="90"/>
    </xf>
    <xf numFmtId="0" fontId="13" fillId="0" borderId="0"/>
    <xf numFmtId="4" fontId="16" fillId="79" borderId="74" applyNumberFormat="0" applyProtection="0">
      <alignment vertical="center"/>
    </xf>
    <xf numFmtId="4" fontId="16" fillId="79" borderId="74" applyNumberFormat="0" applyProtection="0">
      <alignment vertical="center"/>
    </xf>
    <xf numFmtId="4" fontId="256" fillId="79" borderId="74" applyNumberFormat="0" applyProtection="0">
      <alignment vertical="center"/>
    </xf>
    <xf numFmtId="4" fontId="256" fillId="79" borderId="74" applyNumberFormat="0" applyProtection="0">
      <alignment vertical="center"/>
    </xf>
    <xf numFmtId="4" fontId="16" fillId="79" borderId="74" applyNumberFormat="0" applyProtection="0">
      <alignment horizontal="left" vertical="center" indent="1"/>
    </xf>
    <xf numFmtId="4" fontId="16" fillId="79" borderId="74" applyNumberFormat="0" applyProtection="0">
      <alignment horizontal="left" vertical="center" indent="1"/>
    </xf>
    <xf numFmtId="4" fontId="16" fillId="79" borderId="74" applyNumberFormat="0" applyProtection="0">
      <alignment horizontal="left" vertical="center" indent="1"/>
    </xf>
    <xf numFmtId="4" fontId="16" fillId="79" borderId="74" applyNumberFormat="0" applyProtection="0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 applyNumberFormat="0" applyProtection="0">
      <alignment horizontal="left" vertical="center" indent="1"/>
    </xf>
    <xf numFmtId="4" fontId="16" fillId="41" borderId="74" applyNumberFormat="0" applyProtection="0">
      <alignment horizontal="right" vertical="center"/>
    </xf>
    <xf numFmtId="4" fontId="16" fillId="41" borderId="74" applyNumberFormat="0" applyProtection="0">
      <alignment horizontal="right" vertical="center"/>
    </xf>
    <xf numFmtId="4" fontId="16" fillId="74" borderId="74" applyNumberFormat="0" applyProtection="0">
      <alignment horizontal="right" vertical="center"/>
    </xf>
    <xf numFmtId="4" fontId="16" fillId="74" borderId="74" applyNumberFormat="0" applyProtection="0">
      <alignment horizontal="right" vertical="center"/>
    </xf>
    <xf numFmtId="4" fontId="16" fillId="40" borderId="74" applyNumberFormat="0" applyProtection="0">
      <alignment horizontal="right" vertical="center"/>
    </xf>
    <xf numFmtId="4" fontId="16" fillId="40" borderId="74" applyNumberFormat="0" applyProtection="0">
      <alignment horizontal="right" vertical="center"/>
    </xf>
    <xf numFmtId="4" fontId="16" fillId="82" borderId="74" applyNumberFormat="0" applyProtection="0">
      <alignment horizontal="right" vertical="center"/>
    </xf>
    <xf numFmtId="4" fontId="16" fillId="82" borderId="74" applyNumberFormat="0" applyProtection="0">
      <alignment horizontal="right" vertical="center"/>
    </xf>
    <xf numFmtId="4" fontId="16" fillId="97" borderId="74" applyNumberFormat="0" applyProtection="0">
      <alignment horizontal="right" vertical="center"/>
    </xf>
    <xf numFmtId="4" fontId="16" fillId="97" borderId="74" applyNumberFormat="0" applyProtection="0">
      <alignment horizontal="right" vertical="center"/>
    </xf>
    <xf numFmtId="4" fontId="16" fillId="116" borderId="74" applyNumberFormat="0" applyProtection="0">
      <alignment horizontal="right" vertical="center"/>
    </xf>
    <xf numFmtId="4" fontId="16" fillId="116" borderId="74" applyNumberFormat="0" applyProtection="0">
      <alignment horizontal="right" vertical="center"/>
    </xf>
    <xf numFmtId="4" fontId="16" fillId="108" borderId="74" applyNumberFormat="0" applyProtection="0">
      <alignment horizontal="right" vertical="center"/>
    </xf>
    <xf numFmtId="4" fontId="16" fillId="108" borderId="74" applyNumberFormat="0" applyProtection="0">
      <alignment horizontal="right" vertical="center"/>
    </xf>
    <xf numFmtId="4" fontId="16" fillId="150" borderId="74" applyNumberFormat="0" applyProtection="0">
      <alignment horizontal="right" vertical="center"/>
    </xf>
    <xf numFmtId="4" fontId="16" fillId="150" borderId="74" applyNumberFormat="0" applyProtection="0">
      <alignment horizontal="right" vertical="center"/>
    </xf>
    <xf numFmtId="4" fontId="16" fillId="76" borderId="74" applyNumberFormat="0" applyProtection="0">
      <alignment horizontal="right" vertical="center"/>
    </xf>
    <xf numFmtId="4" fontId="16" fillId="76" borderId="74" applyNumberFormat="0" applyProtection="0">
      <alignment horizontal="right" vertical="center"/>
    </xf>
    <xf numFmtId="4" fontId="15" fillId="151" borderId="74" applyNumberFormat="0" applyProtection="0">
      <alignment horizontal="left" vertical="center" indent="1"/>
    </xf>
    <xf numFmtId="4" fontId="15" fillId="151" borderId="74">
      <alignment horizontal="left" vertical="center" indent="1"/>
    </xf>
    <xf numFmtId="4" fontId="15" fillId="151" borderId="74">
      <alignment horizontal="left" vertical="center" indent="1"/>
    </xf>
    <xf numFmtId="4" fontId="15" fillId="151" borderId="74">
      <alignment horizontal="left" vertical="center" indent="1"/>
    </xf>
    <xf numFmtId="4" fontId="15" fillId="151" borderId="74">
      <alignment horizontal="left" vertical="center" indent="1"/>
    </xf>
    <xf numFmtId="4" fontId="15" fillId="151" borderId="74">
      <alignment horizontal="left" vertical="center" indent="1"/>
    </xf>
    <xf numFmtId="4" fontId="15" fillId="151" borderId="74" applyNumberFormat="0" applyProtection="0">
      <alignment horizontal="left" vertical="center" indent="1"/>
    </xf>
    <xf numFmtId="4" fontId="16" fillId="152" borderId="85" applyNumberFormat="0" applyProtection="0">
      <alignment horizontal="left" vertical="center" indent="1"/>
    </xf>
    <xf numFmtId="4" fontId="139" fillId="113" borderId="0" applyNumberFormat="0" applyProtection="0">
      <alignment horizontal="left" vertical="center" indent="1"/>
    </xf>
    <xf numFmtId="4" fontId="139" fillId="113" borderId="0">
      <alignment horizontal="left" vertical="center" indent="1"/>
    </xf>
    <xf numFmtId="4" fontId="139" fillId="113" borderId="0">
      <alignment horizontal="left" vertical="center" indent="1"/>
    </xf>
    <xf numFmtId="4" fontId="139" fillId="113" borderId="0">
      <alignment horizontal="left" vertical="center" indent="1"/>
    </xf>
    <xf numFmtId="4" fontId="139" fillId="113" borderId="0">
      <alignment horizontal="left" vertical="center" indent="1"/>
    </xf>
    <xf numFmtId="4" fontId="139" fillId="113" borderId="0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 applyNumberFormat="0" applyProtection="0">
      <alignment horizontal="left" vertical="center" indent="1"/>
    </xf>
    <xf numFmtId="4" fontId="16" fillId="152" borderId="74" applyNumberFormat="0" applyProtection="0">
      <alignment horizontal="left" vertical="center" indent="1"/>
    </xf>
    <xf numFmtId="4" fontId="16" fillId="152" borderId="74">
      <alignment horizontal="left" vertical="center" indent="1"/>
    </xf>
    <xf numFmtId="4" fontId="16" fillId="152" borderId="74">
      <alignment horizontal="left" vertical="center" indent="1"/>
    </xf>
    <xf numFmtId="4" fontId="16" fillId="152" borderId="74">
      <alignment horizontal="left" vertical="center" indent="1"/>
    </xf>
    <xf numFmtId="4" fontId="16" fillId="152" borderId="74">
      <alignment horizontal="left" vertical="center" indent="1"/>
    </xf>
    <xf numFmtId="4" fontId="16" fillId="152" borderId="74">
      <alignment horizontal="left" vertical="center" indent="1"/>
    </xf>
    <xf numFmtId="4" fontId="16" fillId="152" borderId="74" applyNumberFormat="0" applyProtection="0">
      <alignment horizontal="left" vertical="center" indent="1"/>
    </xf>
    <xf numFmtId="4" fontId="16" fillId="131" borderId="74" applyNumberFormat="0" applyProtection="0">
      <alignment horizontal="left" vertical="center" indent="1"/>
    </xf>
    <xf numFmtId="4" fontId="16" fillId="131" borderId="74">
      <alignment horizontal="left" vertical="center" indent="1"/>
    </xf>
    <xf numFmtId="4" fontId="16" fillId="131" borderId="74">
      <alignment horizontal="left" vertical="center" indent="1"/>
    </xf>
    <xf numFmtId="4" fontId="16" fillId="131" borderId="74">
      <alignment horizontal="left" vertical="center" indent="1"/>
    </xf>
    <xf numFmtId="4" fontId="16" fillId="131" borderId="74">
      <alignment horizontal="left" vertical="center" indent="1"/>
    </xf>
    <xf numFmtId="4" fontId="16" fillId="131" borderId="74">
      <alignment horizontal="left" vertical="center" indent="1"/>
    </xf>
    <xf numFmtId="4" fontId="16" fillId="131" borderId="74" applyNumberFormat="0" applyProtection="0">
      <alignment horizontal="left" vertical="center" indent="1"/>
    </xf>
    <xf numFmtId="0" fontId="13" fillId="131" borderId="74" applyNumberFormat="0" applyProtection="0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 applyNumberFormat="0" applyProtection="0">
      <alignment horizontal="left" vertical="center" indent="1"/>
    </xf>
    <xf numFmtId="0" fontId="13" fillId="131" borderId="74" applyNumberFormat="0" applyProtection="0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>
      <alignment horizontal="left" vertical="center" indent="1"/>
    </xf>
    <xf numFmtId="0" fontId="13" fillId="131" borderId="74" applyNumberFormat="0" applyProtection="0">
      <alignment horizontal="left" vertical="center" indent="1"/>
    </xf>
    <xf numFmtId="0" fontId="13" fillId="43" borderId="74" applyNumberFormat="0" applyProtection="0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 applyNumberFormat="0" applyProtection="0">
      <alignment horizontal="left" vertical="center" indent="1"/>
    </xf>
    <xf numFmtId="0" fontId="13" fillId="43" borderId="74" applyNumberFormat="0" applyProtection="0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>
      <alignment horizontal="left" vertical="center" indent="1"/>
    </xf>
    <xf numFmtId="0" fontId="13" fillId="43" borderId="74" applyNumberFormat="0" applyProtection="0">
      <alignment horizontal="left" vertical="center" indent="1"/>
    </xf>
    <xf numFmtId="0" fontId="13" fillId="42" borderId="74" applyNumberFormat="0" applyProtection="0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 applyNumberFormat="0" applyProtection="0">
      <alignment horizontal="left" vertical="center" indent="1"/>
    </xf>
    <xf numFmtId="0" fontId="13" fillId="42" borderId="74" applyNumberFormat="0" applyProtection="0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>
      <alignment horizontal="left" vertical="center" indent="1"/>
    </xf>
    <xf numFmtId="0" fontId="13" fillId="42" borderId="74" applyNumberFormat="0" applyProtection="0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 applyNumberFormat="0" applyProtection="0">
      <alignment horizontal="left" vertical="center" indent="1"/>
    </xf>
    <xf numFmtId="4" fontId="16" fillId="58" borderId="74" applyNumberFormat="0" applyProtection="0">
      <alignment vertical="center"/>
    </xf>
    <xf numFmtId="4" fontId="16" fillId="58" borderId="74" applyNumberFormat="0" applyProtection="0">
      <alignment vertical="center"/>
    </xf>
    <xf numFmtId="4" fontId="256" fillId="58" borderId="74" applyNumberFormat="0" applyProtection="0">
      <alignment vertical="center"/>
    </xf>
    <xf numFmtId="4" fontId="256" fillId="58" borderId="74" applyNumberFormat="0" applyProtection="0">
      <alignment vertical="center"/>
    </xf>
    <xf numFmtId="4" fontId="16" fillId="58" borderId="74" applyNumberFormat="0" applyProtection="0">
      <alignment horizontal="left" vertical="center" indent="1"/>
    </xf>
    <xf numFmtId="4" fontId="16" fillId="58" borderId="74" applyNumberFormat="0" applyProtection="0">
      <alignment horizontal="left" vertical="center" indent="1"/>
    </xf>
    <xf numFmtId="4" fontId="16" fillId="58" borderId="74" applyNumberFormat="0" applyProtection="0">
      <alignment horizontal="left" vertical="center" indent="1"/>
    </xf>
    <xf numFmtId="4" fontId="16" fillId="58" borderId="74" applyNumberFormat="0" applyProtection="0">
      <alignment horizontal="left" vertical="center" indent="1"/>
    </xf>
    <xf numFmtId="4" fontId="16" fillId="152" borderId="74" applyNumberFormat="0" applyProtection="0">
      <alignment horizontal="right" vertical="center"/>
    </xf>
    <xf numFmtId="4" fontId="16" fillId="152" borderId="74" applyNumberFormat="0" applyProtection="0">
      <alignment horizontal="right" vertical="center"/>
    </xf>
    <xf numFmtId="4" fontId="256" fillId="152" borderId="74" applyNumberFormat="0" applyProtection="0">
      <alignment horizontal="right" vertical="center"/>
    </xf>
    <xf numFmtId="4" fontId="256" fillId="152" borderId="74" applyNumberFormat="0" applyProtection="0">
      <alignment horizontal="right" vertical="center"/>
    </xf>
    <xf numFmtId="0" fontId="13" fillId="45" borderId="74" applyNumberFormat="0" applyProtection="0">
      <alignment horizontal="left" vertical="center" indent="1"/>
    </xf>
    <xf numFmtId="4" fontId="139" fillId="72" borderId="86">
      <alignment horizontal="left" vertical="center" indent="1"/>
    </xf>
    <xf numFmtId="4" fontId="139" fillId="72" borderId="86">
      <alignment horizontal="left" vertical="center" indent="1"/>
    </xf>
    <xf numFmtId="4" fontId="139" fillId="72" borderId="86">
      <alignment horizontal="left" vertical="center" indent="1"/>
    </xf>
    <xf numFmtId="4" fontId="139" fillId="72" borderId="86">
      <alignment horizontal="left" vertical="center" indent="1"/>
    </xf>
    <xf numFmtId="4" fontId="139" fillId="72" borderId="86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>
      <alignment horizontal="left" vertical="center" indent="1"/>
    </xf>
    <xf numFmtId="0" fontId="13" fillId="45" borderId="74" applyNumberFormat="0" applyProtection="0">
      <alignment horizontal="left" vertical="center" indent="1"/>
    </xf>
    <xf numFmtId="0" fontId="257" fillId="0" borderId="0"/>
    <xf numFmtId="4" fontId="22" fillId="152" borderId="74" applyNumberFormat="0" applyProtection="0">
      <alignment horizontal="right" vertical="center"/>
    </xf>
    <xf numFmtId="4" fontId="22" fillId="152" borderId="74" applyNumberFormat="0" applyProtection="0">
      <alignment horizontal="right" vertical="center"/>
    </xf>
    <xf numFmtId="179" fontId="24" fillId="0" borderId="0" applyNumberFormat="0" applyFill="0" applyBorder="0" applyProtection="0">
      <alignment horizontal="left"/>
    </xf>
    <xf numFmtId="0" fontId="44" fillId="0" borderId="1">
      <alignment horizontal="center" vertical="center"/>
    </xf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58" fillId="43" borderId="17"/>
    <xf numFmtId="0" fontId="258" fillId="153" borderId="0" applyNumberFormat="0" applyFill="0" applyBorder="0">
      <alignment vertical="center"/>
    </xf>
    <xf numFmtId="0" fontId="259" fillId="0" borderId="0" applyFill="0" applyBorder="0">
      <alignment vertical="center"/>
    </xf>
    <xf numFmtId="175" fontId="260" fillId="131" borderId="0">
      <alignment horizontal="right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3" fontId="30" fillId="106" borderId="0">
      <alignment horizontal="right" vertical="center"/>
    </xf>
    <xf numFmtId="176" fontId="30" fillId="106" borderId="0">
      <alignment horizontal="right" vertical="center"/>
    </xf>
    <xf numFmtId="0" fontId="13" fillId="0" borderId="30"/>
    <xf numFmtId="0" fontId="261" fillId="0" borderId="0"/>
    <xf numFmtId="0" fontId="13" fillId="0" borderId="0"/>
    <xf numFmtId="0" fontId="13" fillId="0" borderId="0"/>
    <xf numFmtId="0" fontId="262" fillId="0" borderId="0">
      <alignment horizontal="right"/>
    </xf>
    <xf numFmtId="0" fontId="262" fillId="0" borderId="0">
      <alignment horizontal="right"/>
    </xf>
    <xf numFmtId="0" fontId="262" fillId="0" borderId="0">
      <alignment horizontal="left"/>
    </xf>
    <xf numFmtId="0" fontId="262" fillId="0" borderId="0">
      <alignment horizontal="left"/>
    </xf>
    <xf numFmtId="0" fontId="13" fillId="72" borderId="0" applyNumberFormat="0" applyFont="0" applyBorder="0" applyProtection="0">
      <alignment horizontal="left" vertical="center"/>
    </xf>
    <xf numFmtId="0" fontId="13" fillId="0" borderId="84" applyNumberFormat="0" applyFill="0" applyProtection="0">
      <alignment horizontal="left" vertical="center" wrapText="1" indent="1"/>
    </xf>
    <xf numFmtId="255" fontId="13" fillId="0" borderId="84" applyFill="0" applyProtection="0">
      <alignment horizontal="right" vertical="center" wrapText="1"/>
    </xf>
    <xf numFmtId="256" fontId="13" fillId="0" borderId="84" applyFill="0" applyProtection="0">
      <alignment horizontal="right" vertical="center" wrapText="1"/>
    </xf>
    <xf numFmtId="0" fontId="13" fillId="0" borderId="0" applyNumberFormat="0" applyFill="0" applyBorder="0" applyProtection="0">
      <alignment horizontal="left" vertical="center" wrapText="1"/>
    </xf>
    <xf numFmtId="0" fontId="13" fillId="0" borderId="0" applyNumberFormat="0" applyFill="0" applyBorder="0" applyProtection="0">
      <alignment horizontal="left" vertical="center" wrapText="1" indent="1"/>
    </xf>
    <xf numFmtId="255" fontId="13" fillId="0" borderId="0" applyFill="0" applyBorder="0" applyProtection="0">
      <alignment horizontal="right" vertical="center" wrapText="1"/>
    </xf>
    <xf numFmtId="256" fontId="13" fillId="0" borderId="0" applyFill="0" applyBorder="0" applyProtection="0">
      <alignment horizontal="right" vertical="center" wrapText="1"/>
    </xf>
    <xf numFmtId="0" fontId="13" fillId="0" borderId="87" applyNumberFormat="0" applyFill="0" applyProtection="0">
      <alignment horizontal="left" vertical="center" wrapText="1"/>
    </xf>
    <xf numFmtId="0" fontId="13" fillId="0" borderId="87" applyNumberFormat="0" applyFill="0" applyProtection="0">
      <alignment horizontal="left" vertical="center" wrapText="1" indent="1"/>
    </xf>
    <xf numFmtId="255" fontId="13" fillId="0" borderId="87" applyFill="0" applyProtection="0">
      <alignment horizontal="right" vertical="center" wrapText="1"/>
    </xf>
    <xf numFmtId="0" fontId="13" fillId="0" borderId="0" applyNumberFormat="0" applyFill="0" applyBorder="0" applyAlignment="0" applyProtection="0"/>
    <xf numFmtId="0" fontId="13" fillId="0" borderId="0" applyNumberFormat="0" applyFill="0" applyBorder="0" applyProtection="0">
      <alignment vertical="center" wrapText="1"/>
    </xf>
    <xf numFmtId="0" fontId="13" fillId="0" borderId="0" applyNumberFormat="0" applyFill="0" applyBorder="0" applyProtection="0">
      <alignment vertical="center" wrapText="1"/>
    </xf>
    <xf numFmtId="0" fontId="14" fillId="0" borderId="0" applyNumberFormat="0" applyFill="0" applyBorder="0" applyProtection="0">
      <alignment horizontal="left" vertical="center" wrapText="1"/>
    </xf>
    <xf numFmtId="0" fontId="13" fillId="0" borderId="0" applyNumberFormat="0" applyFill="0" applyBorder="0" applyProtection="0">
      <alignment vertical="center" wrapText="1"/>
    </xf>
    <xf numFmtId="0" fontId="13" fillId="0" borderId="0" applyNumberFormat="0" applyFill="0" applyBorder="0" applyProtection="0">
      <alignment vertical="center" wrapText="1"/>
    </xf>
    <xf numFmtId="0" fontId="13" fillId="0" borderId="0" applyNumberFormat="0" applyFont="0" applyFill="0" applyBorder="0" applyProtection="0">
      <alignment horizontal="left" vertical="center"/>
    </xf>
    <xf numFmtId="0" fontId="18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horizontal="left" vertical="center" wrapText="1"/>
    </xf>
    <xf numFmtId="0" fontId="23" fillId="0" borderId="0" applyNumberFormat="0" applyFill="0" applyBorder="0" applyProtection="0">
      <alignment vertical="center" wrapText="1"/>
    </xf>
    <xf numFmtId="0" fontId="13" fillId="0" borderId="88" applyNumberFormat="0" applyFont="0" applyFill="0" applyProtection="0">
      <alignment horizontal="center" vertical="center" wrapText="1"/>
    </xf>
    <xf numFmtId="0" fontId="18" fillId="0" borderId="88" applyNumberFormat="0" applyFill="0" applyProtection="0">
      <alignment horizontal="center" vertical="center" wrapText="1"/>
    </xf>
    <xf numFmtId="0" fontId="18" fillId="0" borderId="88" applyNumberFormat="0" applyFill="0" applyProtection="0">
      <alignment horizontal="center" vertical="center" wrapText="1"/>
    </xf>
    <xf numFmtId="0" fontId="13" fillId="0" borderId="84" applyNumberFormat="0" applyFill="0" applyProtection="0">
      <alignment horizontal="left" vertical="center" wrapText="1"/>
    </xf>
    <xf numFmtId="0" fontId="263" fillId="0" borderId="89"/>
    <xf numFmtId="0" fontId="13" fillId="0" borderId="0"/>
    <xf numFmtId="0" fontId="32" fillId="0" borderId="0"/>
    <xf numFmtId="0" fontId="13" fillId="0" borderId="0"/>
    <xf numFmtId="0" fontId="13" fillId="0" borderId="0">
      <alignment horizontal="left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50" fillId="0" borderId="0"/>
    <xf numFmtId="173" fontId="13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0" fontId="29" fillId="0" borderId="0"/>
    <xf numFmtId="0" fontId="13" fillId="0" borderId="0">
      <alignment vertical="top"/>
    </xf>
    <xf numFmtId="257" fontId="13" fillId="0" borderId="0" applyFont="0" applyFill="0" applyBorder="0" applyAlignment="0" applyProtection="0">
      <alignment horizontal="left"/>
    </xf>
    <xf numFmtId="0" fontId="13" fillId="0" borderId="55" applyNumberFormat="0" applyFill="0" applyProtection="0">
      <alignment horizontal="right"/>
    </xf>
    <xf numFmtId="0" fontId="14" fillId="154" borderId="90" applyNumberFormat="0" applyProtection="0">
      <alignment horizontal="center" wrapText="1"/>
    </xf>
    <xf numFmtId="257" fontId="13" fillId="0" borderId="0" applyFont="0" applyFill="0" applyBorder="0" applyAlignment="0" applyProtection="0">
      <alignment horizontal="left"/>
    </xf>
    <xf numFmtId="0" fontId="14" fillId="154" borderId="90" applyNumberFormat="0" applyProtection="0">
      <alignment horizontal="center" wrapText="1"/>
    </xf>
    <xf numFmtId="0" fontId="14" fillId="154" borderId="90" applyNumberFormat="0" applyProtection="0">
      <alignment horizontal="center" wrapText="1"/>
    </xf>
    <xf numFmtId="0" fontId="14" fillId="154" borderId="90" applyNumberFormat="0" applyProtection="0">
      <alignment horizontal="center" wrapText="1"/>
    </xf>
    <xf numFmtId="0" fontId="13" fillId="0" borderId="55" applyNumberFormat="0" applyFill="0" applyProtection="0">
      <alignment horizontal="right"/>
    </xf>
    <xf numFmtId="165" fontId="13" fillId="0" borderId="0" applyFont="0" applyFill="0" applyBorder="0" applyAlignment="0" applyProtection="0">
      <alignment horizontal="left"/>
    </xf>
    <xf numFmtId="0" fontId="14" fillId="155" borderId="55" applyNumberFormat="0" applyProtection="0">
      <alignment horizontal="right"/>
    </xf>
    <xf numFmtId="0" fontId="14" fillId="154" borderId="91" applyNumberFormat="0" applyAlignment="0" applyProtection="0">
      <alignment wrapText="1"/>
    </xf>
    <xf numFmtId="165" fontId="13" fillId="0" borderId="0" applyFont="0" applyFill="0" applyBorder="0" applyAlignment="0" applyProtection="0">
      <alignment horizontal="left"/>
    </xf>
    <xf numFmtId="0" fontId="14" fillId="154" borderId="91" applyNumberFormat="0" applyAlignment="0" applyProtection="0">
      <alignment wrapText="1"/>
    </xf>
    <xf numFmtId="0" fontId="14" fillId="154" borderId="91" applyNumberFormat="0" applyAlignment="0" applyProtection="0">
      <alignment wrapText="1"/>
    </xf>
    <xf numFmtId="0" fontId="14" fillId="154" borderId="91" applyNumberFormat="0" applyAlignment="0" applyProtection="0">
      <alignment wrapText="1"/>
    </xf>
    <xf numFmtId="0" fontId="14" fillId="155" borderId="55" applyNumberFormat="0" applyProtection="0">
      <alignment horizontal="right"/>
    </xf>
    <xf numFmtId="258" fontId="13" fillId="0" borderId="0" applyFont="0" applyFill="0" applyBorder="0" applyAlignment="0" applyProtection="0">
      <alignment horizontal="left"/>
    </xf>
    <xf numFmtId="0" fontId="13" fillId="156" borderId="0" applyNumberFormat="0" applyBorder="0">
      <alignment horizontal="center" wrapText="1"/>
    </xf>
    <xf numFmtId="258" fontId="13" fillId="0" borderId="0" applyFont="0" applyFill="0" applyBorder="0" applyAlignment="0" applyProtection="0">
      <alignment horizontal="left"/>
    </xf>
    <xf numFmtId="0" fontId="18" fillId="155" borderId="0" applyNumberFormat="0" applyBorder="0" applyProtection="0">
      <alignment horizontal="left"/>
    </xf>
    <xf numFmtId="49" fontId="13" fillId="0" borderId="0" applyFill="0" applyBorder="0" applyProtection="0">
      <alignment horizontal="left"/>
    </xf>
    <xf numFmtId="0" fontId="14" fillId="155" borderId="55" applyNumberFormat="0" applyProtection="0">
      <alignment horizontal="left"/>
    </xf>
    <xf numFmtId="49" fontId="13" fillId="0" borderId="0" applyFill="0" applyBorder="0" applyProtection="0">
      <alignment horizontal="left"/>
    </xf>
    <xf numFmtId="0" fontId="13" fillId="156" borderId="0" applyNumberFormat="0" applyBorder="0">
      <alignment wrapText="1"/>
    </xf>
    <xf numFmtId="0" fontId="14" fillId="155" borderId="55" applyNumberFormat="0" applyProtection="0">
      <alignment horizontal="left"/>
    </xf>
    <xf numFmtId="0" fontId="13" fillId="0" borderId="55" applyNumberFormat="0" applyFill="0" applyProtection="0">
      <alignment horizontal="right"/>
    </xf>
    <xf numFmtId="0" fontId="13" fillId="0" borderId="55" applyNumberFormat="0" applyFill="0" applyProtection="0">
      <alignment horizontal="right"/>
    </xf>
    <xf numFmtId="0" fontId="13" fillId="0" borderId="0" applyNumberFormat="0" applyFill="0" applyBorder="0" applyProtection="0">
      <alignment horizontal="right" wrapText="1"/>
    </xf>
    <xf numFmtId="0" fontId="264" fillId="103" borderId="0" applyNumberFormat="0" applyBorder="0" applyProtection="0">
      <alignment horizontal="left"/>
    </xf>
    <xf numFmtId="259" fontId="13" fillId="0" borderId="0" applyFill="0" applyBorder="0" applyAlignment="0" applyProtection="0">
      <alignment wrapText="1"/>
    </xf>
    <xf numFmtId="260" fontId="13" fillId="0" borderId="0" applyFill="0" applyBorder="0" applyAlignment="0" applyProtection="0">
      <alignment wrapText="1"/>
    </xf>
    <xf numFmtId="261" fontId="13" fillId="0" borderId="0" applyFill="0" applyBorder="0" applyAlignment="0" applyProtection="0">
      <alignment wrapText="1"/>
    </xf>
    <xf numFmtId="257" fontId="13" fillId="0" borderId="0" applyFont="0" applyFill="0" applyBorder="0" applyAlignment="0" applyProtection="0">
      <alignment horizontal="left"/>
    </xf>
    <xf numFmtId="257" fontId="13" fillId="0" borderId="0" applyFont="0" applyFill="0" applyBorder="0" applyAlignment="0" applyProtection="0">
      <alignment horizontal="left"/>
    </xf>
    <xf numFmtId="0" fontId="13" fillId="0" borderId="0" applyNumberFormat="0" applyFill="0" applyBorder="0" applyProtection="0">
      <alignment horizontal="right" wrapText="1"/>
    </xf>
    <xf numFmtId="165" fontId="13" fillId="0" borderId="0" applyFont="0" applyFill="0" applyBorder="0" applyAlignment="0" applyProtection="0">
      <alignment horizontal="left"/>
    </xf>
    <xf numFmtId="165" fontId="13" fillId="0" borderId="0" applyFont="0" applyFill="0" applyBorder="0" applyAlignment="0" applyProtection="0">
      <alignment horizontal="left"/>
    </xf>
    <xf numFmtId="0" fontId="13" fillId="0" borderId="0" applyNumberFormat="0" applyFill="0" applyBorder="0">
      <alignment horizontal="right" wrapText="1"/>
    </xf>
    <xf numFmtId="258" fontId="13" fillId="0" borderId="0" applyFont="0" applyFill="0" applyBorder="0" applyAlignment="0" applyProtection="0">
      <alignment horizontal="left"/>
    </xf>
    <xf numFmtId="258" fontId="13" fillId="0" borderId="0" applyFont="0" applyFill="0" applyBorder="0" applyAlignment="0" applyProtection="0">
      <alignment horizontal="left"/>
    </xf>
    <xf numFmtId="17" fontId="13" fillId="0" borderId="0" applyFill="0" applyBorder="0">
      <alignment horizontal="right" wrapText="1"/>
    </xf>
    <xf numFmtId="49" fontId="13" fillId="0" borderId="0" applyFill="0" applyBorder="0" applyProtection="0">
      <alignment horizontal="left"/>
    </xf>
    <xf numFmtId="49" fontId="13" fillId="0" borderId="0" applyFill="0" applyBorder="0" applyProtection="0">
      <alignment horizontal="left"/>
    </xf>
    <xf numFmtId="262" fontId="13" fillId="0" borderId="0" applyFill="0" applyBorder="0" applyAlignment="0" applyProtection="0">
      <alignment wrapText="1"/>
    </xf>
    <xf numFmtId="0" fontId="18" fillId="0" borderId="0" applyNumberFormat="0" applyFill="0" applyBorder="0">
      <alignment horizontal="left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49" fontId="13" fillId="0" borderId="55" applyFill="0" applyProtection="0">
      <alignment horizontal="right"/>
    </xf>
    <xf numFmtId="49" fontId="13" fillId="0" borderId="55" applyFill="0" applyProtection="0">
      <alignment horizontal="right"/>
    </xf>
    <xf numFmtId="0" fontId="14" fillId="155" borderId="55" applyNumberFormat="0" applyProtection="0">
      <alignment horizontal="right"/>
    </xf>
    <xf numFmtId="0" fontId="14" fillId="155" borderId="55" applyNumberFormat="0" applyProtection="0">
      <alignment horizontal="right"/>
    </xf>
    <xf numFmtId="0" fontId="18" fillId="155" borderId="0" applyNumberFormat="0" applyBorder="0" applyProtection="0">
      <alignment horizontal="left"/>
    </xf>
    <xf numFmtId="0" fontId="18" fillId="155" borderId="0">
      <alignment horizontal="left"/>
    </xf>
    <xf numFmtId="0" fontId="264" fillId="103" borderId="0" applyNumberFormat="0" applyBorder="0" applyProtection="0">
      <alignment horizontal="left"/>
    </xf>
    <xf numFmtId="0" fontId="264" fillId="103" borderId="0">
      <alignment horizontal="left"/>
    </xf>
    <xf numFmtId="0" fontId="31" fillId="157" borderId="0" applyNumberFormat="0" applyBorder="0" applyProtection="0">
      <alignment horizontal="left"/>
    </xf>
    <xf numFmtId="0" fontId="31" fillId="157" borderId="0">
      <alignment horizontal="left"/>
    </xf>
    <xf numFmtId="0" fontId="265" fillId="39" borderId="18">
      <alignment horizontal="center"/>
    </xf>
    <xf numFmtId="3" fontId="121" fillId="39" borderId="0"/>
    <xf numFmtId="3" fontId="265" fillId="39" borderId="0"/>
    <xf numFmtId="0" fontId="121" fillId="39" borderId="0"/>
    <xf numFmtId="0" fontId="265" fillId="39" borderId="0"/>
    <xf numFmtId="0" fontId="121" fillId="39" borderId="0">
      <alignment horizontal="center"/>
    </xf>
    <xf numFmtId="2" fontId="266" fillId="103" borderId="39" applyProtection="0"/>
    <xf numFmtId="2" fontId="266" fillId="103" borderId="39" applyProtection="0"/>
    <xf numFmtId="2" fontId="267" fillId="0" borderId="0" applyFill="0" applyBorder="0" applyProtection="0"/>
    <xf numFmtId="0" fontId="13" fillId="0" borderId="32"/>
    <xf numFmtId="2" fontId="267" fillId="157" borderId="39" applyProtection="0"/>
    <xf numFmtId="2" fontId="267" fillId="155" borderId="39" applyProtection="0"/>
    <xf numFmtId="2" fontId="267" fillId="158" borderId="39" applyProtection="0"/>
    <xf numFmtId="2" fontId="267" fillId="155" borderId="39" applyProtection="0">
      <alignment horizontal="center"/>
    </xf>
    <xf numFmtId="1" fontId="268" fillId="0" borderId="0">
      <alignment horizontal="left"/>
    </xf>
    <xf numFmtId="3" fontId="269" fillId="0" borderId="0"/>
    <xf numFmtId="3" fontId="270" fillId="0" borderId="92"/>
    <xf numFmtId="3" fontId="270" fillId="0" borderId="54"/>
    <xf numFmtId="3" fontId="270" fillId="0" borderId="93"/>
    <xf numFmtId="3" fontId="269" fillId="0" borderId="0"/>
    <xf numFmtId="173" fontId="28" fillId="42" borderId="55"/>
    <xf numFmtId="0" fontId="28" fillId="42" borderId="55"/>
    <xf numFmtId="0" fontId="28" fillId="42" borderId="55"/>
    <xf numFmtId="0" fontId="250" fillId="0" borderId="0">
      <alignment horizontal="centerContinuous"/>
    </xf>
    <xf numFmtId="0" fontId="251" fillId="0" borderId="0">
      <alignment horizontal="centerContinuous"/>
    </xf>
    <xf numFmtId="0" fontId="250" fillId="0" borderId="0">
      <alignment horizontal="centerContinuous"/>
    </xf>
    <xf numFmtId="0" fontId="251" fillId="0" borderId="0">
      <alignment horizontal="centerContinuous"/>
    </xf>
    <xf numFmtId="0" fontId="271" fillId="0" borderId="0">
      <alignment wrapText="1"/>
    </xf>
    <xf numFmtId="0" fontId="271" fillId="0" borderId="0">
      <alignment wrapText="1"/>
    </xf>
    <xf numFmtId="0" fontId="271" fillId="0" borderId="0">
      <alignment wrapText="1"/>
    </xf>
    <xf numFmtId="0" fontId="271" fillId="0" borderId="0">
      <alignment wrapText="1"/>
    </xf>
    <xf numFmtId="165" fontId="272" fillId="138" borderId="0">
      <alignment horizontal="left"/>
    </xf>
    <xf numFmtId="0" fontId="273" fillId="0" borderId="0" applyBorder="0" applyProtection="0">
      <alignment vertical="center"/>
    </xf>
    <xf numFmtId="0" fontId="273" fillId="0" borderId="1" applyBorder="0" applyProtection="0">
      <alignment horizontal="right" vertical="center"/>
    </xf>
    <xf numFmtId="0" fontId="274" fillId="159" borderId="0" applyBorder="0" applyProtection="0">
      <alignment horizontal="centerContinuous" vertical="center"/>
    </xf>
    <xf numFmtId="0" fontId="274" fillId="138" borderId="1" applyBorder="0" applyProtection="0">
      <alignment horizontal="centerContinuous" vertical="center"/>
    </xf>
    <xf numFmtId="0" fontId="275" fillId="0" borderId="0" applyNumberFormat="0" applyFill="0" applyBorder="0" applyProtection="0">
      <alignment horizontal="left"/>
    </xf>
    <xf numFmtId="0" fontId="31" fillId="160" borderId="0">
      <alignment horizontal="right" vertical="top" wrapText="1"/>
    </xf>
    <xf numFmtId="0" fontId="31" fillId="160" borderId="0">
      <alignment horizontal="right" vertical="top" wrapText="1"/>
    </xf>
    <xf numFmtId="0" fontId="31" fillId="160" borderId="0">
      <alignment horizontal="right" vertical="top" wrapText="1"/>
    </xf>
    <xf numFmtId="0" fontId="31" fillId="160" borderId="0">
      <alignment horizontal="right" vertical="top" wrapText="1"/>
    </xf>
    <xf numFmtId="0" fontId="276" fillId="0" borderId="19" applyNumberFormat="0" applyFill="0">
      <alignment horizontal="right" vertical="center" wrapText="1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277" fillId="0" borderId="0"/>
    <xf numFmtId="0" fontId="277" fillId="0" borderId="0"/>
    <xf numFmtId="0" fontId="277" fillId="0" borderId="0"/>
    <xf numFmtId="0" fontId="31" fillId="0" borderId="0" applyBorder="0" applyProtection="0">
      <alignment horizontal="left"/>
    </xf>
    <xf numFmtId="0" fontId="278" fillId="0" borderId="94">
      <alignment horizontal="center" vertical="center"/>
    </xf>
    <xf numFmtId="263" fontId="279" fillId="0" borderId="1">
      <alignment horizontal="center" vertical="center"/>
    </xf>
    <xf numFmtId="43" fontId="278" fillId="0" borderId="94">
      <alignment horizontal="right" vertical="center"/>
    </xf>
    <xf numFmtId="264" fontId="278" fillId="0" borderId="1">
      <alignment horizontal="left" vertical="center"/>
    </xf>
    <xf numFmtId="264" fontId="278" fillId="0" borderId="18">
      <alignment horizontal="left" vertical="center"/>
    </xf>
    <xf numFmtId="265" fontId="278" fillId="0" borderId="1">
      <alignment horizontal="left" vertical="center"/>
    </xf>
    <xf numFmtId="265" fontId="278" fillId="0" borderId="18">
      <alignment horizontal="left" vertical="center"/>
    </xf>
    <xf numFmtId="263" fontId="278" fillId="0" borderId="1">
      <alignment horizontal="center" vertical="center"/>
    </xf>
    <xf numFmtId="43" fontId="279" fillId="0" borderId="1">
      <alignment horizontal="center" vertical="center"/>
    </xf>
    <xf numFmtId="263" fontId="279" fillId="0" borderId="1">
      <alignment horizontal="center" vertical="center"/>
    </xf>
    <xf numFmtId="263" fontId="278" fillId="0" borderId="1">
      <alignment horizontal="center" vertical="center"/>
    </xf>
    <xf numFmtId="0" fontId="280" fillId="0" borderId="1">
      <alignment vertical="center"/>
    </xf>
    <xf numFmtId="43" fontId="280" fillId="0" borderId="94">
      <alignment vertical="center"/>
    </xf>
    <xf numFmtId="264" fontId="280" fillId="0" borderId="1">
      <alignment vertical="center"/>
    </xf>
    <xf numFmtId="264" fontId="280" fillId="0" borderId="18">
      <alignment horizontal="left" vertical="center"/>
    </xf>
    <xf numFmtId="265" fontId="280" fillId="0" borderId="18">
      <alignment horizontal="left" vertical="center"/>
    </xf>
    <xf numFmtId="0" fontId="278" fillId="0" borderId="1">
      <alignment horizontal="center" vertical="center"/>
    </xf>
    <xf numFmtId="43" fontId="278" fillId="0" borderId="1">
      <alignment horizontal="right" vertical="center"/>
    </xf>
    <xf numFmtId="266" fontId="280" fillId="0" borderId="18">
      <alignment horizontal="center" vertical="center"/>
    </xf>
    <xf numFmtId="43" fontId="280" fillId="0" borderId="18">
      <alignment horizontal="center" vertical="center"/>
    </xf>
    <xf numFmtId="2" fontId="280" fillId="0" borderId="18">
      <alignment horizontal="center" vertical="center"/>
    </xf>
    <xf numFmtId="2" fontId="280" fillId="0" borderId="18">
      <alignment horizontal="right" vertical="center"/>
    </xf>
    <xf numFmtId="2" fontId="278" fillId="0" borderId="18">
      <alignment horizontal="center" vertical="center"/>
    </xf>
    <xf numFmtId="2" fontId="278" fillId="0" borderId="18">
      <alignment horizontal="right" vertical="center"/>
    </xf>
    <xf numFmtId="263" fontId="281" fillId="0" borderId="94">
      <alignment horizontal="center" vertical="center"/>
    </xf>
    <xf numFmtId="267" fontId="279" fillId="0" borderId="1">
      <alignment horizontal="center" vertical="center"/>
    </xf>
    <xf numFmtId="267" fontId="279" fillId="0" borderId="18">
      <alignment horizontal="center" vertical="center"/>
    </xf>
    <xf numFmtId="263" fontId="281" fillId="0" borderId="1">
      <alignment horizontal="center" vertical="center"/>
    </xf>
    <xf numFmtId="263" fontId="279" fillId="0" borderId="18">
      <alignment horizontal="center" vertical="center"/>
    </xf>
    <xf numFmtId="0" fontId="278" fillId="0" borderId="0">
      <alignment horizontal="left"/>
    </xf>
    <xf numFmtId="2" fontId="278" fillId="0" borderId="94">
      <alignment horizontal="center" vertical="center"/>
    </xf>
    <xf numFmtId="2" fontId="280" fillId="0" borderId="94">
      <alignment horizontal="center" vertical="center"/>
    </xf>
    <xf numFmtId="2" fontId="278" fillId="0" borderId="1">
      <alignment horizontal="center" vertical="center"/>
    </xf>
    <xf numFmtId="2" fontId="280" fillId="0" borderId="1">
      <alignment horizontal="center" vertical="center"/>
    </xf>
    <xf numFmtId="4" fontId="278" fillId="0" borderId="94">
      <alignment horizontal="right" vertical="center"/>
    </xf>
    <xf numFmtId="4" fontId="280" fillId="0" borderId="94">
      <alignment horizontal="right" vertical="center"/>
    </xf>
    <xf numFmtId="4" fontId="282" fillId="0" borderId="1">
      <alignment horizontal="right" vertical="center"/>
    </xf>
    <xf numFmtId="4" fontId="278" fillId="0" borderId="1">
      <alignment horizontal="right" vertical="center"/>
    </xf>
    <xf numFmtId="2" fontId="278" fillId="0" borderId="1">
      <alignment horizontal="right" vertical="center"/>
    </xf>
    <xf numFmtId="0" fontId="278" fillId="0" borderId="94">
      <alignment horizontal="left" vertical="center"/>
    </xf>
    <xf numFmtId="0" fontId="278" fillId="0" borderId="1">
      <alignment horizontal="left" vertical="center"/>
    </xf>
    <xf numFmtId="0" fontId="280" fillId="0" borderId="1">
      <alignment horizontal="left" vertical="center"/>
    </xf>
    <xf numFmtId="0" fontId="278" fillId="0" borderId="1">
      <alignment horizontal="left" vertical="center"/>
    </xf>
    <xf numFmtId="0" fontId="278" fillId="0" borderId="0">
      <alignment horizontal="right"/>
    </xf>
    <xf numFmtId="0" fontId="283" fillId="0" borderId="0"/>
    <xf numFmtId="0" fontId="283" fillId="0" borderId="0"/>
    <xf numFmtId="0" fontId="283" fillId="0" borderId="0"/>
    <xf numFmtId="268" fontId="17" fillId="0" borderId="0">
      <alignment wrapText="1"/>
      <protection locked="0"/>
    </xf>
    <xf numFmtId="268" fontId="17" fillId="0" borderId="0">
      <alignment wrapText="1"/>
      <protection locked="0"/>
    </xf>
    <xf numFmtId="268" fontId="31" fillId="145" borderId="0">
      <alignment wrapText="1"/>
      <protection locked="0"/>
    </xf>
    <xf numFmtId="268" fontId="31" fillId="145" borderId="0">
      <alignment wrapText="1"/>
      <protection locked="0"/>
    </xf>
    <xf numFmtId="268" fontId="31" fillId="145" borderId="0">
      <alignment wrapText="1"/>
      <protection locked="0"/>
    </xf>
    <xf numFmtId="268" fontId="31" fillId="145" borderId="0">
      <alignment wrapText="1"/>
      <protection locked="0"/>
    </xf>
    <xf numFmtId="268" fontId="17" fillId="0" borderId="0">
      <alignment wrapText="1"/>
      <protection locked="0"/>
    </xf>
    <xf numFmtId="269" fontId="17" fillId="0" borderId="0">
      <alignment wrapText="1"/>
      <protection locked="0"/>
    </xf>
    <xf numFmtId="269" fontId="17" fillId="0" borderId="0">
      <alignment wrapText="1"/>
      <protection locked="0"/>
    </xf>
    <xf numFmtId="269" fontId="17" fillId="0" borderId="0">
      <alignment wrapText="1"/>
      <protection locked="0"/>
    </xf>
    <xf numFmtId="269" fontId="31" fillId="145" borderId="0">
      <alignment wrapText="1"/>
      <protection locked="0"/>
    </xf>
    <xf numFmtId="269" fontId="31" fillId="145" borderId="0">
      <alignment wrapText="1"/>
      <protection locked="0"/>
    </xf>
    <xf numFmtId="269" fontId="31" fillId="145" borderId="0">
      <alignment wrapText="1"/>
      <protection locked="0"/>
    </xf>
    <xf numFmtId="269" fontId="31" fillId="145" borderId="0">
      <alignment wrapText="1"/>
      <protection locked="0"/>
    </xf>
    <xf numFmtId="269" fontId="31" fillId="145" borderId="0">
      <alignment wrapText="1"/>
      <protection locked="0"/>
    </xf>
    <xf numFmtId="269" fontId="17" fillId="0" borderId="0">
      <alignment wrapText="1"/>
      <protection locked="0"/>
    </xf>
    <xf numFmtId="270" fontId="17" fillId="0" borderId="0">
      <alignment wrapText="1"/>
      <protection locked="0"/>
    </xf>
    <xf numFmtId="270" fontId="17" fillId="0" borderId="0">
      <alignment wrapText="1"/>
      <protection locked="0"/>
    </xf>
    <xf numFmtId="270" fontId="31" fillId="145" borderId="0">
      <alignment wrapText="1"/>
      <protection locked="0"/>
    </xf>
    <xf numFmtId="270" fontId="31" fillId="145" borderId="0">
      <alignment wrapText="1"/>
      <protection locked="0"/>
    </xf>
    <xf numFmtId="270" fontId="31" fillId="145" borderId="0">
      <alignment wrapText="1"/>
      <protection locked="0"/>
    </xf>
    <xf numFmtId="270" fontId="31" fillId="145" borderId="0">
      <alignment wrapText="1"/>
      <protection locked="0"/>
    </xf>
    <xf numFmtId="270" fontId="17" fillId="0" borderId="0">
      <alignment wrapText="1"/>
      <protection locked="0"/>
    </xf>
    <xf numFmtId="0" fontId="278" fillId="0" borderId="0">
      <alignment horizontal="center"/>
    </xf>
    <xf numFmtId="0" fontId="144" fillId="0" borderId="0" applyNumberFormat="0" applyFill="0" applyBorder="0" applyProtection="0">
      <alignment horizontal="left"/>
    </xf>
    <xf numFmtId="0" fontId="174" fillId="0" borderId="0" applyNumberFormat="0" applyFill="0" applyBorder="0" applyProtection="0"/>
    <xf numFmtId="0" fontId="27" fillId="0" borderId="0" applyFill="0" applyBorder="0" applyProtection="0">
      <alignment horizontal="left"/>
    </xf>
    <xf numFmtId="271" fontId="31" fillId="160" borderId="95">
      <alignment wrapText="1"/>
    </xf>
    <xf numFmtId="271" fontId="31" fillId="160" borderId="95">
      <alignment wrapText="1"/>
    </xf>
    <xf numFmtId="271" fontId="31" fillId="160" borderId="95">
      <alignment wrapText="1"/>
    </xf>
    <xf numFmtId="271" fontId="31" fillId="160" borderId="95">
      <alignment wrapText="1"/>
    </xf>
    <xf numFmtId="271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2" fontId="31" fillId="160" borderId="95">
      <alignment wrapText="1"/>
    </xf>
    <xf numFmtId="273" fontId="31" fillId="160" borderId="95">
      <alignment wrapText="1"/>
    </xf>
    <xf numFmtId="273" fontId="31" fillId="160" borderId="95">
      <alignment wrapText="1"/>
    </xf>
    <xf numFmtId="273" fontId="31" fillId="160" borderId="95">
      <alignment wrapText="1"/>
    </xf>
    <xf numFmtId="273" fontId="31" fillId="160" borderId="95">
      <alignment wrapText="1"/>
    </xf>
    <xf numFmtId="273" fontId="31" fillId="160" borderId="95">
      <alignment wrapText="1"/>
    </xf>
    <xf numFmtId="0" fontId="137" fillId="0" borderId="96">
      <alignment horizontal="right"/>
    </xf>
    <xf numFmtId="0" fontId="137" fillId="0" borderId="96">
      <alignment horizontal="right"/>
    </xf>
    <xf numFmtId="0" fontId="137" fillId="0" borderId="96">
      <alignment horizontal="right"/>
    </xf>
    <xf numFmtId="0" fontId="17" fillId="0" borderId="16" applyFill="0" applyBorder="0" applyProtection="0">
      <alignment horizontal="left" vertical="top"/>
    </xf>
    <xf numFmtId="0" fontId="137" fillId="0" borderId="96">
      <alignment horizontal="right"/>
    </xf>
    <xf numFmtId="170" fontId="14" fillId="0" borderId="0" applyFont="0">
      <alignment horizontal="center"/>
    </xf>
    <xf numFmtId="274" fontId="13" fillId="0" borderId="0" applyNumberFormat="0" applyFill="0" applyBorder="0">
      <alignment horizontal="left"/>
    </xf>
    <xf numFmtId="274" fontId="13" fillId="0" borderId="0" applyNumberFormat="0" applyFill="0" applyBorder="0">
      <alignment horizontal="right"/>
    </xf>
    <xf numFmtId="0" fontId="13" fillId="0" borderId="0"/>
    <xf numFmtId="166" fontId="13" fillId="0" borderId="0" applyAlignment="0">
      <alignment horizontal="left"/>
    </xf>
    <xf numFmtId="166" fontId="13" fillId="0" borderId="0" applyAlignment="0">
      <alignment horizontal="left"/>
    </xf>
    <xf numFmtId="15" fontId="13" fillId="0" borderId="0"/>
    <xf numFmtId="15" fontId="13" fillId="0" borderId="0"/>
    <xf numFmtId="15" fontId="13" fillId="0" borderId="0"/>
    <xf numFmtId="15" fontId="13" fillId="0" borderId="0"/>
    <xf numFmtId="166" fontId="13" fillId="0" borderId="0" applyAlignment="0">
      <alignment horizontal="left"/>
    </xf>
    <xf numFmtId="166" fontId="13" fillId="0" borderId="0" applyAlignment="0">
      <alignment horizontal="left"/>
    </xf>
    <xf numFmtId="166" fontId="13" fillId="0" borderId="0" applyAlignment="0">
      <alignment horizontal="left"/>
    </xf>
    <xf numFmtId="166" fontId="13" fillId="0" borderId="0" applyAlignment="0">
      <alignment horizontal="left"/>
    </xf>
    <xf numFmtId="166" fontId="13" fillId="0" borderId="0" applyAlignment="0">
      <alignment horizontal="left"/>
    </xf>
    <xf numFmtId="166" fontId="13" fillId="0" borderId="0" applyAlignment="0">
      <alignment horizontal="left"/>
    </xf>
    <xf numFmtId="0" fontId="284" fillId="0" borderId="0" applyNumberFormat="0" applyFill="0" applyBorder="0" applyAlignment="0" applyProtection="0"/>
    <xf numFmtId="0" fontId="284" fillId="0" borderId="0"/>
    <xf numFmtId="0" fontId="285" fillId="0" borderId="0" applyNumberFormat="0" applyFill="0" applyBorder="0" applyAlignment="0" applyProtection="0"/>
    <xf numFmtId="0" fontId="285" fillId="0" borderId="0"/>
    <xf numFmtId="0" fontId="286" fillId="0" borderId="0"/>
    <xf numFmtId="49" fontId="16" fillId="0" borderId="0" applyFont="0" applyFill="0" applyBorder="0" applyAlignment="0" applyProtection="0"/>
    <xf numFmtId="0" fontId="287" fillId="0" borderId="0" applyNumberFormat="0" applyFill="0" applyBorder="0" applyProtection="0"/>
    <xf numFmtId="0" fontId="287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287" fillId="0" borderId="0" applyNumberFormat="0" applyFill="0" applyBorder="0" applyProtection="0"/>
    <xf numFmtId="0" fontId="287" fillId="0" borderId="0"/>
    <xf numFmtId="173" fontId="31" fillId="62" borderId="0"/>
    <xf numFmtId="176" fontId="31" fillId="62" borderId="0"/>
    <xf numFmtId="173" fontId="17" fillId="62" borderId="0">
      <alignment horizontal="left"/>
    </xf>
    <xf numFmtId="176" fontId="17" fillId="62" borderId="0">
      <alignment horizontal="left"/>
    </xf>
    <xf numFmtId="173" fontId="17" fillId="62" borderId="0">
      <alignment horizontal="left" indent="1"/>
    </xf>
    <xf numFmtId="176" fontId="17" fillId="62" borderId="0">
      <alignment horizontal="left" indent="1"/>
    </xf>
    <xf numFmtId="173" fontId="17" fillId="62" borderId="0">
      <alignment horizontal="left" vertical="center" indent="2"/>
    </xf>
    <xf numFmtId="176" fontId="17" fillId="62" borderId="0">
      <alignment horizontal="left" vertical="center" indent="2"/>
    </xf>
    <xf numFmtId="49" fontId="288" fillId="0" borderId="0" applyFill="0" applyBorder="0" applyProtection="0">
      <alignment horizontal="center" vertical="top"/>
    </xf>
    <xf numFmtId="173" fontId="66" fillId="0" borderId="0">
      <alignment horizontal="center"/>
    </xf>
    <xf numFmtId="0" fontId="66" fillId="0" borderId="0">
      <alignment horizontal="center"/>
    </xf>
    <xf numFmtId="15" fontId="66" fillId="0" borderId="0">
      <alignment horizontal="center"/>
    </xf>
    <xf numFmtId="275" fontId="20" fillId="103" borderId="42">
      <alignment horizontal="center" vertical="center"/>
    </xf>
    <xf numFmtId="40" fontId="289" fillId="0" borderId="0"/>
    <xf numFmtId="0" fontId="290" fillId="0" borderId="0">
      <alignment vertical="center"/>
    </xf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185" fillId="0" borderId="0" applyNumberFormat="0" applyFill="0" applyBorder="0" applyProtection="0">
      <alignment horizontal="left" vertical="center" indent="10"/>
    </xf>
    <xf numFmtId="0" fontId="293" fillId="0" borderId="0" applyNumberFormat="0" applyFill="0" applyBorder="0" applyAlignment="0" applyProtection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4" fillId="0" borderId="0"/>
    <xf numFmtId="0" fontId="291" fillId="0" borderId="0"/>
    <xf numFmtId="0" fontId="294" fillId="0" borderId="0"/>
    <xf numFmtId="0" fontId="291" fillId="0" borderId="0"/>
    <xf numFmtId="0" fontId="291" fillId="0" borderId="0"/>
    <xf numFmtId="0" fontId="294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185" fillId="0" borderId="0" applyNumberFormat="0" applyFill="0" applyBorder="0" applyProtection="0">
      <alignment horizontal="left" vertical="center" indent="10"/>
    </xf>
    <xf numFmtId="0" fontId="292" fillId="0" borderId="0" applyNumberFormat="0" applyFill="0" applyBorder="0" applyAlignment="0" applyProtection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2" fillId="0" borderId="0" applyNumberFormat="0" applyFill="0" applyBorder="0" applyAlignment="0" applyProtection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4" fillId="0" borderId="0"/>
    <xf numFmtId="0" fontId="291" fillId="0" borderId="0"/>
    <xf numFmtId="0" fontId="294" fillId="0" borderId="0"/>
    <xf numFmtId="0" fontId="291" fillId="0" borderId="0"/>
    <xf numFmtId="0" fontId="294" fillId="0" borderId="0"/>
    <xf numFmtId="0" fontId="294" fillId="0" borderId="0"/>
    <xf numFmtId="0" fontId="291" fillId="0" borderId="0"/>
    <xf numFmtId="0" fontId="291" fillId="0" borderId="0"/>
    <xf numFmtId="0" fontId="295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173" fontId="60" fillId="119" borderId="97"/>
    <xf numFmtId="0" fontId="296" fillId="0" borderId="0">
      <alignment horizontal="left" vertical="top"/>
    </xf>
    <xf numFmtId="0" fontId="60" fillId="119" borderId="97"/>
    <xf numFmtId="173" fontId="60" fillId="119" borderId="97"/>
    <xf numFmtId="0" fontId="296" fillId="0" borderId="0">
      <alignment horizontal="left" vertical="top"/>
    </xf>
    <xf numFmtId="173" fontId="60" fillId="119" borderId="97"/>
    <xf numFmtId="176" fontId="60" fillId="119" borderId="97"/>
    <xf numFmtId="173" fontId="60" fillId="119" borderId="97"/>
    <xf numFmtId="0" fontId="296" fillId="0" borderId="0">
      <alignment horizontal="left" vertical="top"/>
    </xf>
    <xf numFmtId="173" fontId="60" fillId="119" borderId="97"/>
    <xf numFmtId="0" fontId="296" fillId="0" borderId="0">
      <alignment horizontal="left" vertical="top"/>
    </xf>
    <xf numFmtId="173" fontId="60" fillId="119" borderId="97"/>
    <xf numFmtId="173" fontId="60" fillId="119" borderId="97"/>
    <xf numFmtId="173" fontId="60" fillId="119" borderId="97"/>
    <xf numFmtId="173" fontId="60" fillId="119" borderId="97"/>
    <xf numFmtId="173" fontId="60" fillId="119" borderId="97"/>
    <xf numFmtId="173" fontId="93" fillId="119" borderId="98">
      <alignment horizontal="left"/>
    </xf>
    <xf numFmtId="0" fontId="297" fillId="0" borderId="0">
      <alignment horizontal="left"/>
    </xf>
    <xf numFmtId="173" fontId="93" fillId="119" borderId="98">
      <alignment horizontal="left"/>
    </xf>
    <xf numFmtId="0" fontId="297" fillId="0" borderId="0">
      <alignment horizontal="left"/>
    </xf>
    <xf numFmtId="176" fontId="93" fillId="119" borderId="98">
      <alignment horizontal="left"/>
    </xf>
    <xf numFmtId="0" fontId="93" fillId="119" borderId="98">
      <alignment horizontal="left"/>
    </xf>
    <xf numFmtId="0" fontId="297" fillId="0" borderId="0">
      <alignment horizontal="left"/>
    </xf>
    <xf numFmtId="0" fontId="297" fillId="0" borderId="0">
      <alignment horizontal="left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22" fontId="29" fillId="42" borderId="98">
      <alignment vertical="center"/>
    </xf>
    <xf numFmtId="173" fontId="29" fillId="42" borderId="98">
      <alignment horizontal="left" vertical="top" wrapText="1"/>
    </xf>
    <xf numFmtId="0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6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8">
      <alignment horizontal="left" vertical="top" wrapText="1"/>
    </xf>
    <xf numFmtId="173" fontId="29" fillId="42" borderId="99"/>
    <xf numFmtId="0" fontId="29" fillId="42" borderId="99"/>
    <xf numFmtId="0" fontId="29" fillId="42" borderId="99"/>
    <xf numFmtId="173" fontId="29" fillId="42" borderId="99"/>
    <xf numFmtId="173" fontId="29" fillId="42" borderId="99"/>
    <xf numFmtId="176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0" fontId="29" fillId="42" borderId="99"/>
    <xf numFmtId="0" fontId="29" fillId="42" borderId="99"/>
    <xf numFmtId="173" fontId="29" fillId="42" borderId="99"/>
    <xf numFmtId="173" fontId="29" fillId="42" borderId="99"/>
    <xf numFmtId="176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173" fontId="29" fillId="42" borderId="99"/>
    <xf numFmtId="0" fontId="298" fillId="0" borderId="0" applyNumberFormat="0" applyFill="0" applyBorder="0" applyAlignment="0" applyProtection="0"/>
    <xf numFmtId="0" fontId="299" fillId="0" borderId="100" applyNumberFormat="0" applyFill="0" applyAlignment="0" applyProtection="0"/>
    <xf numFmtId="0" fontId="299" fillId="0" borderId="100"/>
    <xf numFmtId="0" fontId="300" fillId="0" borderId="101" applyNumberFormat="0" applyFill="0" applyAlignment="0" applyProtection="0"/>
    <xf numFmtId="0" fontId="300" fillId="0" borderId="101"/>
    <xf numFmtId="0" fontId="301" fillId="0" borderId="102" applyNumberFormat="0" applyFill="0" applyAlignment="0" applyProtection="0"/>
    <xf numFmtId="0" fontId="301" fillId="0" borderId="102"/>
    <xf numFmtId="0" fontId="301" fillId="0" borderId="0" applyNumberFormat="0" applyFill="0" applyBorder="0" applyAlignment="0" applyProtection="0"/>
    <xf numFmtId="0" fontId="301" fillId="0" borderId="0"/>
    <xf numFmtId="0" fontId="294" fillId="0" borderId="0"/>
    <xf numFmtId="0" fontId="292" fillId="0" borderId="0" applyNumberFormat="0" applyFill="0" applyBorder="0" applyAlignment="0" applyProtection="0"/>
    <xf numFmtId="0" fontId="302" fillId="0" borderId="0"/>
    <xf numFmtId="276" fontId="51" fillId="161" borderId="0" applyNumberFormat="0" applyBorder="0">
      <protection locked="0"/>
    </xf>
    <xf numFmtId="0" fontId="303" fillId="162" borderId="0">
      <alignment horizontal="center" vertical="center" wrapText="1"/>
    </xf>
    <xf numFmtId="0" fontId="13" fillId="0" borderId="0"/>
    <xf numFmtId="0" fontId="287" fillId="0" borderId="0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139" fillId="0" borderId="103" applyNumberFormat="0" applyFill="0" applyAlignment="0" applyProtection="0"/>
    <xf numFmtId="0" fontId="304" fillId="0" borderId="103"/>
    <xf numFmtId="0" fontId="304" fillId="0" borderId="103" applyNumberFormat="0" applyFill="0" applyAlignment="0" applyProtection="0"/>
    <xf numFmtId="0" fontId="304" fillId="0" borderId="103" applyNumberFormat="0" applyFill="0" applyAlignment="0" applyProtection="0"/>
    <xf numFmtId="173" fontId="238" fillId="0" borderId="104" applyNumberFormat="0" applyFill="0" applyAlignment="0" applyProtection="0"/>
    <xf numFmtId="0" fontId="304" fillId="0" borderId="103" applyNumberFormat="0" applyFill="0" applyAlignment="0" applyProtection="0"/>
    <xf numFmtId="0" fontId="304" fillId="0" borderId="103" applyNumberFormat="0" applyFill="0" applyAlignment="0" applyProtection="0"/>
    <xf numFmtId="0" fontId="304" fillId="0" borderId="103" applyNumberFormat="0" applyFill="0" applyAlignment="0" applyProtection="0"/>
    <xf numFmtId="0" fontId="139" fillId="0" borderId="103" applyNumberFormat="0" applyFill="0" applyAlignment="0" applyProtection="0"/>
    <xf numFmtId="173" fontId="238" fillId="0" borderId="104" applyNumberFormat="0" applyFill="0" applyAlignment="0" applyProtection="0"/>
    <xf numFmtId="173" fontId="238" fillId="0" borderId="104" applyNumberFormat="0" applyFill="0" applyAlignment="0" applyProtection="0"/>
    <xf numFmtId="173" fontId="238" fillId="0" borderId="104" applyNumberFormat="0" applyFill="0" applyAlignment="0" applyProtection="0"/>
    <xf numFmtId="173" fontId="238" fillId="0" borderId="104" applyNumberFormat="0" applyFill="0" applyAlignment="0" applyProtection="0"/>
    <xf numFmtId="173" fontId="238" fillId="0" borderId="104" applyNumberFormat="0" applyFill="0" applyAlignment="0" applyProtection="0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 applyNumberFormat="0" applyFill="0" applyAlignment="0" applyProtection="0"/>
    <xf numFmtId="0" fontId="238" fillId="0" borderId="104" applyNumberFormat="0" applyFill="0" applyAlignment="0" applyProtection="0"/>
    <xf numFmtId="173" fontId="304" fillId="0" borderId="105" applyNumberFormat="0" applyFill="0" applyAlignment="0" applyProtection="0"/>
    <xf numFmtId="173" fontId="304" fillId="0" borderId="105" applyNumberFormat="0" applyFill="0" applyAlignment="0" applyProtection="0"/>
    <xf numFmtId="173" fontId="304" fillId="0" borderId="105" applyNumberFormat="0" applyFill="0" applyAlignment="0" applyProtection="0"/>
    <xf numFmtId="173" fontId="304" fillId="0" borderId="105" applyNumberFormat="0" applyFill="0" applyAlignment="0" applyProtection="0"/>
    <xf numFmtId="173" fontId="304" fillId="0" borderId="105" applyNumberFormat="0" applyFill="0" applyAlignment="0" applyProtection="0"/>
    <xf numFmtId="173" fontId="304" fillId="0" borderId="105" applyNumberFormat="0" applyFill="0" applyAlignment="0" applyProtection="0"/>
    <xf numFmtId="0" fontId="238" fillId="0" borderId="104" applyNumberFormat="0" applyFill="0" applyAlignment="0" applyProtection="0"/>
    <xf numFmtId="0" fontId="238" fillId="0" borderId="104" applyNumberFormat="0" applyFill="0" applyAlignment="0" applyProtection="0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5" fillId="0" borderId="106"/>
    <xf numFmtId="0" fontId="304" fillId="0" borderId="103"/>
    <xf numFmtId="0" fontId="305" fillId="0" borderId="106"/>
    <xf numFmtId="0" fontId="304" fillId="0" borderId="103"/>
    <xf numFmtId="0" fontId="304" fillId="0" borderId="103"/>
    <xf numFmtId="0" fontId="305" fillId="0" borderId="106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 applyNumberFormat="0" applyFill="0" applyAlignment="0" applyProtection="0"/>
    <xf numFmtId="0" fontId="304" fillId="0" borderId="103" applyNumberFormat="0" applyFill="0" applyAlignment="0" applyProtection="0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4" fillId="0" borderId="103"/>
    <xf numFmtId="0" fontId="305" fillId="0" borderId="106"/>
    <xf numFmtId="0" fontId="304" fillId="0" borderId="103"/>
    <xf numFmtId="0" fontId="305" fillId="0" borderId="106"/>
    <xf numFmtId="0" fontId="304" fillId="0" borderId="103"/>
    <xf numFmtId="0" fontId="305" fillId="0" borderId="106"/>
    <xf numFmtId="0" fontId="304" fillId="0" borderId="103"/>
    <xf numFmtId="0" fontId="304" fillId="0" borderId="103"/>
    <xf numFmtId="0" fontId="43" fillId="0" borderId="13"/>
    <xf numFmtId="0" fontId="304" fillId="0" borderId="103"/>
    <xf numFmtId="0" fontId="304" fillId="0" borderId="103" applyNumberFormat="0" applyFill="0" applyAlignment="0" applyProtection="0"/>
    <xf numFmtId="0" fontId="306" fillId="0" borderId="13" applyNumberFormat="0" applyFill="0" applyAlignment="0" applyProtection="0"/>
    <xf numFmtId="0" fontId="304" fillId="0" borderId="103"/>
    <xf numFmtId="0" fontId="304" fillId="0" borderId="103"/>
    <xf numFmtId="0" fontId="304" fillId="0" borderId="103"/>
    <xf numFmtId="0" fontId="307" fillId="0" borderId="0" applyFill="0" applyBorder="0" applyProtection="0"/>
    <xf numFmtId="276" fontId="15" fillId="163" borderId="0" applyNumberFormat="0" applyBorder="0">
      <protection locked="0"/>
    </xf>
    <xf numFmtId="0" fontId="307" fillId="0" borderId="0" applyFill="0" applyBorder="0" applyProtection="0"/>
    <xf numFmtId="0" fontId="304" fillId="0" borderId="107" applyNumberFormat="0" applyFill="0" applyAlignment="0" applyProtection="0"/>
    <xf numFmtId="0" fontId="304" fillId="0" borderId="107" applyNumberFormat="0" applyFill="0" applyAlignment="0" applyProtection="0"/>
    <xf numFmtId="0" fontId="304" fillId="0" borderId="107" applyNumberFormat="0" applyFill="0" applyAlignment="0" applyProtection="0"/>
    <xf numFmtId="0" fontId="304" fillId="0" borderId="107" applyNumberFormat="0" applyFill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90" fillId="0" borderId="0"/>
    <xf numFmtId="0" fontId="13" fillId="0" borderId="0"/>
    <xf numFmtId="37" fontId="17" fillId="79" borderId="0" applyNumberFormat="0" applyBorder="0" applyAlignment="0" applyProtection="0"/>
    <xf numFmtId="37" fontId="17" fillId="79" borderId="0" applyNumberFormat="0" applyBorder="0" applyAlignment="0" applyProtection="0"/>
    <xf numFmtId="37" fontId="17" fillId="0" borderId="0"/>
    <xf numFmtId="37" fontId="17" fillId="0" borderId="0"/>
    <xf numFmtId="37" fontId="17" fillId="0" borderId="0"/>
    <xf numFmtId="37" fontId="17" fillId="79" borderId="0" applyNumberFormat="0" applyBorder="0" applyAlignment="0" applyProtection="0"/>
    <xf numFmtId="3" fontId="48" fillId="0" borderId="15" applyProtection="0"/>
    <xf numFmtId="10" fontId="67" fillId="3" borderId="42" applyNumberFormat="0" applyFont="0" applyAlignment="0" applyProtection="0">
      <protection locked="0"/>
    </xf>
    <xf numFmtId="0" fontId="308" fillId="69" borderId="0" applyNumberFormat="0" applyBorder="0" applyAlignment="0" applyProtection="0"/>
    <xf numFmtId="0" fontId="308" fillId="79" borderId="0"/>
    <xf numFmtId="0" fontId="146" fillId="55" borderId="0" applyNumberFormat="0" applyBorder="0" applyAlignment="0" applyProtection="0"/>
    <xf numFmtId="0" fontId="146" fillId="37" borderId="0"/>
    <xf numFmtId="0" fontId="13" fillId="0" borderId="0"/>
    <xf numFmtId="42" fontId="13" fillId="0" borderId="0" applyFont="0" applyFill="0" applyBorder="0" applyAlignment="0" applyProtection="0"/>
    <xf numFmtId="277" fontId="13" fillId="0" borderId="0" applyFont="0" applyFill="0" applyBorder="0" applyAlignment="0" applyProtection="0"/>
    <xf numFmtId="0" fontId="13" fillId="0" borderId="0">
      <alignment horizontal="center" textRotation="180"/>
    </xf>
    <xf numFmtId="278" fontId="32" fillId="0" borderId="0" applyFont="0" applyFill="0" applyBorder="0" applyAlignment="0" applyProtection="0"/>
    <xf numFmtId="279" fontId="32" fillId="0" borderId="0" applyFont="0" applyFill="0" applyBorder="0" applyAlignment="0" applyProtection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26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/>
    <xf numFmtId="0" fontId="309" fillId="0" borderId="0"/>
    <xf numFmtId="0" fontId="211" fillId="0" borderId="0"/>
    <xf numFmtId="0" fontId="211" fillId="0" borderId="0" applyNumberFormat="0" applyFill="0" applyBorder="0" applyAlignment="0" applyProtection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310" fillId="0" borderId="0"/>
    <xf numFmtId="0" fontId="211" fillId="0" borderId="0"/>
    <xf numFmtId="0" fontId="310" fillId="0" borderId="0"/>
    <xf numFmtId="0" fontId="211" fillId="0" borderId="0"/>
    <xf numFmtId="0" fontId="211" fillId="0" borderId="0"/>
    <xf numFmtId="0" fontId="310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310" fillId="0" borderId="0"/>
    <xf numFmtId="0" fontId="211" fillId="0" borderId="0"/>
    <xf numFmtId="0" fontId="211" fillId="0" borderId="0"/>
    <xf numFmtId="0" fontId="310" fillId="0" borderId="0"/>
    <xf numFmtId="0" fontId="211" fillId="0" borderId="0"/>
    <xf numFmtId="0" fontId="211" fillId="0" borderId="0"/>
    <xf numFmtId="0" fontId="45" fillId="0" borderId="0"/>
    <xf numFmtId="0" fontId="211" fillId="0" borderId="0"/>
    <xf numFmtId="0" fontId="311" fillId="0" borderId="0" applyNumberFormat="0" applyFill="0" applyBorder="0" applyAlignment="0" applyProtection="0"/>
    <xf numFmtId="0" fontId="211" fillId="0" borderId="0"/>
    <xf numFmtId="0" fontId="211" fillId="0" borderId="0"/>
    <xf numFmtId="0" fontId="211" fillId="0" borderId="0"/>
    <xf numFmtId="0" fontId="13" fillId="0" borderId="0"/>
    <xf numFmtId="0" fontId="13" fillId="0" borderId="0"/>
    <xf numFmtId="0" fontId="17" fillId="0" borderId="0"/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49" fontId="288" fillId="77" borderId="0" applyNumberFormat="0" applyFont="0" applyBorder="0" applyAlignment="0" applyProtection="0">
      <alignment horizontal="center"/>
    </xf>
    <xf numFmtId="10" fontId="13" fillId="76" borderId="17" applyNumberFormat="0" applyFont="0" applyBorder="0" applyAlignment="0" applyProtection="0">
      <protection locked="0"/>
    </xf>
    <xf numFmtId="10" fontId="13" fillId="76" borderId="17" applyNumberFormat="0" applyFont="0" applyBorder="0" applyAlignment="0" applyProtection="0">
      <protection locked="0"/>
    </xf>
    <xf numFmtId="0" fontId="164" fillId="79" borderId="0">
      <alignment horizontal="left" vertical="center" indent="1"/>
    </xf>
    <xf numFmtId="0" fontId="164" fillId="79" borderId="0">
      <alignment horizontal="left" vertical="center" indent="1"/>
    </xf>
    <xf numFmtId="280" fontId="123" fillId="0" borderId="0" applyFont="0" applyFill="0" applyBorder="0" applyAlignment="0" applyProtection="0"/>
    <xf numFmtId="4" fontId="58" fillId="0" borderId="0"/>
    <xf numFmtId="0" fontId="312" fillId="0" borderId="0"/>
    <xf numFmtId="0" fontId="2" fillId="0" borderId="0"/>
    <xf numFmtId="0" fontId="135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1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35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35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48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/>
    </xf>
    <xf numFmtId="164" fontId="0" fillId="2" borderId="0" xfId="0" applyNumberFormat="1" applyFill="1"/>
    <xf numFmtId="164" fontId="0" fillId="3" borderId="0" xfId="0" applyNumberForma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164" fontId="0" fillId="2" borderId="2" xfId="0" applyNumberFormat="1" applyFill="1" applyBorder="1"/>
    <xf numFmtId="164" fontId="1" fillId="4" borderId="2" xfId="0" applyNumberFormat="1" applyFont="1" applyFill="1" applyBorder="1"/>
    <xf numFmtId="0" fontId="1" fillId="2" borderId="0" xfId="0" applyFont="1" applyFill="1" applyAlignment="1">
      <alignment horizontal="center"/>
    </xf>
    <xf numFmtId="164" fontId="0" fillId="3" borderId="2" xfId="0" applyNumberFormat="1" applyFill="1" applyBorder="1"/>
    <xf numFmtId="0" fontId="0" fillId="2" borderId="14" xfId="0" applyFill="1" applyBorder="1" applyAlignment="1">
      <alignment horizontal="right"/>
    </xf>
    <xf numFmtId="0" fontId="1" fillId="2" borderId="14" xfId="0" applyFont="1" applyFill="1" applyBorder="1" applyAlignment="1">
      <alignment horizontal="right"/>
    </xf>
    <xf numFmtId="0" fontId="1" fillId="2" borderId="0" xfId="0" applyFont="1" applyFill="1"/>
    <xf numFmtId="164" fontId="1" fillId="2" borderId="0" xfId="0" applyNumberFormat="1" applyFont="1" applyFill="1"/>
    <xf numFmtId="0" fontId="14" fillId="2" borderId="0" xfId="1" applyFont="1" applyFill="1" applyAlignment="1" applyProtection="1">
      <alignment horizontal="center" vertical="center"/>
      <protection hidden="1"/>
    </xf>
    <xf numFmtId="0" fontId="14" fillId="2" borderId="0" xfId="1" applyFont="1" applyFill="1" applyAlignment="1">
      <alignment vertical="center" wrapText="1"/>
    </xf>
    <xf numFmtId="0" fontId="14" fillId="2" borderId="0" xfId="1" applyFont="1" applyFill="1" applyAlignment="1">
      <alignment vertical="center"/>
    </xf>
    <xf numFmtId="165" fontId="0" fillId="2" borderId="0" xfId="0" applyNumberFormat="1" applyFill="1"/>
    <xf numFmtId="6" fontId="0" fillId="2" borderId="0" xfId="0" applyNumberFormat="1" applyFill="1"/>
    <xf numFmtId="165" fontId="0" fillId="2" borderId="0" xfId="0" applyNumberFormat="1" applyFill="1" applyAlignment="1">
      <alignment horizontal="center"/>
    </xf>
    <xf numFmtId="165" fontId="0" fillId="16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165" borderId="0" xfId="0" applyNumberFormat="1" applyFill="1" applyAlignment="1">
      <alignment horizontal="center"/>
    </xf>
    <xf numFmtId="0" fontId="315" fillId="2" borderId="0" xfId="0" applyFont="1" applyFill="1" applyAlignment="1">
      <alignment horizontal="right"/>
    </xf>
    <xf numFmtId="164" fontId="315" fillId="2" borderId="2" xfId="0" applyNumberFormat="1" applyFont="1" applyFill="1" applyBorder="1"/>
    <xf numFmtId="0" fontId="315" fillId="2" borderId="0" xfId="0" applyFont="1" applyFill="1"/>
    <xf numFmtId="0" fontId="315" fillId="2" borderId="0" xfId="0" applyFont="1" applyFill="1" applyAlignment="1">
      <alignment horizontal="center"/>
    </xf>
    <xf numFmtId="164" fontId="315" fillId="2" borderId="0" xfId="0" applyNumberFormat="1" applyFont="1" applyFill="1"/>
    <xf numFmtId="169" fontId="0" fillId="2" borderId="0" xfId="37917" applyNumberFormat="1" applyFont="1" applyFill="1" applyBorder="1" applyAlignment="1">
      <alignment horizontal="center"/>
    </xf>
    <xf numFmtId="0" fontId="0" fillId="2" borderId="0" xfId="0" applyFill="1" applyAlignment="1">
      <alignment horizontal="right" wrapText="1"/>
    </xf>
    <xf numFmtId="164" fontId="314" fillId="2" borderId="0" xfId="0" applyNumberFormat="1" applyFont="1" applyFill="1"/>
    <xf numFmtId="6" fontId="0" fillId="0" borderId="0" xfId="0" applyNumberFormat="1"/>
    <xf numFmtId="6" fontId="1" fillId="0" borderId="0" xfId="0" applyNumberFormat="1" applyFont="1"/>
    <xf numFmtId="1" fontId="0" fillId="0" borderId="0" xfId="0" applyNumberFormat="1"/>
    <xf numFmtId="0" fontId="1" fillId="0" borderId="0" xfId="0" applyFont="1"/>
    <xf numFmtId="3" fontId="0" fillId="0" borderId="0" xfId="0" applyNumberFormat="1"/>
    <xf numFmtId="0" fontId="317" fillId="0" borderId="0" xfId="0" applyFont="1"/>
    <xf numFmtId="0" fontId="317" fillId="0" borderId="0" xfId="0" applyFont="1" applyAlignment="1">
      <alignment horizontal="center"/>
    </xf>
    <xf numFmtId="0" fontId="317" fillId="3" borderId="0" xfId="0" applyFont="1" applyFill="1" applyAlignment="1">
      <alignment horizontal="center"/>
    </xf>
    <xf numFmtId="0" fontId="0" fillId="3" borderId="0" xfId="0" applyFill="1"/>
    <xf numFmtId="3" fontId="0" fillId="3" borderId="0" xfId="0" applyNumberFormat="1" applyFill="1"/>
    <xf numFmtId="0" fontId="316" fillId="2" borderId="0" xfId="0" applyFont="1" applyFill="1" applyAlignment="1">
      <alignment horizontal="right"/>
    </xf>
    <xf numFmtId="0" fontId="39" fillId="0" borderId="108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169" fontId="0" fillId="0" borderId="0" xfId="37917" applyNumberFormat="1" applyFont="1"/>
    <xf numFmtId="164" fontId="0" fillId="99" borderId="0" xfId="0" applyNumberFormat="1" applyFill="1"/>
    <xf numFmtId="6" fontId="39" fillId="166" borderId="110" xfId="0" applyNumberFormat="1" applyFont="1" applyFill="1" applyBorder="1" applyAlignment="1">
      <alignment horizontal="right" vertical="center" wrapText="1"/>
    </xf>
    <xf numFmtId="6" fontId="37" fillId="166" borderId="109" xfId="0" applyNumberFormat="1" applyFont="1" applyFill="1" applyBorder="1" applyAlignment="1">
      <alignment horizontal="right" vertical="center" wrapText="1"/>
    </xf>
    <xf numFmtId="281" fontId="0" fillId="0" borderId="0" xfId="0" applyNumberFormat="1"/>
    <xf numFmtId="3" fontId="1" fillId="0" borderId="0" xfId="0" applyNumberFormat="1" applyFont="1"/>
    <xf numFmtId="9" fontId="0" fillId="0" borderId="0" xfId="37917" applyFont="1"/>
    <xf numFmtId="0" fontId="39" fillId="0" borderId="110" xfId="0" applyFont="1" applyBorder="1" applyAlignment="1">
      <alignment vertical="center" wrapText="1"/>
    </xf>
    <xf numFmtId="6" fontId="39" fillId="0" borderId="112" xfId="0" applyNumberFormat="1" applyFont="1" applyBorder="1" applyAlignment="1">
      <alignment horizontal="right" vertical="center" wrapText="1"/>
    </xf>
    <xf numFmtId="0" fontId="39" fillId="0" borderId="111" xfId="0" applyFont="1" applyBorder="1" applyAlignment="1">
      <alignment vertical="center" wrapText="1"/>
    </xf>
    <xf numFmtId="6" fontId="39" fillId="0" borderId="113" xfId="0" applyNumberFormat="1" applyFont="1" applyBorder="1" applyAlignment="1">
      <alignment horizontal="right" vertical="center" wrapText="1"/>
    </xf>
    <xf numFmtId="6" fontId="45" fillId="0" borderId="113" xfId="0" applyNumberFormat="1" applyFont="1" applyBorder="1" applyAlignment="1">
      <alignment horizontal="right" vertical="center" wrapText="1"/>
    </xf>
    <xf numFmtId="0" fontId="39" fillId="0" borderId="113" xfId="0" applyFont="1" applyBorder="1" applyAlignment="1">
      <alignment horizontal="right" vertical="center" wrapText="1"/>
    </xf>
    <xf numFmtId="0" fontId="39" fillId="0" borderId="109" xfId="0" applyFont="1" applyBorder="1" applyAlignment="1">
      <alignment vertical="center" wrapText="1"/>
    </xf>
    <xf numFmtId="6" fontId="39" fillId="0" borderId="114" xfId="0" applyNumberFormat="1" applyFont="1" applyBorder="1" applyAlignment="1">
      <alignment horizontal="right" vertical="center" wrapText="1"/>
    </xf>
    <xf numFmtId="6" fontId="37" fillId="0" borderId="112" xfId="0" applyNumberFormat="1" applyFont="1" applyBorder="1" applyAlignment="1">
      <alignment horizontal="right" vertical="center" wrapText="1"/>
    </xf>
    <xf numFmtId="6" fontId="45" fillId="0" borderId="114" xfId="0" applyNumberFormat="1" applyFont="1" applyBorder="1" applyAlignment="1">
      <alignment horizontal="right" vertical="center" wrapText="1"/>
    </xf>
    <xf numFmtId="0" fontId="320" fillId="0" borderId="109" xfId="0" applyFont="1" applyBorder="1" applyAlignment="1">
      <alignment vertical="center" wrapText="1"/>
    </xf>
    <xf numFmtId="6" fontId="320" fillId="0" borderId="114" xfId="0" applyNumberFormat="1" applyFont="1" applyBorder="1" applyAlignment="1">
      <alignment horizontal="right" vertical="center" wrapText="1"/>
    </xf>
    <xf numFmtId="0" fontId="39" fillId="0" borderId="108" xfId="0" applyFont="1" applyBorder="1" applyAlignment="1">
      <alignment vertical="center" wrapText="1"/>
    </xf>
    <xf numFmtId="0" fontId="321" fillId="0" borderId="109" xfId="0" applyFont="1" applyBorder="1" applyAlignment="1">
      <alignment vertical="center" wrapText="1"/>
    </xf>
    <xf numFmtId="0" fontId="321" fillId="0" borderId="114" xfId="0" applyFont="1" applyBorder="1" applyAlignment="1">
      <alignment horizontal="center" vertical="center" wrapText="1"/>
    </xf>
    <xf numFmtId="6" fontId="37" fillId="0" borderId="113" xfId="0" applyNumberFormat="1" applyFont="1" applyBorder="1" applyAlignment="1">
      <alignment horizontal="right" vertical="center" wrapText="1"/>
    </xf>
    <xf numFmtId="6" fontId="43" fillId="0" borderId="114" xfId="0" applyNumberFormat="1" applyFont="1" applyBorder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0" fontId="39" fillId="0" borderId="115" xfId="0" applyFont="1" applyBorder="1" applyAlignment="1">
      <alignment vertical="center" wrapText="1"/>
    </xf>
    <xf numFmtId="0" fontId="43" fillId="0" borderId="109" xfId="0" applyFont="1" applyBorder="1" applyAlignment="1">
      <alignment vertical="center" wrapText="1"/>
    </xf>
    <xf numFmtId="0" fontId="39" fillId="166" borderId="110" xfId="0" applyFont="1" applyFill="1" applyBorder="1" applyAlignment="1">
      <alignment vertical="center" wrapText="1"/>
    </xf>
    <xf numFmtId="0" fontId="37" fillId="166" borderId="109" xfId="0" applyFont="1" applyFill="1" applyBorder="1" applyAlignment="1">
      <alignment vertical="center" wrapText="1"/>
    </xf>
    <xf numFmtId="9" fontId="0" fillId="0" borderId="0" xfId="0" applyNumberFormat="1"/>
    <xf numFmtId="9" fontId="0" fillId="3" borderId="0" xfId="0" applyNumberFormat="1" applyFill="1"/>
    <xf numFmtId="5" fontId="0" fillId="0" borderId="0" xfId="0" applyNumberFormat="1"/>
    <xf numFmtId="5" fontId="9" fillId="3" borderId="0" xfId="0" applyNumberFormat="1" applyFont="1" applyFill="1"/>
    <xf numFmtId="5" fontId="317" fillId="3" borderId="0" xfId="0" applyNumberFormat="1" applyFont="1" applyFill="1"/>
    <xf numFmtId="164" fontId="317" fillId="0" borderId="0" xfId="0" applyNumberFormat="1" applyFont="1"/>
    <xf numFmtId="8" fontId="0" fillId="2" borderId="0" xfId="0" applyNumberFormat="1" applyFill="1"/>
    <xf numFmtId="9" fontId="317" fillId="0" borderId="0" xfId="37917" applyFont="1"/>
    <xf numFmtId="3" fontId="314" fillId="0" borderId="0" xfId="0" applyNumberFormat="1" applyFont="1"/>
    <xf numFmtId="0" fontId="314" fillId="0" borderId="0" xfId="0" applyFont="1"/>
    <xf numFmtId="42" fontId="1" fillId="0" borderId="0" xfId="0" applyNumberFormat="1" applyFont="1"/>
    <xf numFmtId="42" fontId="322" fillId="0" borderId="0" xfId="0" applyNumberFormat="1" applyFont="1"/>
    <xf numFmtId="0" fontId="0" fillId="0" borderId="0" xfId="0" quotePrefix="1"/>
    <xf numFmtId="169" fontId="317" fillId="0" borderId="0" xfId="37917" applyNumberFormat="1" applyFont="1"/>
    <xf numFmtId="164" fontId="0" fillId="2" borderId="2" xfId="0" applyNumberFormat="1" applyFill="1" applyBorder="1" applyAlignment="1">
      <alignment vertical="center"/>
    </xf>
    <xf numFmtId="166" fontId="0" fillId="2" borderId="0" xfId="0" applyNumberFormat="1" applyFill="1"/>
    <xf numFmtId="0" fontId="323" fillId="2" borderId="0" xfId="0" applyFont="1" applyFill="1" applyAlignment="1">
      <alignment horizontal="left"/>
    </xf>
    <xf numFmtId="0" fontId="324" fillId="169" borderId="118" xfId="0" applyFont="1" applyFill="1" applyBorder="1"/>
    <xf numFmtId="0" fontId="11" fillId="169" borderId="120" xfId="0" applyFont="1" applyFill="1" applyBorder="1"/>
    <xf numFmtId="0" fontId="11" fillId="169" borderId="118" xfId="0" applyFont="1" applyFill="1" applyBorder="1"/>
    <xf numFmtId="0" fontId="11" fillId="169" borderId="121" xfId="0" applyFont="1" applyFill="1" applyBorder="1"/>
    <xf numFmtId="0" fontId="11" fillId="169" borderId="119" xfId="0" applyFont="1" applyFill="1" applyBorder="1"/>
    <xf numFmtId="0" fontId="324" fillId="169" borderId="119" xfId="0" applyFont="1" applyFill="1" applyBorder="1"/>
    <xf numFmtId="0" fontId="11" fillId="168" borderId="117" xfId="0" applyFont="1" applyFill="1" applyBorder="1" applyAlignment="1">
      <alignment horizontal="left"/>
    </xf>
    <xf numFmtId="7" fontId="11" fillId="168" borderId="117" xfId="0" applyNumberFormat="1" applyFont="1" applyFill="1" applyBorder="1"/>
    <xf numFmtId="0" fontId="0" fillId="0" borderId="117" xfId="0" applyBorder="1" applyAlignment="1">
      <alignment horizontal="left" indent="1"/>
    </xf>
    <xf numFmtId="7" fontId="0" fillId="0" borderId="117" xfId="0" applyNumberFormat="1" applyBorder="1"/>
    <xf numFmtId="0" fontId="1" fillId="0" borderId="116" xfId="0" applyFont="1" applyBorder="1" applyAlignment="1">
      <alignment horizontal="left"/>
    </xf>
    <xf numFmtId="7" fontId="1" fillId="0" borderId="116" xfId="0" applyNumberFormat="1" applyFont="1" applyBorder="1"/>
    <xf numFmtId="5" fontId="0" fillId="0" borderId="117" xfId="0" applyNumberFormat="1" applyBorder="1"/>
    <xf numFmtId="5" fontId="11" fillId="168" borderId="117" xfId="0" applyNumberFormat="1" applyFont="1" applyFill="1" applyBorder="1"/>
    <xf numFmtId="5" fontId="1" fillId="0" borderId="116" xfId="0" applyNumberFormat="1" applyFont="1" applyBorder="1"/>
    <xf numFmtId="282" fontId="0" fillId="0" borderId="0" xfId="37917" applyNumberFormat="1" applyFont="1"/>
    <xf numFmtId="0" fontId="1" fillId="0" borderId="0" xfId="0" applyFont="1" applyAlignment="1">
      <alignment horizontal="center" vertical="center"/>
    </xf>
    <xf numFmtId="283" fontId="0" fillId="0" borderId="0" xfId="37918" applyNumberFormat="1" applyFont="1"/>
    <xf numFmtId="164" fontId="0" fillId="0" borderId="0" xfId="0" applyNumberFormat="1"/>
    <xf numFmtId="164" fontId="0" fillId="2" borderId="2" xfId="0" applyNumberFormat="1" applyFill="1" applyBorder="1" applyAlignment="1">
      <alignment horizontal="right" vertical="center"/>
    </xf>
    <xf numFmtId="164" fontId="9" fillId="0" borderId="0" xfId="0" applyNumberFormat="1" applyFont="1"/>
    <xf numFmtId="0" fontId="12" fillId="2" borderId="0" xfId="1" applyFill="1" applyAlignment="1" applyProtection="1">
      <alignment vertical="center"/>
      <protection hidden="1"/>
    </xf>
    <xf numFmtId="0" fontId="12" fillId="2" borderId="0" xfId="1" applyFill="1" applyAlignment="1" applyProtection="1">
      <alignment horizontal="center" vertical="center"/>
      <protection hidden="1"/>
    </xf>
    <xf numFmtId="2" fontId="12" fillId="2" borderId="0" xfId="1" applyNumberFormat="1" applyFill="1" applyAlignment="1" applyProtection="1">
      <alignment horizontal="center" vertical="center"/>
      <protection hidden="1"/>
    </xf>
    <xf numFmtId="0" fontId="12" fillId="3" borderId="0" xfId="1" applyFill="1" applyAlignment="1" applyProtection="1">
      <alignment horizontal="center" vertical="center"/>
      <protection hidden="1"/>
    </xf>
    <xf numFmtId="2" fontId="12" fillId="3" borderId="0" xfId="1" applyNumberFormat="1" applyFill="1" applyAlignment="1" applyProtection="1">
      <alignment horizontal="center" vertical="center"/>
      <protection hidden="1"/>
    </xf>
    <xf numFmtId="0" fontId="12" fillId="167" borderId="0" xfId="1" applyFill="1" applyAlignment="1" applyProtection="1">
      <alignment horizontal="center" vertical="center"/>
      <protection hidden="1"/>
    </xf>
    <xf numFmtId="2" fontId="12" fillId="167" borderId="0" xfId="1" applyNumberFormat="1" applyFill="1" applyAlignment="1" applyProtection="1">
      <alignment horizontal="center" vertical="center"/>
      <protection hidden="1"/>
    </xf>
    <xf numFmtId="0" fontId="325" fillId="2" borderId="0" xfId="0" applyFont="1" applyFill="1"/>
    <xf numFmtId="0" fontId="39" fillId="2" borderId="0" xfId="0" applyFont="1" applyFill="1"/>
    <xf numFmtId="0" fontId="39" fillId="2" borderId="0" xfId="0" applyFont="1" applyFill="1" applyAlignment="1">
      <alignment horizontal="center"/>
    </xf>
    <xf numFmtId="2" fontId="39" fillId="2" borderId="0" xfId="0" applyNumberFormat="1" applyFont="1" applyFill="1"/>
    <xf numFmtId="165" fontId="39" fillId="2" borderId="0" xfId="0" applyNumberFormat="1" applyFont="1" applyFill="1"/>
    <xf numFmtId="165" fontId="39" fillId="3" borderId="0" xfId="0" applyNumberFormat="1" applyFont="1" applyFill="1"/>
    <xf numFmtId="2" fontId="39" fillId="3" borderId="0" xfId="0" applyNumberFormat="1" applyFont="1" applyFill="1"/>
    <xf numFmtId="165" fontId="39" fillId="167" borderId="0" xfId="0" applyNumberFormat="1" applyFont="1" applyFill="1"/>
    <xf numFmtId="2" fontId="39" fillId="167" borderId="0" xfId="0" applyNumberFormat="1" applyFont="1" applyFill="1"/>
    <xf numFmtId="0" fontId="1" fillId="0" borderId="0" xfId="0" applyFont="1" applyAlignment="1">
      <alignment wrapText="1"/>
    </xf>
    <xf numFmtId="0" fontId="3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3" fillId="0" borderId="0" xfId="0" applyFont="1" applyAlignment="1">
      <alignment horizontal="center" vertical="center" wrapText="1"/>
    </xf>
    <xf numFmtId="164" fontId="314" fillId="0" borderId="0" xfId="0" applyNumberFormat="1" applyFont="1"/>
    <xf numFmtId="164" fontId="1" fillId="0" borderId="0" xfId="0" applyNumberFormat="1" applyFont="1"/>
    <xf numFmtId="9" fontId="2" fillId="0" borderId="0" xfId="37917" applyFont="1"/>
    <xf numFmtId="0" fontId="0" fillId="3" borderId="117" xfId="0" applyFill="1" applyBorder="1" applyAlignment="1">
      <alignment horizontal="left" indent="1"/>
    </xf>
    <xf numFmtId="6" fontId="0" fillId="167" borderId="0" xfId="0" applyNumberFormat="1" applyFill="1"/>
    <xf numFmtId="164" fontId="317" fillId="2" borderId="2" xfId="0" applyNumberFormat="1" applyFont="1" applyFill="1" applyBorder="1"/>
    <xf numFmtId="0" fontId="0" fillId="0" borderId="0" xfId="0" applyAlignment="1">
      <alignment horizontal="right"/>
    </xf>
    <xf numFmtId="164" fontId="317" fillId="3" borderId="0" xfId="0" applyNumberFormat="1" applyFont="1" applyFill="1"/>
    <xf numFmtId="169" fontId="0" fillId="2" borderId="0" xfId="37917" applyNumberFormat="1" applyFont="1" applyFill="1"/>
    <xf numFmtId="6" fontId="39" fillId="3" borderId="113" xfId="0" applyNumberFormat="1" applyFont="1" applyFill="1" applyBorder="1" applyAlignment="1">
      <alignment horizontal="right" vertical="center" wrapText="1"/>
    </xf>
    <xf numFmtId="6" fontId="320" fillId="3" borderId="114" xfId="0" applyNumberFormat="1" applyFont="1" applyFill="1" applyBorder="1" applyAlignment="1">
      <alignment horizontal="right" vertical="center" wrapText="1"/>
    </xf>
    <xf numFmtId="6" fontId="0" fillId="3" borderId="0" xfId="0" applyNumberFormat="1" applyFill="1"/>
  </cellXfs>
  <cellStyles count="37919">
    <cellStyle name="-" xfId="14" xr:uid="{94916C98-4C85-4D5F-B698-6596FA5FFD56}"/>
    <cellStyle name=" 1" xfId="15" xr:uid="{13278D56-1A65-4B07-879D-3E3E1381230B}"/>
    <cellStyle name=" 1 2" xfId="16" xr:uid="{D40EDC73-BCC5-4F48-9972-0BAC9B693064}"/>
    <cellStyle name=" 1 2 2" xfId="17" xr:uid="{2571DE2D-D0D9-4770-945C-058C69731F44}"/>
    <cellStyle name=" 1 3" xfId="18" xr:uid="{500D61A2-038E-4A55-AF51-4EE53FC2B4B4}"/>
    <cellStyle name=" 1 4" xfId="19" xr:uid="{9036C570-7F20-458A-AF75-2CF2F3184E36}"/>
    <cellStyle name=" 1 5" xfId="20" xr:uid="{8C646BB0-A142-4727-BC1E-324C7171C1DD}"/>
    <cellStyle name=" 1 6" xfId="21" xr:uid="{3B92D5A0-D0D5-4B72-A50B-2FBBECB6904B}"/>
    <cellStyle name=" Writer Import]_x000d__x000a_Display Dialog=No_x000d__x000a__x000d__x000a_[Horizontal Arrange]_x000d__x000a_Dimensions Interlocking=Yes_x000d__x000a_Sum Hierarchy=Yes_x000d__x000a_Generate" xfId="22" xr:uid="{96BBF56D-993B-4CF5-B76B-93640C8D36F2}"/>
    <cellStyle name=" Writer Import]_x000d__x000a_Display Dialog=No_x000d__x000a__x000d__x000a_[Horizontal Arrange]_x000d__x000a_Dimensions Interlocking=Yes_x000d__x000a_Sum Hierarchy=Yes_x000d__x000a_Generate 2" xfId="23" xr:uid="{1D697F7E-0227-49DB-BC8A-D32C28C186A4}"/>
    <cellStyle name=" Writer Import]_x000d__x000a_Display Dialog=No_x000d__x000a__x000d__x000a_[Horizontal Arrange]_x000d__x000a_Dimensions Interlocking=Yes_x000d__x000a_Sum Hierarchy=Yes_x000d__x000a_Generate 2 2" xfId="24" xr:uid="{6E7597BC-41B7-4754-9CD4-C846FCC5D270}"/>
    <cellStyle name=" Writer Import]_x000d__x000a_Display Dialog=No_x000d__x000a__x000d__x000a_[Horizontal Arrange]_x000d__x000a_Dimensions Interlocking=Yes_x000d__x000a_Sum Hierarchy=Yes_x000d__x000a_Generate 2 3" xfId="25" xr:uid="{CB7E15F8-8408-4267-ADB9-AD4232B3205A}"/>
    <cellStyle name=" Writer Import]_x000d__x000a_Display Dialog=No_x000d__x000a__x000d__x000a_[Horizontal Arrange]_x000d__x000a_Dimensions Interlocking=Yes_x000d__x000a_Sum Hierarchy=Yes_x000d__x000a_Generate 3" xfId="26" xr:uid="{E89F5B25-19FD-45FD-B42F-5F9B3A3CEF48}"/>
    <cellStyle name=" Writer Import]_x000d__x000a_Display Dialog=No_x000d__x000a__x000d__x000a_[Horizontal Arrange]_x000d__x000a_Dimensions Interlocking=Yes_x000d__x000a_Sum Hierarchy=Yes_x000d__x000a_Generate 4" xfId="27" xr:uid="{997B4130-00D3-486C-B72C-D4DE3333BA2C}"/>
    <cellStyle name="_x000a_386grabber=M" xfId="28" xr:uid="{3AE01932-C3D2-4E2F-AF42-DEF744C3FDDE}"/>
    <cellStyle name="%" xfId="29" xr:uid="{8747633D-F07C-48E4-B5F8-03AFF95A7037}"/>
    <cellStyle name="% 2" xfId="30" xr:uid="{4AB1D014-2500-4A2A-A29F-8F5BD6A59A90}"/>
    <cellStyle name="% 2 2" xfId="31" xr:uid="{BEEA0216-E682-447E-8EEA-E7582BF96418}"/>
    <cellStyle name="% 3" xfId="32" xr:uid="{ECFC0011-E323-4CB0-BA26-0723AE458040}"/>
    <cellStyle name="% 3 2" xfId="33" xr:uid="{96D154CC-54E4-4251-B447-274398432E83}"/>
    <cellStyle name="% 4" xfId="34" xr:uid="{06314468-3D30-4A8D-98CB-E13C75ACBA65}"/>
    <cellStyle name="% 4 2" xfId="35" xr:uid="{39A735A0-D9BE-440F-A810-24E48DC84A43}"/>
    <cellStyle name="% 5" xfId="36" xr:uid="{49C06B50-1FC2-4C0A-B582-ACCF05E77E1C}"/>
    <cellStyle name="% 5 2" xfId="37" xr:uid="{20C82F93-8A5F-4138-A725-41D3CFCE45BA}"/>
    <cellStyle name="% 6" xfId="38" xr:uid="{4F3934F0-12FD-4B44-9822-7C597EEA2555}"/>
    <cellStyle name="% 6 2" xfId="39" xr:uid="{7A0435C2-379B-4768-91C5-ACFF5419EAE2}"/>
    <cellStyle name="% 7" xfId="40" xr:uid="{9DF3B987-83F1-44FB-B2BE-66F62CD2D40B}"/>
    <cellStyle name="% 8" xfId="41" xr:uid="{0EE5315D-A18B-4DB3-983C-46C57B42B0A2}"/>
    <cellStyle name="% 9" xfId="42" xr:uid="{414D0C80-FDE5-4F15-8718-839D3AB4A916}"/>
    <cellStyle name="%_Additional charts" xfId="43" xr:uid="{10ED75D6-51EA-41E4-8448-8DF1EE322FFB}"/>
    <cellStyle name="%_Book2" xfId="44" xr:uid="{B9FCCEDC-12BE-403F-ACD2-51110C8F9DB2}"/>
    <cellStyle name="%_Book2 2" xfId="45" xr:uid="{D2B4C7B1-6531-4839-BC76-965A12895B59}"/>
    <cellStyle name="%_Book6" xfId="46" xr:uid="{C1E33D93-6BDE-410B-957D-2D8F2728E72B}"/>
    <cellStyle name="%_Book6 2" xfId="47" xr:uid="{0F24899A-1E5E-40A5-8894-0378343D224D}"/>
    <cellStyle name="%_charts tables TP" xfId="48" xr:uid="{18D087F2-32C9-46B1-B730-AC4EB9F3AE62}"/>
    <cellStyle name="%_charts tables TP 070311" xfId="49" xr:uid="{D6265FAB-6353-450C-A6FF-EE1FBC1E95C1}"/>
    <cellStyle name="%_charts tables TP 070311 2" xfId="50" xr:uid="{2B3757D7-86B1-4B9C-B4C4-D1F41C135EA5}"/>
    <cellStyle name="%_charts tables TP 2" xfId="51" xr:uid="{7A382841-4F45-4282-AFDA-6B1295C8635F}"/>
    <cellStyle name="%_charts tables TP 3" xfId="52" xr:uid="{3188700C-2DD9-40E0-91C6-5B02C2302C8B}"/>
    <cellStyle name="%_charts tables TP-formatted " xfId="53" xr:uid="{94D15587-79BB-4B4D-BB83-3EEB86FFB9D6}"/>
    <cellStyle name="%_charts tables TP-formatted  (2)" xfId="54" xr:uid="{1446A1E0-C9B7-440C-824A-083C7B3B7A7D}"/>
    <cellStyle name="%_charts tables TP-formatted  (2) 2" xfId="55" xr:uid="{AAB87D59-E6F6-4B1C-B2A0-6F85F85245FF}"/>
    <cellStyle name="%_charts tables TP-formatted  (3)" xfId="56" xr:uid="{32098CD3-92F0-498D-956F-C5A493EC5ED0}"/>
    <cellStyle name="%_charts tables TP-formatted  (3) 2" xfId="57" xr:uid="{FB0ED691-CB7E-44A2-9018-B0DE1189BC34}"/>
    <cellStyle name="%_charts tables TP-formatted  2" xfId="58" xr:uid="{FC817445-7E18-4FBB-89D1-AEA2F6176670}"/>
    <cellStyle name="%_charts tables TP-formatted  3" xfId="59" xr:uid="{E59109C4-C7F2-4878-8966-88EF27088565}"/>
    <cellStyle name="%_charts_tables250111(1)" xfId="60" xr:uid="{2D29CC59-CD47-431F-8BB5-F9B8FE0530C6}"/>
    <cellStyle name="%_charts_tables250111(1) 2" xfId="61" xr:uid="{8DA677F8-D86D-411A-A5A3-B49BCE1BC29C}"/>
    <cellStyle name="%_DATA" xfId="62" xr:uid="{CB5505BF-B7D6-4759-BBB8-D3AA8F66AD14}"/>
    <cellStyle name="%_DATA 2" xfId="63" xr:uid="{05A85A60-AC75-4FD7-A581-77E01C5CCAAD}"/>
    <cellStyle name="%_Economy Fan Charts Sheet Master 20111121" xfId="64" xr:uid="{82068469-4E57-4C08-8606-358B47F42387}"/>
    <cellStyle name="%_Economy Fan Charts Sheet Master 20111121 2" xfId="65" xr:uid="{1E7155EF-84B9-47BE-9AE4-1C8E2DB3AC66}"/>
    <cellStyle name="%_Economy Fan Charts Sheet Master BUD12R3 links broken" xfId="66" xr:uid="{A03DE00D-9081-45D5-B467-B000F23D43E6}"/>
    <cellStyle name="%_Economy Fan Charts Sheet Master BUD12R3 links broken 2" xfId="67" xr:uid="{88AC0E33-96AB-4F39-A240-137E2ED7FB10}"/>
    <cellStyle name="%_Economy Tables" xfId="68" xr:uid="{65773D0E-8C0E-4265-AB6D-1A749BC170F1}"/>
    <cellStyle name="%_Economy Tables 2" xfId="69" xr:uid="{0DEC229F-4E42-4BED-8B2C-CD156FC35732}"/>
    <cellStyle name="%_FER_2012_(7Aug12)" xfId="70" xr:uid="{00255ADD-0073-4FC3-92C9-C007A346B0F6}"/>
    <cellStyle name="%_Fiscal Tables" xfId="71" xr:uid="{C90D7071-E3A0-43F1-8FFF-6B1558DF4396}"/>
    <cellStyle name="%_Health scenario chart (2)" xfId="72" xr:uid="{CEE9D246-1D5A-4498-BC7F-665EBB2EF2C4}"/>
    <cellStyle name="%_inc to ex AS12 EFOsupps" xfId="73" xr:uid="{3FF5FF27-3CC9-4A83-BD1D-873B4F94D67D}"/>
    <cellStyle name="%_March-2012-Fiscal-Supplementary-Tables1(1)" xfId="74" xr:uid="{476FE36D-C9B1-43E6-AC1F-130E6A7452A2}"/>
    <cellStyle name="%_My charts (TH AS12)" xfId="75" xr:uid="{A0F47C85-A84B-4698-8A6D-A3AD4B526502}"/>
    <cellStyle name="%_My charts (TH AS12) 2" xfId="76" xr:uid="{BB20395A-B8A3-41A4-9FBB-461D83F1A391}"/>
    <cellStyle name="%_PEF Autumn2011" xfId="77" xr:uid="{240B0CC3-5C17-4AD8-8AE3-52721B71DA85}"/>
    <cellStyle name="%_PEF FSBR2011" xfId="78" xr:uid="{CA7F20DC-84DF-4645-A797-0B1D0AB2A6B0}"/>
    <cellStyle name="%_PEF FSBR2011 2" xfId="79" xr:uid="{6EEE06DF-9BA3-419A-82FE-306C5D947DEA}"/>
    <cellStyle name="%_PEF FSBR2011 AA simplification" xfId="80" xr:uid="{BF076D79-1C8A-4838-9150-8371A9CF74F4}"/>
    <cellStyle name="%_PEF FSBR2011 AA simplification 2" xfId="81" xr:uid="{0F9E89B8-6B16-4512-BAD6-C5AAB21BCA96}"/>
    <cellStyle name="%_PEF FSBR2011 AA simplification 3" xfId="82" xr:uid="{CF63CAAD-8BC4-42B7-AB5D-403CEBED4CFB}"/>
    <cellStyle name="%_PSND health" xfId="83" xr:uid="{D297C97C-508F-4BF3-B1AB-D8A8E52AEC67}"/>
    <cellStyle name="%_Scorecard" xfId="84" xr:uid="{9B3B4D3C-BDD4-4325-B30D-425EE0B77263}"/>
    <cellStyle name="%_TP - charts tables BUD12" xfId="85" xr:uid="{59412D28-EB8E-42ED-8038-32B5C7A6AD29}"/>
    <cellStyle name="%_TP - charts tables BUD12 2" xfId="86" xr:uid="{07A6F13D-EC12-448A-AC0D-A8564C044CC3}"/>
    <cellStyle name="%_TP - charts tables Nov11" xfId="87" xr:uid="{8A1DD5F8-D26E-4B98-86D8-CBEFA679D0A0}"/>
    <cellStyle name="%_TP - charts tables Nov11 2" xfId="88" xr:uid="{DC24DBF2-07B7-431E-A881-EA2E644C9511}"/>
    <cellStyle name="%_TREND_DEFLATE01#" xfId="89" xr:uid="{FA22B097-D120-40B8-932F-8C92F67C2BA5}"/>
    <cellStyle name="%_TREND_DEFLATE01# 2" xfId="90" xr:uid="{D0521B1E-37E4-48DB-9EE7-AD815EDEECE0}"/>
    <cellStyle name="%_VAT refunds" xfId="91" xr:uid="{ACF2F590-7610-4A4A-9167-C2FF3B67DB7C}"/>
    <cellStyle name="]_x000d__x000a_Zoomed=1_x000d__x000a_Row=0_x000d__x000a_Column=0_x000d__x000a_Height=0_x000d__x000a_Width=0_x000d__x000a_FontName=FoxFont_x000d__x000a_FontStyle=0_x000d__x000a_FontSize=9_x000d__x000a_PrtFontName=FoxPrin" xfId="92" xr:uid="{22A42677-885C-47BE-895D-C37427EC5C26}"/>
    <cellStyle name="]_x000d__x000a_Zoomed=1_x000d__x000a_Row=0_x000d__x000a_Column=0_x000d__x000a_Height=0_x000d__x000a_Width=0_x000d__x000a_FontName=FoxFont_x000d__x000a_FontStyle=0_x000d__x000a_FontSize=9_x000d__x000a_PrtFontName=FoxPrin 2" xfId="93" xr:uid="{CFE9B408-7741-4506-90AE-8891157CA8C8}"/>
    <cellStyle name="_110621 OBRoutput FSR transUpdate and tobacco jun25" xfId="94" xr:uid="{8FC8B9CF-B19E-4567-A8E0-7CD299C7E6AE}"/>
    <cellStyle name="_110621 OBRoutput FSR transUpdate and tobacco jun25 (2)" xfId="95" xr:uid="{EFB95DC4-E42B-4AC3-AA40-8722537B92FE}"/>
    <cellStyle name="_111125 APDPassengerNumbers" xfId="96" xr:uid="{7908E58F-5AEE-4F1B-9785-E907E8A8A315}"/>
    <cellStyle name="_111125 APDPassengerNumbers 2" xfId="97" xr:uid="{E3E1D727-78C7-4317-BF8F-512C0ECBB57A}"/>
    <cellStyle name="_111125 APDPassengerNumbers_inc to ex AS12 EFOsupps" xfId="98" xr:uid="{EE6E49EE-59CA-40D6-9271-D04CC9456C5A}"/>
    <cellStyle name="_Apr 2010 IMBE Report" xfId="99" xr:uid="{EBD33DDC-270B-4E6E-A4D5-9005430932E9}"/>
    <cellStyle name="_Asset Co - 2014-40" xfId="100" xr:uid="{DE8D0939-9C04-4149-828D-A1B4D41766A4}"/>
    <cellStyle name="_Autumn 2011 Audit Trail full template" xfId="101" xr:uid="{701E5111-8617-4AE4-886B-393A51DA77F5}"/>
    <cellStyle name="_covered bonds" xfId="102" xr:uid="{A153189C-74F1-4DCC-AFB1-12A56EDFB6EA}"/>
    <cellStyle name="_covered bonds_20110317 Guarantee Data sheet with CDS Expected Losses" xfId="103" xr:uid="{E52BE6F3-8C82-4BA5-94CA-F02D3D744A0C}"/>
    <cellStyle name="_Dpn Forecast 2008-2010 (14-Dec-07)" xfId="104" xr:uid="{87E29292-152B-4510-81B5-6858ADE42649}"/>
    <cellStyle name="_Dpn Forecast 2008-2010 (14-Dec-07)_20110317 Guarantee Data sheet with CDS Expected Losses" xfId="105" xr:uid="{2A1FA614-76E6-449A-BB1D-BC02922DDC5B}"/>
    <cellStyle name="_x0013__ECM 2.1.4 Gillian charts" xfId="106" xr:uid="{9E311E8C-AB73-47F3-ABAE-4F71D81B8057}"/>
    <cellStyle name="_x0013__ECM 2.1.4 Gillian charts_Conv Energy Prices" xfId="107" xr:uid="{AC803FE0-FABA-42C0-A68C-471E43E088C8}"/>
    <cellStyle name="_x0013__ECM 2.1.4 Gillian charts_Ren Energy Prices" xfId="108" xr:uid="{D99EBB91-02A9-48EC-90BD-EAE6FE0C4C5F}"/>
    <cellStyle name="_Fair Value schedule" xfId="109" xr:uid="{34CC306C-F108-41E1-87CF-27ECDBA3B453}"/>
    <cellStyle name="_Fair Value schedule_20110317 Guarantee Data sheet with CDS Expected Losses" xfId="110" xr:uid="{B7CADDB3-FE73-45EE-8580-95882016CCE2}"/>
    <cellStyle name="_FCAST" xfId="111" xr:uid="{85F778B3-F6A3-4859-B401-D65CBB9D5731}"/>
    <cellStyle name="_FCAST 2" xfId="112" xr:uid="{E61A7B60-9A90-4708-A2A2-3D2AF4F5AB21}"/>
    <cellStyle name="_FPS Options High Level Costing 23rd Aug 06" xfId="113" xr:uid="{250B1898-FF15-4AB9-B37A-AE78F480D365}"/>
    <cellStyle name="_Gas Condensate Fields" xfId="114" xr:uid="{4F3057AE-A3BD-4A93-ABAC-E162748DE7D5}"/>
    <cellStyle name="_Gas Condensate Fields 2" xfId="115" xr:uid="{6BBE573D-0E4B-4C6E-84C8-4A5E68226C50}"/>
    <cellStyle name="_HMT expl text summary Tables" xfId="116" xr:uid="{E8EA4656-EAEC-4275-9F1B-6FAF6CBC7A54}"/>
    <cellStyle name="_HOD Gosforth_current" xfId="117" xr:uid="{1958EC3E-E97F-49EA-8963-5D16301FE484}"/>
    <cellStyle name="_IMBE P0 10-11 profiles" xfId="118" xr:uid="{0C8D3EC2-93ED-4AC8-B72F-7580C892B961}"/>
    <cellStyle name="_IT HOD Rainton - Tower Cost Update 5th April 2007 (Revised) V3" xfId="119" xr:uid="{03DE2AC2-9A88-4091-A287-046A30954D45}"/>
    <cellStyle name="_IT HOD Rainton - Tower Cost Update 5th April 2007 (Revised) V3_20110317 Guarantee Data sheet with CDS Expected Losses" xfId="120" xr:uid="{7316C267-CDA7-425D-ABD5-6D79E184BF78}"/>
    <cellStyle name="_Oil Fields" xfId="121" xr:uid="{63CDD4E6-8524-4783-A0B9-AA8287D5DE24}"/>
    <cellStyle name="_Oil Fields 2" xfId="122" xr:uid="{2D457CD0-7D8A-4C50-8D50-71CBEE06CD26}"/>
    <cellStyle name="_P11) Apr 10 IMBE workbook" xfId="123" xr:uid="{1C29B37F-8E3D-438F-BC90-CCED064ADAB7}"/>
    <cellStyle name="_P12) May 10 (prov outturn) IMBE workbook" xfId="124" xr:uid="{85A0AD66-C749-4C86-9CB4-CCD842593F23}"/>
    <cellStyle name="_Project Details Report Aug v0.12" xfId="125" xr:uid="{A49DAD6C-0BEF-426A-86AB-F795D07ADA88}"/>
    <cellStyle name="_RB_Update_current" xfId="126" xr:uid="{EBE5D929-9A7D-48F6-B3BD-6E4C4138B989}"/>
    <cellStyle name="_RB_Update_current (SCA draft)PH review" xfId="127" xr:uid="{B1F88931-5E8E-4D5E-995D-41C7D0582AC1}"/>
    <cellStyle name="_RB_Update_current (SCA draft)PH review_20110317 Guarantee Data sheet with CDS Expected Losses" xfId="128" xr:uid="{1A3CC5C6-436B-42AE-B7C7-C75C19788C62}"/>
    <cellStyle name="_RB_Update_current (SCA draft)revised" xfId="129" xr:uid="{4BF97991-9223-4ADF-817D-5974FC555E9B}"/>
    <cellStyle name="_RB_Update_current (SCA draft)revised_20110317 Guarantee Data sheet with CDS Expected Losses" xfId="130" xr:uid="{B1580B1E-C0A1-4094-8DB9-BAE448F19FF8}"/>
    <cellStyle name="_RB_Update_current_20110317 Guarantee Data sheet with CDS Expected Losses" xfId="131" xr:uid="{E3F4BF30-67F8-4127-8FBD-6AF0F815FFA5}"/>
    <cellStyle name="_Sample change log v0 2" xfId="132" xr:uid="{C281F1A8-B60F-42E9-8195-91B0B2C19ED7}"/>
    <cellStyle name="_Sample change log v0 2_20110317 Guarantee Data sheet with CDS Expected Losses" xfId="133" xr:uid="{E41B2ED5-1E92-45AC-BAEA-06B5CCB6A22C}"/>
    <cellStyle name="_Sheet2" xfId="134" xr:uid="{456E98CE-DD7F-4C5F-B3B5-A3F5FD2D1B6F}"/>
    <cellStyle name="_Sheet2 2" xfId="135" xr:uid="{E5087D13-6AE6-487C-8EF4-D15263B997DF}"/>
    <cellStyle name="_Sheet3" xfId="136" xr:uid="{7F00419C-B206-48B9-9973-1F15722BC309}"/>
    <cellStyle name="_Sheet3 2" xfId="137" xr:uid="{0A206E30-A781-4AC4-9B86-ABC845B54272}"/>
    <cellStyle name="_Sheet4" xfId="138" xr:uid="{C44B6954-42F3-404F-892D-A1E05A301CDB}"/>
    <cellStyle name="_Sheet4 2" xfId="139" xr:uid="{CF0FFABF-B17A-4D73-A844-663ED96675A6}"/>
    <cellStyle name="_Sub debt extension discount table 31 1 11 v2" xfId="140" xr:uid="{2B629EA9-2124-49F4-87F3-18B2E499FBD2}"/>
    <cellStyle name="_sub debt int" xfId="141" xr:uid="{DAEEA2ED-A8E6-4E1F-8C01-C2F13E937F92}"/>
    <cellStyle name="_sub debt int_20110317 Guarantee Data sheet with CDS Expected Losses" xfId="142" xr:uid="{491FF5C2-07A5-4CFC-8AEA-F338E9509933}"/>
    <cellStyle name="_TableHead" xfId="143" xr:uid="{2EC821B2-EF54-495E-8864-89D4C40C060E}"/>
    <cellStyle name="_Tailor Analysis 1.11 (1 Dec take up rates)" xfId="144" xr:uid="{D8D64F10-E39E-42B7-9ED1-6C3798DBD6F5}"/>
    <cellStyle name="_Welfare cap - Current SPA" xfId="145" xr:uid="{028F4896-0D04-41E0-92D9-1B51A8357A4D}"/>
    <cellStyle name="_Welfare cap workings v1" xfId="146" xr:uid="{9A6A21E0-162A-42DB-B5FD-DA06F3F305AE}"/>
    <cellStyle name="=C:\WINNT\SYSTEM32\COMMAND.COM" xfId="147" xr:uid="{025F4BE1-14A9-454D-A777-AE41FE94E07B}"/>
    <cellStyle name="=C:\WINNT\SYSTEM32\COMMAND.COM 2" xfId="148" xr:uid="{C5D98C70-63B1-4FFF-947E-DE6D60D1D186}"/>
    <cellStyle name="=C:\WINNT35\SYSTEM32\COMMAND.COM" xfId="149" xr:uid="{2C5E1A66-3EFA-45B0-B665-FD0B71062409}"/>
    <cellStyle name="=C:\WINNT35\SYSTEM32\COMMAND.COM 10" xfId="150" xr:uid="{003837FE-CAE8-4F68-A122-0B9DF1FF88D4}"/>
    <cellStyle name="=C:\WINNT35\SYSTEM32\COMMAND.COM 11" xfId="151" xr:uid="{4366CB39-EA00-4982-A07E-CC37712F5CEB}"/>
    <cellStyle name="=C:\WINNT35\SYSTEM32\COMMAND.COM 12" xfId="152" xr:uid="{BE82A993-9FD6-40BA-9DE2-F137FFC54CD0}"/>
    <cellStyle name="=C:\WINNT35\SYSTEM32\COMMAND.COM 13" xfId="153" xr:uid="{67C2FBB2-B967-4327-A0FF-DE7A7AB7195A}"/>
    <cellStyle name="=C:\WINNT35\SYSTEM32\COMMAND.COM 14" xfId="154" xr:uid="{C0670988-834A-4EC5-BB62-5F91BA920D80}"/>
    <cellStyle name="=C:\WINNT35\SYSTEM32\COMMAND.COM 15" xfId="155" xr:uid="{AAEB0EE0-0AFD-4BA5-922B-9ACD5CAF8DE5}"/>
    <cellStyle name="=C:\WINNT35\SYSTEM32\COMMAND.COM 16" xfId="156" xr:uid="{21CD5BBA-125B-4D5D-B6BF-098A36A90A2B}"/>
    <cellStyle name="=C:\WINNT35\SYSTEM32\COMMAND.COM 17" xfId="157" xr:uid="{76026BD4-0F81-43D1-8411-BB48EC603AAA}"/>
    <cellStyle name="=C:\WINNT35\SYSTEM32\COMMAND.COM 18" xfId="158" xr:uid="{7EF99C62-0BEC-4E1D-94C7-55F9374DE58C}"/>
    <cellStyle name="=C:\WINNT35\SYSTEM32\COMMAND.COM 19" xfId="159" xr:uid="{E0B820A0-653D-4BE8-9382-60D0D1BE42B7}"/>
    <cellStyle name="=C:\WINNT35\SYSTEM32\COMMAND.COM 2" xfId="160" xr:uid="{E3B64159-7AAE-4575-BC0D-037A7C3A13FC}"/>
    <cellStyle name="=C:\WINNT35\SYSTEM32\COMMAND.COM 2 2" xfId="161" xr:uid="{7BFD96FE-CC98-456D-B29F-D1B247E859F6}"/>
    <cellStyle name="=C:\WINNT35\SYSTEM32\COMMAND.COM 20" xfId="162" xr:uid="{CB88505D-3991-4917-A5A7-671691645962}"/>
    <cellStyle name="=C:\WINNT35\SYSTEM32\COMMAND.COM 21" xfId="163" xr:uid="{355E2B62-5FC6-4B49-8C32-0B910592CE18}"/>
    <cellStyle name="=C:\WINNT35\SYSTEM32\COMMAND.COM 22" xfId="164" xr:uid="{7A9F0D42-2E8C-4015-A357-95EAC8DC7A1B}"/>
    <cellStyle name="=C:\WINNT35\SYSTEM32\COMMAND.COM 23" xfId="165" xr:uid="{53DB6FA4-9BDC-4873-B7C5-CBC9786EDE78}"/>
    <cellStyle name="=C:\WINNT35\SYSTEM32\COMMAND.COM 24" xfId="166" xr:uid="{E09702DC-2C00-416E-84FF-D6FD50AB3F4F}"/>
    <cellStyle name="=C:\WINNT35\SYSTEM32\COMMAND.COM 25" xfId="167" xr:uid="{63127BE4-1068-4ED7-8370-2F264C144566}"/>
    <cellStyle name="=C:\WINNT35\SYSTEM32\COMMAND.COM 26" xfId="168" xr:uid="{619FC62C-F177-468E-92C0-49C4854A7FF5}"/>
    <cellStyle name="=C:\WINNT35\SYSTEM32\COMMAND.COM 27" xfId="169" xr:uid="{41599EB0-137A-4C80-8627-6F1DB7B270AC}"/>
    <cellStyle name="=C:\WINNT35\SYSTEM32\COMMAND.COM 28" xfId="170" xr:uid="{95BD7D00-3E8B-4922-A024-B2D11E697A71}"/>
    <cellStyle name="=C:\WINNT35\SYSTEM32\COMMAND.COM 29" xfId="171" xr:uid="{7CB282B6-204C-48BD-A68A-C748A1CB071D}"/>
    <cellStyle name="=C:\WINNT35\SYSTEM32\COMMAND.COM 3" xfId="172" xr:uid="{1A78197F-A3E2-4695-BFF2-74C6B19C6618}"/>
    <cellStyle name="=C:\WINNT35\SYSTEM32\COMMAND.COM 3 2" xfId="173" xr:uid="{B70C6440-1981-4369-BB25-BEA0D615BC2B}"/>
    <cellStyle name="=C:\WINNT35\SYSTEM32\COMMAND.COM 30" xfId="174" xr:uid="{D9831501-C132-419E-9BFF-6FA9EC1D9527}"/>
    <cellStyle name="=C:\WINNT35\SYSTEM32\COMMAND.COM 4" xfId="175" xr:uid="{C093F1E4-1813-46C2-B8AA-9FA6EF049A87}"/>
    <cellStyle name="=C:\WINNT35\SYSTEM32\COMMAND.COM 4 2" xfId="176" xr:uid="{5543CCB4-ACB3-4900-9A79-18631B5FF582}"/>
    <cellStyle name="=C:\WINNT35\SYSTEM32\COMMAND.COM 5" xfId="177" xr:uid="{E2099D48-C609-4977-B5C7-EE058D1B16E4}"/>
    <cellStyle name="=C:\WINNT35\SYSTEM32\COMMAND.COM 5 2" xfId="178" xr:uid="{6F1C191E-6FAC-4B62-9913-38CF9CF938B3}"/>
    <cellStyle name="=C:\WINNT35\SYSTEM32\COMMAND.COM 6" xfId="179" xr:uid="{2BFA6F53-6528-4FBE-800A-ACA8016DF382}"/>
    <cellStyle name="=C:\WINNT35\SYSTEM32\COMMAND.COM 6 2" xfId="180" xr:uid="{46293843-11AE-40F8-A6DD-987EF137B373}"/>
    <cellStyle name="=C:\WINNT35\SYSTEM32\COMMAND.COM 7" xfId="181" xr:uid="{A8FA2B60-1FAB-4757-8E68-1E7B98AE8AFF}"/>
    <cellStyle name="=C:\WINNT35\SYSTEM32\COMMAND.COM 8" xfId="182" xr:uid="{C635744B-C630-4CDF-B1D2-DAF08E12D933}"/>
    <cellStyle name="=C:\WINNT35\SYSTEM32\COMMAND.COM 9" xfId="183" xr:uid="{A26DED04-D100-430B-8396-558AE4BE99E0}"/>
    <cellStyle name="=C:\WINNT35\SYSTEM32\COMMAND.COM_EE CCS assumptions for Redpoint V3_SL_20090818" xfId="184" xr:uid="{11E7A733-52E8-4C6F-9BEF-6CEFB8E0DF97}"/>
    <cellStyle name="0dp" xfId="185" xr:uid="{4207750A-CB38-4790-9917-C2400A681470}"/>
    <cellStyle name="1dp" xfId="186" xr:uid="{04E1D202-D01B-41C8-97B5-815502CCB997}"/>
    <cellStyle name="1dp 2" xfId="187" xr:uid="{D9074DF7-CAA5-4588-A51B-0F5F4D55A4DF}"/>
    <cellStyle name="1dp 2 2" xfId="188" xr:uid="{6213B27F-1030-44EA-8A77-F2C244D5DFB0}"/>
    <cellStyle name="1dp 3" xfId="189" xr:uid="{0E44F49C-5C1C-4CCF-87E5-82D14EDC76F1}"/>
    <cellStyle name="20% - Accent1 10" xfId="190" xr:uid="{6A5E33CD-DBE6-49FB-B9A7-8CA3E09FEFD5}"/>
    <cellStyle name="20% - Accent1 11" xfId="191" xr:uid="{A54C029B-C779-4DCD-8E92-FF14E385522D}"/>
    <cellStyle name="20% - Accent1 12" xfId="192" xr:uid="{78FB68EB-BAFF-4534-9C3E-AC2605CEA7E2}"/>
    <cellStyle name="20% - Accent1 13" xfId="193" xr:uid="{72645557-E986-482E-B4A4-8BE9AC65979D}"/>
    <cellStyle name="20% - Accent1 14" xfId="194" xr:uid="{F04F1E23-0876-428B-98B8-2187F1E7415B}"/>
    <cellStyle name="20% - Accent1 15" xfId="195" xr:uid="{5FC056AA-DF77-44BB-A4FC-5EFEA54FD69D}"/>
    <cellStyle name="20% - Accent1 16" xfId="196" xr:uid="{0FE5897D-D515-44E7-94D1-141692FD2CB0}"/>
    <cellStyle name="20% - Accent1 17" xfId="197" xr:uid="{A1BCFCDB-26C4-4D0C-ACF5-2BAAB85ACE1B}"/>
    <cellStyle name="20% - Accent1 18" xfId="198" xr:uid="{0035253B-4B9D-4C30-9DA7-B3D7895A991A}"/>
    <cellStyle name="20% - Accent1 19" xfId="199" xr:uid="{E95707A4-AB2E-4400-A7DB-0393589CD0C9}"/>
    <cellStyle name="20% - Accent1 2" xfId="200" xr:uid="{F20CCEDD-7DCE-4DE7-A454-8E30ED1EF3C1}"/>
    <cellStyle name="20% - Accent1 2 2" xfId="201" xr:uid="{14481284-14E0-4AF8-9816-975F95C05E7D}"/>
    <cellStyle name="20% - Accent1 2 2 2" xfId="202" xr:uid="{A647207A-6456-40F3-BB95-8971AD3148D6}"/>
    <cellStyle name="20% - Accent1 2 2 3" xfId="203" xr:uid="{CFC1A46E-8196-45AF-AD07-01E018837366}"/>
    <cellStyle name="20% - Accent1 2 3" xfId="204" xr:uid="{0DAF26A3-5ACA-4433-A3FF-51BEF265FBE2}"/>
    <cellStyle name="20% - Accent1 2 3 2" xfId="205" xr:uid="{0EE4B861-9368-4E86-B509-4C037F1537E8}"/>
    <cellStyle name="20% - Accent1 2 3 2 2" xfId="206" xr:uid="{A931656E-B48A-49F4-A377-993098895E6C}"/>
    <cellStyle name="20% - Accent1 2 3 3" xfId="207" xr:uid="{679459DF-8887-4CC3-A916-99094B134FCB}"/>
    <cellStyle name="20% - Accent1 2 3 4" xfId="208" xr:uid="{381210C8-B44C-4338-87B5-43A03F6BED0B}"/>
    <cellStyle name="20% - Accent1 2 4" xfId="209" xr:uid="{4D1270C1-5B56-4226-A79B-AD9F1E9EAAE5}"/>
    <cellStyle name="20% - Accent1 2 5" xfId="210" xr:uid="{EB35B584-C37F-42E3-A44D-743FF592FB85}"/>
    <cellStyle name="20% - Accent1 20" xfId="211" xr:uid="{CC89EEE6-CFBB-4DCF-9976-66DF77A18B41}"/>
    <cellStyle name="20% - Accent1 21" xfId="212" xr:uid="{EF564E57-B1B5-43AC-96A5-36B99EB918EC}"/>
    <cellStyle name="20% - Accent1 22" xfId="213" xr:uid="{70113AE2-72F5-4EC3-8899-167E4EE41698}"/>
    <cellStyle name="20% - Accent1 23" xfId="214" xr:uid="{4409F245-5D48-47B4-B761-208BED01D16D}"/>
    <cellStyle name="20% - Accent1 24" xfId="215" xr:uid="{0A9A8107-9929-440D-919D-3A50D18D053B}"/>
    <cellStyle name="20% - Accent1 25" xfId="216" xr:uid="{F6530AA2-1063-40E2-9DF6-7EC1615530D1}"/>
    <cellStyle name="20% - Accent1 26" xfId="217" xr:uid="{75814CFE-4323-40E6-BFBD-67A969F49FA4}"/>
    <cellStyle name="20% - Accent1 27" xfId="218" xr:uid="{AEE2BD32-7F6C-4D95-88AD-03A4E6498042}"/>
    <cellStyle name="20% - Accent1 28" xfId="219" xr:uid="{A548A0EA-E164-44EF-975B-B7EB0E06337E}"/>
    <cellStyle name="20% - Accent1 29" xfId="220" xr:uid="{1CAFA7A9-3BA9-4CA7-8E1D-36E3D5E3A777}"/>
    <cellStyle name="20% - Accent1 3" xfId="221" xr:uid="{BABCA7E5-9829-4B76-A8A8-FA1A6A7D7D76}"/>
    <cellStyle name="20% - Accent1 3 2" xfId="222" xr:uid="{E7DBD5A7-2649-40C5-BD94-BCE69980035D}"/>
    <cellStyle name="20% - Accent1 3 3" xfId="223" xr:uid="{20B871BE-458B-46D6-A049-D81FEC062D70}"/>
    <cellStyle name="20% - Accent1 30" xfId="224" xr:uid="{64DA1FA2-2FD7-4D2F-9EAC-334333B367E0}"/>
    <cellStyle name="20% - Accent1 31" xfId="225" xr:uid="{45066E2C-839D-4A4A-A65A-AB3D51783A0B}"/>
    <cellStyle name="20% - Accent1 32" xfId="226" xr:uid="{D8537260-C46E-4663-8DD2-32784EB59159}"/>
    <cellStyle name="20% - Accent1 33" xfId="227" xr:uid="{99CADE08-E1EF-4B8B-9D7F-5167B69921DE}"/>
    <cellStyle name="20% - Accent1 34" xfId="228" xr:uid="{E8943CA9-E151-4DAC-9303-10E945D72E71}"/>
    <cellStyle name="20% - Accent1 35" xfId="229" xr:uid="{F724037F-C030-4B1F-A094-53702D99CF31}"/>
    <cellStyle name="20% - Accent1 35 2" xfId="230" xr:uid="{DA033A88-E47B-4542-A110-888261CEFA75}"/>
    <cellStyle name="20% - Accent1 35 2 2" xfId="231" xr:uid="{4E44D859-54B6-48DC-B302-D1CB7D237BE3}"/>
    <cellStyle name="20% - Accent1 35 2 2 2" xfId="232" xr:uid="{5703B714-5CC8-4329-9645-12D014A7CB17}"/>
    <cellStyle name="20% - Accent1 35 2 2 3" xfId="233" xr:uid="{9B601D71-28EA-4553-AF14-CD455393C5DE}"/>
    <cellStyle name="20% - Accent1 35 3" xfId="234" xr:uid="{8C8BC7E2-0878-47C6-B15C-DA46B60848E9}"/>
    <cellStyle name="20% - Accent1 35 4" xfId="235" xr:uid="{AB25E54A-78BF-4E8C-B7BE-D951B6BA603C}"/>
    <cellStyle name="20% - Accent1 35 5" xfId="236" xr:uid="{E6E4F898-C73A-4F1C-BECE-2CA5D12419FD}"/>
    <cellStyle name="20% - Accent1 36" xfId="237" xr:uid="{EAD807B2-0ADF-4A9B-82AE-D8F27A8A614C}"/>
    <cellStyle name="20% - Accent1 37" xfId="238" xr:uid="{476398E7-17AB-4B2F-B545-7A9614B1F71D}"/>
    <cellStyle name="20% - Accent1 38" xfId="239" xr:uid="{A538B1E0-B534-4478-826D-014C4A5E47F5}"/>
    <cellStyle name="20% - Accent1 39" xfId="240" xr:uid="{416C47BF-8A65-40A3-A85C-2096F993D3DF}"/>
    <cellStyle name="20% - Accent1 4" xfId="241" xr:uid="{40A908B3-D8E6-4E6B-B1D5-99C7C6F28D2D}"/>
    <cellStyle name="20% - Accent1 4 2" xfId="242" xr:uid="{5BD05DF8-8B34-4839-ACB7-25DDF193B602}"/>
    <cellStyle name="20% - Accent1 40" xfId="243" xr:uid="{E2AF237D-78E4-4C54-BBA4-1766E79030E2}"/>
    <cellStyle name="20% - Accent1 41" xfId="244" xr:uid="{6663F40A-FC37-4D66-9574-5AAB91687697}"/>
    <cellStyle name="20% - Accent1 42" xfId="245" xr:uid="{631C4211-8F10-41F2-B313-D4EA6E1B94AC}"/>
    <cellStyle name="20% - Accent1 43" xfId="246" xr:uid="{8489C0E3-BB6D-4E8F-A209-3F800BE5B4BF}"/>
    <cellStyle name="20% - Accent1 44" xfId="247" xr:uid="{9DC5379D-0C0B-4C76-978E-48E7F497664D}"/>
    <cellStyle name="20% - Accent1 45" xfId="248" xr:uid="{7CCA868E-F16C-4944-88E1-36BFB699CDD5}"/>
    <cellStyle name="20% - Accent1 46" xfId="249" xr:uid="{7914381B-C862-4D18-BDBA-8D7619821125}"/>
    <cellStyle name="20% - Accent1 47" xfId="250" xr:uid="{5563CE91-E1A1-4581-AB5E-C02F4ADCA780}"/>
    <cellStyle name="20% - Accent1 48" xfId="251" xr:uid="{5B4DAE51-15BF-4D92-8440-A3FBF6CBE179}"/>
    <cellStyle name="20% - Accent1 49" xfId="252" xr:uid="{0044789D-21AE-4ED4-99B8-472DFC06320F}"/>
    <cellStyle name="20% - Accent1 5" xfId="253" xr:uid="{543704CA-CACC-407B-8F44-4100E6E20408}"/>
    <cellStyle name="20% - Accent1 50" xfId="254" xr:uid="{E10EC2E4-81C4-4F1D-B3E8-B27249A27E18}"/>
    <cellStyle name="20% - Accent1 51" xfId="255" xr:uid="{8130715C-C55D-4FDC-B020-A711D61BEFEF}"/>
    <cellStyle name="20% - Accent1 52" xfId="256" xr:uid="{7D900B2A-F66C-497B-96FB-746D6BCCF9C6}"/>
    <cellStyle name="20% - Accent1 53" xfId="257" xr:uid="{45AC5244-4E48-4E65-BC62-1AFD376F828C}"/>
    <cellStyle name="20% - Accent1 54" xfId="258" xr:uid="{5C1E9CBF-8BB8-4BC7-9274-C03C7573C15F}"/>
    <cellStyle name="20% - Accent1 55" xfId="259" xr:uid="{06155130-0E04-4A74-BFEF-EC2E591FEDE3}"/>
    <cellStyle name="20% - Accent1 56" xfId="260" xr:uid="{40B68A1C-A822-48D7-AA71-505736938385}"/>
    <cellStyle name="20% - Accent1 57" xfId="261" xr:uid="{F83B5ACC-ABCB-4757-9A82-A29650604B0D}"/>
    <cellStyle name="20% - Accent1 58" xfId="262" xr:uid="{C08CB470-F579-4514-A05C-FE354D170B24}"/>
    <cellStyle name="20% - Accent1 59" xfId="263" xr:uid="{29A9A2B3-6C44-4343-9AAF-66DB143970D3}"/>
    <cellStyle name="20% - Accent1 6" xfId="264" xr:uid="{8350FC46-BF4F-4F24-8FCC-4D0E07498C3F}"/>
    <cellStyle name="20% - Accent1 60" xfId="265" xr:uid="{F2C956BE-EDF6-4B64-A10C-F33A8BCE11DB}"/>
    <cellStyle name="20% - Accent1 60 2" xfId="266" xr:uid="{BD400B4B-A24E-4365-A58B-79662A47F382}"/>
    <cellStyle name="20% - Accent1 60 2 2" xfId="267" xr:uid="{C3099E52-ADE9-48E7-BA6C-FD85F060A762}"/>
    <cellStyle name="20% - Accent1 60 2 2 2" xfId="268" xr:uid="{1A8631B6-852B-49D5-942E-CCDD139E21FB}"/>
    <cellStyle name="20% - Accent1 60 2 3" xfId="269" xr:uid="{729E4F72-C66C-431C-A85D-EFCB5F4C713F}"/>
    <cellStyle name="20% - Accent1 60 3" xfId="270" xr:uid="{09335FDD-B3CA-4DA9-9355-A0E7C348CB07}"/>
    <cellStyle name="20% - Accent1 61" xfId="271" xr:uid="{24FA6305-BEC8-4D8F-B7A3-B73763869846}"/>
    <cellStyle name="20% - Accent1 62" xfId="272" xr:uid="{BE4ADF22-D185-402B-BE31-762500842CD1}"/>
    <cellStyle name="20% - Accent1 63" xfId="273" xr:uid="{4F49891C-BAFE-4856-AC67-ED5836B64B1C}"/>
    <cellStyle name="20% - Accent1 64" xfId="274" xr:uid="{6CCD3E33-727E-4954-AF79-F388DDCC1804}"/>
    <cellStyle name="20% - Accent1 65" xfId="275" xr:uid="{52526447-29F3-42EB-9883-D0959BD3D8F9}"/>
    <cellStyle name="20% - Accent1 7" xfId="276" xr:uid="{38622005-9150-47DE-AD22-52AF42F24CE8}"/>
    <cellStyle name="20% - Accent1 8" xfId="277" xr:uid="{31D7FE11-E2DA-4ED8-A115-5714B6EC30FE}"/>
    <cellStyle name="20% - Accent1 9" xfId="278" xr:uid="{EEBD4B1E-9DED-4907-B69A-55C4BC8458D3}"/>
    <cellStyle name="20% - Accent2 10" xfId="279" xr:uid="{5588D05B-2104-41BC-9FC7-B712496D2654}"/>
    <cellStyle name="20% - Accent2 11" xfId="280" xr:uid="{FCEFBF44-3CE7-494E-902E-1647D912DD9B}"/>
    <cellStyle name="20% - Accent2 12" xfId="281" xr:uid="{9ED0685D-3001-4D66-A656-3BA5D16D31F1}"/>
    <cellStyle name="20% - Accent2 13" xfId="282" xr:uid="{F3D74DE5-74E9-442C-AC2C-597C885EAAF4}"/>
    <cellStyle name="20% - Accent2 14" xfId="283" xr:uid="{4D0E264E-C835-4C70-B890-BA915D239170}"/>
    <cellStyle name="20% - Accent2 15" xfId="284" xr:uid="{C59EAB5F-24C3-49E2-BC48-6BD60AF75B7C}"/>
    <cellStyle name="20% - Accent2 16" xfId="285" xr:uid="{96834DF1-A5C7-448E-8A94-7A12A946B677}"/>
    <cellStyle name="20% - Accent2 17" xfId="286" xr:uid="{648D07A0-BDD4-49E4-895A-9019540B6A91}"/>
    <cellStyle name="20% - Accent2 18" xfId="287" xr:uid="{DBA19BDB-A6DE-4E5C-91A0-290C70739E31}"/>
    <cellStyle name="20% - Accent2 19" xfId="288" xr:uid="{25C8F226-5DDF-4FE3-908A-4CF5162451A0}"/>
    <cellStyle name="20% - Accent2 2" xfId="289" xr:uid="{ECEF2C3F-2CA9-44A2-BCD6-6E06ED73FAF2}"/>
    <cellStyle name="20% - Accent2 2 2" xfId="290" xr:uid="{0D22FBD7-A1BF-483D-A460-38F5304FF1D3}"/>
    <cellStyle name="20% - Accent2 2 2 2" xfId="291" xr:uid="{77E321C9-C667-4668-84D3-D3D33FAAA9FE}"/>
    <cellStyle name="20% - Accent2 2 2 3" xfId="292" xr:uid="{639949C3-84B2-4C8D-8E27-448BC9AADC36}"/>
    <cellStyle name="20% - Accent2 2 3" xfId="293" xr:uid="{82978640-193F-4F2F-A712-28BFACB47D93}"/>
    <cellStyle name="20% - Accent2 2 3 2" xfId="294" xr:uid="{B921C11C-6F38-4AE0-89E9-18B0287D1332}"/>
    <cellStyle name="20% - Accent2 2 3 2 2" xfId="295" xr:uid="{1A531907-F6D0-4B58-AC65-884E82E61E63}"/>
    <cellStyle name="20% - Accent2 2 3 3" xfId="296" xr:uid="{913FD69B-0520-46BE-ACA0-A962CEDF3C8A}"/>
    <cellStyle name="20% - Accent2 2 3 4" xfId="297" xr:uid="{8B4E0D74-5621-4037-9159-9748FEEBEAE9}"/>
    <cellStyle name="20% - Accent2 2 4" xfId="298" xr:uid="{87423743-58DD-4701-9045-C45B58EF7BE9}"/>
    <cellStyle name="20% - Accent2 2 5" xfId="299" xr:uid="{B48E252B-07FD-4F7C-9604-14AD40450185}"/>
    <cellStyle name="20% - Accent2 20" xfId="300" xr:uid="{93A84CB5-82ED-4B06-B1AC-10CFBB158533}"/>
    <cellStyle name="20% - Accent2 21" xfId="301" xr:uid="{890659E0-007D-445C-A790-D4A5A2EE213C}"/>
    <cellStyle name="20% - Accent2 22" xfId="302" xr:uid="{1BDACEFB-7819-4F08-A6FF-4B70C45DD12D}"/>
    <cellStyle name="20% - Accent2 23" xfId="303" xr:uid="{45F16AD1-6B41-42CD-9458-1B0C30491A26}"/>
    <cellStyle name="20% - Accent2 24" xfId="304" xr:uid="{058729EF-D82B-47CD-8430-8E0F17F1FC65}"/>
    <cellStyle name="20% - Accent2 25" xfId="305" xr:uid="{B107FD08-60A7-4BBF-898D-44F0157D0656}"/>
    <cellStyle name="20% - Accent2 26" xfId="306" xr:uid="{10E2D008-F6E2-44F0-BC2B-7320C39C2ED4}"/>
    <cellStyle name="20% - Accent2 27" xfId="307" xr:uid="{8B1B72D7-C037-4546-A4E1-AF1748849F50}"/>
    <cellStyle name="20% - Accent2 28" xfId="308" xr:uid="{880D9C89-7884-4FC9-8AAA-442960876B62}"/>
    <cellStyle name="20% - Accent2 29" xfId="309" xr:uid="{524D734D-7050-477E-99FB-693F07C769AD}"/>
    <cellStyle name="20% - Accent2 3" xfId="310" xr:uid="{89120B9F-2185-4EA2-9156-B22152623C1D}"/>
    <cellStyle name="20% - Accent2 3 2" xfId="311" xr:uid="{7802AB1D-39D4-4DEE-9255-E2D1F8CA0CE9}"/>
    <cellStyle name="20% - Accent2 3 3" xfId="312" xr:uid="{D81288F0-42E7-4F7E-A871-C4A74A474046}"/>
    <cellStyle name="20% - Accent2 30" xfId="313" xr:uid="{E924B4BA-2A63-4B96-B4E1-F31AB5CCBD18}"/>
    <cellStyle name="20% - Accent2 31" xfId="314" xr:uid="{80B101DD-A691-4E91-AED8-C99EEAAD9BA4}"/>
    <cellStyle name="20% - Accent2 32" xfId="315" xr:uid="{43BDD9DE-0409-49D2-B578-C6F563AA730D}"/>
    <cellStyle name="20% - Accent2 33" xfId="316" xr:uid="{01EA6EDA-BFE1-41B7-848E-A14040E7D0C5}"/>
    <cellStyle name="20% - Accent2 34" xfId="317" xr:uid="{181398A0-0C56-4B00-AA0C-AE775F23E856}"/>
    <cellStyle name="20% - Accent2 35" xfId="318" xr:uid="{C759171F-5DBC-47C4-9AA5-5EAA7F252FF2}"/>
    <cellStyle name="20% - Accent2 35 2" xfId="319" xr:uid="{E104B5FF-EA26-4521-B665-E7068FFFC7A1}"/>
    <cellStyle name="20% - Accent2 35 2 2" xfId="320" xr:uid="{0A0A9960-6BE3-4A36-8163-24FF77CC12BE}"/>
    <cellStyle name="20% - Accent2 35 2 2 2" xfId="321" xr:uid="{BE2C6782-4DBC-4177-8636-0FC7B90FE917}"/>
    <cellStyle name="20% - Accent2 35 2 2 3" xfId="322" xr:uid="{D4ED82E2-5ACB-4B25-B967-2E7E1FF4ED12}"/>
    <cellStyle name="20% - Accent2 35 3" xfId="323" xr:uid="{34365D21-CCD5-452F-9B7E-6D9B65A1104D}"/>
    <cellStyle name="20% - Accent2 35 4" xfId="324" xr:uid="{9E95AA4E-DF92-4085-9B98-38A343326D66}"/>
    <cellStyle name="20% - Accent2 35 5" xfId="325" xr:uid="{B35089CB-17F7-4588-876D-F3F932BD3A28}"/>
    <cellStyle name="20% - Accent2 36" xfId="326" xr:uid="{DD206AA1-DB1C-4A00-B2F7-4DDC4930BF8D}"/>
    <cellStyle name="20% - Accent2 37" xfId="327" xr:uid="{9B868349-A8EB-4A9E-B1EF-ED8A01232F2F}"/>
    <cellStyle name="20% - Accent2 38" xfId="328" xr:uid="{F4A10119-C432-4973-8ECE-84E9765B4AFD}"/>
    <cellStyle name="20% - Accent2 39" xfId="329" xr:uid="{D4E61E36-2A80-4D93-9E5E-7AAF39590A41}"/>
    <cellStyle name="20% - Accent2 4" xfId="330" xr:uid="{EB9F538B-6ACA-43CD-B9DC-EC5C9E5A0AE4}"/>
    <cellStyle name="20% - Accent2 4 2" xfId="331" xr:uid="{A4B6964E-7BA5-475E-B207-5B0962E78EE5}"/>
    <cellStyle name="20% - Accent2 40" xfId="332" xr:uid="{CF99E714-0D3A-4BF5-AB54-D6104797856A}"/>
    <cellStyle name="20% - Accent2 41" xfId="333" xr:uid="{91015531-6EA1-4409-816A-D2EECE49A0C9}"/>
    <cellStyle name="20% - Accent2 42" xfId="334" xr:uid="{04CA4AE3-47FD-4FE0-AA41-8CBBA2C93B96}"/>
    <cellStyle name="20% - Accent2 43" xfId="335" xr:uid="{B04F32D7-02C2-4A15-B619-E9D071A21A99}"/>
    <cellStyle name="20% - Accent2 44" xfId="336" xr:uid="{97AC4DBF-83B0-45CF-BA01-0B3CF6085ACD}"/>
    <cellStyle name="20% - Accent2 45" xfId="337" xr:uid="{8F8D31FA-0B1C-4169-B27C-D99FDCAD236C}"/>
    <cellStyle name="20% - Accent2 46" xfId="338" xr:uid="{47B9C0EA-E8AA-4C93-A883-3A549E31754D}"/>
    <cellStyle name="20% - Accent2 47" xfId="339" xr:uid="{5E4FCF46-63E5-434D-88A9-21DBD6E55325}"/>
    <cellStyle name="20% - Accent2 48" xfId="340" xr:uid="{3C8767A5-7421-4DF9-A3B8-BF71DBA56A72}"/>
    <cellStyle name="20% - Accent2 49" xfId="341" xr:uid="{BDAED37F-8F82-4A92-B99D-2ABDA16280CE}"/>
    <cellStyle name="20% - Accent2 5" xfId="342" xr:uid="{AE6FA628-5805-4089-AC68-F38AB3CDF301}"/>
    <cellStyle name="20% - Accent2 50" xfId="343" xr:uid="{019C661A-EC22-487A-8254-21E354E1A664}"/>
    <cellStyle name="20% - Accent2 51" xfId="344" xr:uid="{779ABEDD-C860-4734-ADBC-0FCA5BA22C8C}"/>
    <cellStyle name="20% - Accent2 52" xfId="345" xr:uid="{ABCA1AD6-E24D-4991-98EA-D88BC6AFEC9D}"/>
    <cellStyle name="20% - Accent2 53" xfId="346" xr:uid="{A5445D21-AC00-49A6-830C-62F6830A640E}"/>
    <cellStyle name="20% - Accent2 54" xfId="347" xr:uid="{B9541998-3AF7-44F2-8390-CD095290724D}"/>
    <cellStyle name="20% - Accent2 55" xfId="348" xr:uid="{C7188BDD-BA73-4DD0-AA90-64C48052801D}"/>
    <cellStyle name="20% - Accent2 56" xfId="349" xr:uid="{5F8294F8-A07A-45E2-8EB8-E2868AD9B1E3}"/>
    <cellStyle name="20% - Accent2 57" xfId="350" xr:uid="{9CDE5D7D-0559-46F5-BA7A-7EED13FE7574}"/>
    <cellStyle name="20% - Accent2 58" xfId="351" xr:uid="{38F32D37-A7F6-4F4C-90C4-6127AD3FE504}"/>
    <cellStyle name="20% - Accent2 59" xfId="352" xr:uid="{0B9FD2C3-7860-4F02-B50C-6C07EF705990}"/>
    <cellStyle name="20% - Accent2 6" xfId="353" xr:uid="{EF17225B-AD13-4B99-982E-C761D7ADCD97}"/>
    <cellStyle name="20% - Accent2 60" xfId="354" xr:uid="{5B4F5D69-2BB6-4386-91E0-DA5DC4B62DFD}"/>
    <cellStyle name="20% - Accent2 60 2" xfId="355" xr:uid="{FC94B222-1E80-4A08-BF15-0D25484F3A89}"/>
    <cellStyle name="20% - Accent2 60 2 2" xfId="356" xr:uid="{859357CA-E35E-4A33-A1A2-15EAF3395E51}"/>
    <cellStyle name="20% - Accent2 60 2 2 2" xfId="357" xr:uid="{5231B5E1-7E2C-41CC-B90E-7EFD5E0D3310}"/>
    <cellStyle name="20% - Accent2 60 2 3" xfId="358" xr:uid="{9D51DF4D-4173-4697-8A82-9140838B98B7}"/>
    <cellStyle name="20% - Accent2 60 3" xfId="359" xr:uid="{59D880E9-E0D6-44E0-B792-7928BCFB63ED}"/>
    <cellStyle name="20% - Accent2 61" xfId="360" xr:uid="{F8E8C48F-4D42-4F4B-8F7E-55C01AB2A008}"/>
    <cellStyle name="20% - Accent2 62" xfId="361" xr:uid="{C77C04AA-2F43-4C09-9D70-6C3483BBE545}"/>
    <cellStyle name="20% - Accent2 63" xfId="362" xr:uid="{78C9733E-1476-496E-9C54-1820F11055DA}"/>
    <cellStyle name="20% - Accent2 64" xfId="363" xr:uid="{9FBDEF9F-001C-437D-9A37-66975623E989}"/>
    <cellStyle name="20% - Accent2 65" xfId="364" xr:uid="{AF920303-37A0-4B10-B581-1D3790C17EF4}"/>
    <cellStyle name="20% - Accent2 7" xfId="365" xr:uid="{FED5D0ED-22A2-43B2-84AD-56DD013CF1DE}"/>
    <cellStyle name="20% - Accent2 8" xfId="366" xr:uid="{EF5E477E-CED5-4587-93DA-29BA002B51FF}"/>
    <cellStyle name="20% - Accent2 9" xfId="367" xr:uid="{71E7FCC1-67C8-44B9-9036-D5BFDFB85AE4}"/>
    <cellStyle name="20% - Accent3 10" xfId="368" xr:uid="{1D9520D7-955B-45D9-BEBF-5281254644EC}"/>
    <cellStyle name="20% - Accent3 11" xfId="369" xr:uid="{83EEF277-6077-44D6-8163-1B7931EE2652}"/>
    <cellStyle name="20% - Accent3 12" xfId="370" xr:uid="{1B849539-5381-4B07-A6E8-54FAF1F60F23}"/>
    <cellStyle name="20% - Accent3 13" xfId="371" xr:uid="{954ACC16-3506-4116-B08B-7B40FDF928A9}"/>
    <cellStyle name="20% - Accent3 14" xfId="372" xr:uid="{F58BDDAE-313B-470F-A3FB-3647E9A91C0F}"/>
    <cellStyle name="20% - Accent3 15" xfId="373" xr:uid="{2AF97B58-1451-4896-841F-7AFA706F0D04}"/>
    <cellStyle name="20% - Accent3 16" xfId="374" xr:uid="{EF4D2E50-CB48-4CE9-BB62-2B94634A8A60}"/>
    <cellStyle name="20% - Accent3 17" xfId="375" xr:uid="{6FA50469-8518-47DE-8619-1F667A2C7583}"/>
    <cellStyle name="20% - Accent3 18" xfId="376" xr:uid="{B45681E7-3916-41D3-B6A5-ED5810DF090F}"/>
    <cellStyle name="20% - Accent3 19" xfId="377" xr:uid="{6BA31BA6-CC3C-49A2-A917-03F910B64B75}"/>
    <cellStyle name="20% - Accent3 2" xfId="378" xr:uid="{9A667598-F3C3-428C-8DAB-774BD2893211}"/>
    <cellStyle name="20% - Accent3 2 2" xfId="379" xr:uid="{A88AF024-E4F1-46A7-9672-B8D53C0A976D}"/>
    <cellStyle name="20% - Accent3 2 2 2" xfId="380" xr:uid="{EDE6211B-A58F-4A0B-B3CD-510BCC726778}"/>
    <cellStyle name="20% - Accent3 2 2 3" xfId="381" xr:uid="{0B384133-42C8-4D0C-BD4B-7A3B5A6218FA}"/>
    <cellStyle name="20% - Accent3 2 3" xfId="382" xr:uid="{6F1A2FC3-2A5C-4938-ABCD-CF46CE395DCB}"/>
    <cellStyle name="20% - Accent3 2 3 2" xfId="383" xr:uid="{077C6099-E1D4-447A-857E-BD993188661E}"/>
    <cellStyle name="20% - Accent3 2 3 2 2" xfId="384" xr:uid="{A359E29A-8E62-4DF6-A226-B07615979113}"/>
    <cellStyle name="20% - Accent3 2 3 3" xfId="385" xr:uid="{D0DD9624-BC71-4140-8F37-1DD58B8FC04E}"/>
    <cellStyle name="20% - Accent3 2 3 4" xfId="386" xr:uid="{6C77E0C7-1B0E-409B-8918-230A4F538FB4}"/>
    <cellStyle name="20% - Accent3 2 4" xfId="387" xr:uid="{3E5CF3A5-2A60-456D-B130-BF867930FC2C}"/>
    <cellStyle name="20% - Accent3 2 5" xfId="388" xr:uid="{E96A09D1-105B-42DC-8340-C68A6F8A5B6D}"/>
    <cellStyle name="20% - Accent3 20" xfId="389" xr:uid="{5B504801-9240-43CB-AB82-0CD0E0F8B4BD}"/>
    <cellStyle name="20% - Accent3 21" xfId="390" xr:uid="{15335151-CDCC-4BFA-BD9C-899E423E94E6}"/>
    <cellStyle name="20% - Accent3 22" xfId="391" xr:uid="{871E6732-8705-4DAF-8719-F6C60EA968A0}"/>
    <cellStyle name="20% - Accent3 23" xfId="392" xr:uid="{490DE06F-A75D-44F5-B0C3-8F237EC08F63}"/>
    <cellStyle name="20% - Accent3 24" xfId="393" xr:uid="{8CD75BA0-2B64-4F4A-8B5D-6894963364FF}"/>
    <cellStyle name="20% - Accent3 25" xfId="394" xr:uid="{1C0BF66C-310E-4F2A-8091-40FAB1E636D6}"/>
    <cellStyle name="20% - Accent3 26" xfId="395" xr:uid="{C55B64AA-FAC3-4BA6-973C-5EF17043EF72}"/>
    <cellStyle name="20% - Accent3 27" xfId="396" xr:uid="{D1B62B1D-CFCC-4014-88DC-A6BED9BDD8E5}"/>
    <cellStyle name="20% - Accent3 28" xfId="397" xr:uid="{4F1954A2-B8D9-4DC8-BB09-68ED174D0D39}"/>
    <cellStyle name="20% - Accent3 29" xfId="398" xr:uid="{473B7131-F608-45C7-9958-79ED38795CE5}"/>
    <cellStyle name="20% - Accent3 3" xfId="399" xr:uid="{D60F1859-F61F-48A4-A835-83B11C63DDF3}"/>
    <cellStyle name="20% - Accent3 3 2" xfId="400" xr:uid="{C9285977-004E-4E20-BCB9-9B3A54087D23}"/>
    <cellStyle name="20% - Accent3 3 3" xfId="401" xr:uid="{7C505E13-D79C-44DB-9B00-3EEB176FFDC4}"/>
    <cellStyle name="20% - Accent3 30" xfId="402" xr:uid="{0FC59047-06E3-4257-8F77-74CEDE7CBA35}"/>
    <cellStyle name="20% - Accent3 31" xfId="403" xr:uid="{9BF71670-5AA1-4BD3-B6A5-AFD387E0286C}"/>
    <cellStyle name="20% - Accent3 32" xfId="404" xr:uid="{64F60C16-EF73-4ABD-B84A-266362555318}"/>
    <cellStyle name="20% - Accent3 33" xfId="405" xr:uid="{30D5FB0C-91E0-414C-8883-099B179D2BFC}"/>
    <cellStyle name="20% - Accent3 34" xfId="406" xr:uid="{87DD39A8-341E-448F-8225-AF9C59410360}"/>
    <cellStyle name="20% - Accent3 35" xfId="407" xr:uid="{0CA9AB18-2986-4119-9020-5CCF1F557297}"/>
    <cellStyle name="20% - Accent3 35 2" xfId="408" xr:uid="{70B676DA-241E-4DC9-8024-CE663946DE07}"/>
    <cellStyle name="20% - Accent3 35 2 2" xfId="409" xr:uid="{135F69A8-5730-4224-B296-924EAF27B8D4}"/>
    <cellStyle name="20% - Accent3 35 2 2 2" xfId="410" xr:uid="{55580767-BE58-4EF7-87E0-068330E237FC}"/>
    <cellStyle name="20% - Accent3 35 2 2 3" xfId="411" xr:uid="{EEA1560B-9AF7-4B4B-A2D2-0892DF24B860}"/>
    <cellStyle name="20% - Accent3 35 3" xfId="412" xr:uid="{0642DD18-EC29-405C-9D30-6BD40233FA9F}"/>
    <cellStyle name="20% - Accent3 35 4" xfId="413" xr:uid="{6C02BF0C-3B7B-4AFC-AC24-79F4C4E15334}"/>
    <cellStyle name="20% - Accent3 35 5" xfId="414" xr:uid="{0B32408E-CFA1-449B-897D-70CAC45B9F5E}"/>
    <cellStyle name="20% - Accent3 36" xfId="415" xr:uid="{7510F6E8-2F86-43FD-8B1E-2BB3ED2FC72F}"/>
    <cellStyle name="20% - Accent3 37" xfId="416" xr:uid="{9CF02BE1-8E99-4143-B45E-81541C1513DC}"/>
    <cellStyle name="20% - Accent3 38" xfId="417" xr:uid="{7A8EE483-1465-42F1-BB6C-A523871A4A63}"/>
    <cellStyle name="20% - Accent3 39" xfId="418" xr:uid="{26909CA4-654D-4AEC-A5F0-FA20FE906EE4}"/>
    <cellStyle name="20% - Accent3 4" xfId="419" xr:uid="{206A487C-E9B5-4EC6-ADEA-2A08DEAA387D}"/>
    <cellStyle name="20% - Accent3 4 2" xfId="420" xr:uid="{9559FCC4-34CA-4F85-84BD-17CF44A6A72D}"/>
    <cellStyle name="20% - Accent3 40" xfId="421" xr:uid="{455E6380-1A1A-4373-9FA7-78788F7A8510}"/>
    <cellStyle name="20% - Accent3 41" xfId="422" xr:uid="{7ECC3594-7312-4344-90D2-14237C8E7FA2}"/>
    <cellStyle name="20% - Accent3 42" xfId="423" xr:uid="{1F5EC97D-9901-4280-8C97-CC53C0563C8F}"/>
    <cellStyle name="20% - Accent3 43" xfId="424" xr:uid="{27453593-C340-44A2-91DB-DAD901CF8568}"/>
    <cellStyle name="20% - Accent3 44" xfId="425" xr:uid="{9FEB2D4F-307C-449B-8E88-23DBC2DB2383}"/>
    <cellStyle name="20% - Accent3 45" xfId="426" xr:uid="{FBD4E0E8-95E7-41FD-90ED-A52E2403F319}"/>
    <cellStyle name="20% - Accent3 46" xfId="427" xr:uid="{0D79EE0B-8ACB-4740-B2AD-5BA123A994D4}"/>
    <cellStyle name="20% - Accent3 47" xfId="428" xr:uid="{B6BA2E2B-8AD8-415F-9485-C38D0C4702FA}"/>
    <cellStyle name="20% - Accent3 48" xfId="429" xr:uid="{3E99B04D-C9D9-44FA-B548-387BB329A26C}"/>
    <cellStyle name="20% - Accent3 49" xfId="430" xr:uid="{F6C7089D-A191-4377-977F-FCC534EAD453}"/>
    <cellStyle name="20% - Accent3 5" xfId="431" xr:uid="{F7AE5897-53F3-4E1D-AA6F-81ADF2063739}"/>
    <cellStyle name="20% - Accent3 50" xfId="432" xr:uid="{EC98DDDF-D03E-4DCB-A991-76EB63C4BD36}"/>
    <cellStyle name="20% - Accent3 51" xfId="433" xr:uid="{8219433A-5451-4445-BCF7-B6444A8ECB32}"/>
    <cellStyle name="20% - Accent3 52" xfId="434" xr:uid="{DE84A027-9215-46F0-AB3A-8CEAB42B4B48}"/>
    <cellStyle name="20% - Accent3 53" xfId="435" xr:uid="{366DA64F-A2B1-4D3C-AB4B-4F41E57C6864}"/>
    <cellStyle name="20% - Accent3 54" xfId="436" xr:uid="{46358F21-0C04-43AF-8902-B1B7BDA6984F}"/>
    <cellStyle name="20% - Accent3 55" xfId="437" xr:uid="{E5412D1C-FF63-4C50-8593-E07717560E73}"/>
    <cellStyle name="20% - Accent3 56" xfId="438" xr:uid="{E322FAB0-7C8F-480F-BAD6-0A91D725D2A3}"/>
    <cellStyle name="20% - Accent3 57" xfId="439" xr:uid="{42DA3BFA-A8B7-4C9E-9FE0-3B84B258616A}"/>
    <cellStyle name="20% - Accent3 58" xfId="440" xr:uid="{33E194DD-BC54-430B-AFF7-4405128BD5AD}"/>
    <cellStyle name="20% - Accent3 59" xfId="441" xr:uid="{C9082618-401F-4832-A346-ACADA5FDC8A3}"/>
    <cellStyle name="20% - Accent3 6" xfId="442" xr:uid="{9235557D-FEE2-4FD5-9087-73045E825DC2}"/>
    <cellStyle name="20% - Accent3 60" xfId="443" xr:uid="{161F2C32-648A-4260-9412-259EF671F588}"/>
    <cellStyle name="20% - Accent3 60 2" xfId="444" xr:uid="{C8ECB1EF-4907-4C88-B640-6AB49F345BCB}"/>
    <cellStyle name="20% - Accent3 60 2 2" xfId="445" xr:uid="{98497479-E23C-48EA-93E2-8F7BADBDA26B}"/>
    <cellStyle name="20% - Accent3 60 2 2 2" xfId="446" xr:uid="{774F1496-E845-4877-8653-43AAE18FF2DD}"/>
    <cellStyle name="20% - Accent3 60 2 3" xfId="447" xr:uid="{98091DDD-9D14-4393-AFF0-775A848D7D73}"/>
    <cellStyle name="20% - Accent3 60 3" xfId="448" xr:uid="{07DAFF61-4509-427B-AFFF-C33E7B5C49EE}"/>
    <cellStyle name="20% - Accent3 61" xfId="449" xr:uid="{8676228B-E628-47DE-9A63-42286B67FBE9}"/>
    <cellStyle name="20% - Accent3 62" xfId="450" xr:uid="{DDA5DE58-82C4-4658-8BB6-BBFA9B540939}"/>
    <cellStyle name="20% - Accent3 63" xfId="451" xr:uid="{2DA8BF4B-B1AA-4C7D-81CC-EA55952D027A}"/>
    <cellStyle name="20% - Accent3 64" xfId="452" xr:uid="{FF3805C7-1B88-4963-922F-8DECB0F68F30}"/>
    <cellStyle name="20% - Accent3 65" xfId="453" xr:uid="{8DA5B044-8AAA-4CBB-8AED-1938AE000BD2}"/>
    <cellStyle name="20% - Accent3 7" xfId="454" xr:uid="{05DD9FD5-9E60-4AA6-908A-8F3D7A497D35}"/>
    <cellStyle name="20% - Accent3 8" xfId="455" xr:uid="{A6F95EFE-F7DD-4745-A660-B91E1D90786A}"/>
    <cellStyle name="20% - Accent3 9" xfId="456" xr:uid="{3DB5FC92-30A4-4232-9FEA-4EA53B47250E}"/>
    <cellStyle name="20% - Accent4 10" xfId="457" xr:uid="{090F4200-FE6C-4DE1-AD44-94BD43298CD7}"/>
    <cellStyle name="20% - Accent4 11" xfId="458" xr:uid="{7F5575F9-51F8-490B-917D-1B21DAEEC90E}"/>
    <cellStyle name="20% - Accent4 12" xfId="459" xr:uid="{892C8F1C-25A2-45F8-8066-1F5823FE996C}"/>
    <cellStyle name="20% - Accent4 13" xfId="460" xr:uid="{092DBB7A-A1BC-4EFB-A63F-2DDB2AFE54C7}"/>
    <cellStyle name="20% - Accent4 14" xfId="461" xr:uid="{9EE26A6C-663D-474B-BCD1-F8DD1CDFEE41}"/>
    <cellStyle name="20% - Accent4 15" xfId="462" xr:uid="{D746533D-0878-4699-97D9-11DF9617B7EE}"/>
    <cellStyle name="20% - Accent4 16" xfId="463" xr:uid="{BAED7EE3-5690-496E-9138-6BCE9AF0FA80}"/>
    <cellStyle name="20% - Accent4 17" xfId="464" xr:uid="{5974277D-E476-4A57-BA42-34CA18570295}"/>
    <cellStyle name="20% - Accent4 18" xfId="465" xr:uid="{FA82EAF4-E80A-446C-9E5A-234ACA3F7C8F}"/>
    <cellStyle name="20% - Accent4 19" xfId="466" xr:uid="{3D745172-BE8F-4667-AFBE-2780F59A530A}"/>
    <cellStyle name="20% - Accent4 2" xfId="467" xr:uid="{4C7CB4B1-13A1-468D-9A87-5ADB96AEEC33}"/>
    <cellStyle name="20% - Accent4 2 2" xfId="468" xr:uid="{7CCCF4D7-EF1D-4EB8-BFDC-B3E369B6087E}"/>
    <cellStyle name="20% - Accent4 2 2 2" xfId="469" xr:uid="{7A559FC6-88F2-4008-BED1-A876642624C6}"/>
    <cellStyle name="20% - Accent4 2 2 3" xfId="470" xr:uid="{9DABB4F7-AF97-4AF6-BA69-FE7A3043DC30}"/>
    <cellStyle name="20% - Accent4 2 3" xfId="471" xr:uid="{9CC255B2-EFB2-44B1-81F3-4B548AA64E30}"/>
    <cellStyle name="20% - Accent4 2 3 2" xfId="472" xr:uid="{D989C035-4669-4480-B68B-BC782B98E55B}"/>
    <cellStyle name="20% - Accent4 2 3 2 2" xfId="473" xr:uid="{512B492E-CC92-4529-BC52-F3D3653BD5D1}"/>
    <cellStyle name="20% - Accent4 2 3 3" xfId="474" xr:uid="{5233AEC1-59B3-42CB-8464-E1CE3B033512}"/>
    <cellStyle name="20% - Accent4 2 3 4" xfId="475" xr:uid="{A612A662-171C-4316-87BD-95EE8D7C319B}"/>
    <cellStyle name="20% - Accent4 2 4" xfId="476" xr:uid="{36362EB7-4C92-4B67-8207-6779FF501C8C}"/>
    <cellStyle name="20% - Accent4 2 5" xfId="477" xr:uid="{1F2D5F96-69A3-4928-BB0B-BC497686BC55}"/>
    <cellStyle name="20% - Accent4 20" xfId="478" xr:uid="{307944CD-9CCF-42BE-81E2-DAFB964F0E81}"/>
    <cellStyle name="20% - Accent4 21" xfId="479" xr:uid="{67804246-2B6B-423A-BCBC-BCA677213C76}"/>
    <cellStyle name="20% - Accent4 22" xfId="480" xr:uid="{31337A5C-9A8B-4655-B3C3-9B56E7A35905}"/>
    <cellStyle name="20% - Accent4 23" xfId="481" xr:uid="{D6E63B0D-C77B-43B1-B3BB-4A5B22B114B4}"/>
    <cellStyle name="20% - Accent4 24" xfId="482" xr:uid="{D4EBC5A4-793B-47DA-9F18-81FEAFBABE44}"/>
    <cellStyle name="20% - Accent4 25" xfId="483" xr:uid="{584F296B-AEEA-4D8C-96D2-6A35007A4550}"/>
    <cellStyle name="20% - Accent4 26" xfId="484" xr:uid="{5D905671-0240-448F-84A4-0969FE46E096}"/>
    <cellStyle name="20% - Accent4 27" xfId="485" xr:uid="{5BBA6085-5603-4BB4-A5C9-7AA57B52C63F}"/>
    <cellStyle name="20% - Accent4 28" xfId="486" xr:uid="{0FF3D235-8B0A-47FE-B590-7EC167AEDD2A}"/>
    <cellStyle name="20% - Accent4 29" xfId="487" xr:uid="{32D9340A-92B1-45F5-9E2B-CB1261529EF7}"/>
    <cellStyle name="20% - Accent4 3" xfId="488" xr:uid="{CD9C2F14-CDC4-4C32-B206-6158E5A6E1F5}"/>
    <cellStyle name="20% - Accent4 3 2" xfId="489" xr:uid="{DCD751A5-2425-443A-B296-EA881D613D56}"/>
    <cellStyle name="20% - Accent4 3 3" xfId="490" xr:uid="{28123C24-BEB3-4253-86E7-A23D604F09FF}"/>
    <cellStyle name="20% - Accent4 30" xfId="491" xr:uid="{A3EE58F0-98C4-471F-B650-0A5DBE2299E1}"/>
    <cellStyle name="20% - Accent4 31" xfId="492" xr:uid="{1FAAFD23-EE04-44E1-AB1C-3073B5F96B93}"/>
    <cellStyle name="20% - Accent4 32" xfId="493" xr:uid="{5059FD4D-C5D7-4A4E-9E3D-BA1DF9B79345}"/>
    <cellStyle name="20% - Accent4 33" xfId="494" xr:uid="{A4FEB59D-22CB-4BDC-B127-6F44E8CE759B}"/>
    <cellStyle name="20% - Accent4 34" xfId="495" xr:uid="{6F1CDAF1-4970-47E2-9F34-E5D926EB4272}"/>
    <cellStyle name="20% - Accent4 35" xfId="496" xr:uid="{3E7898BF-F77D-46CA-ADC7-ACF23C236097}"/>
    <cellStyle name="20% - Accent4 35 2" xfId="497" xr:uid="{6AC4CEEA-F63C-40D0-B54F-0C1EA523A83B}"/>
    <cellStyle name="20% - Accent4 35 2 2" xfId="498" xr:uid="{9A2AB5CB-912E-4997-8C30-777E59B409A4}"/>
    <cellStyle name="20% - Accent4 35 2 2 2" xfId="499" xr:uid="{1CAF1201-EE80-4C3E-ACBF-F32D204ABD7D}"/>
    <cellStyle name="20% - Accent4 35 2 2 3" xfId="500" xr:uid="{598D9A2D-BDB7-45C1-86FF-FA1C4AD24E36}"/>
    <cellStyle name="20% - Accent4 35 3" xfId="501" xr:uid="{BD62A86B-8DA5-456F-B85D-BD6F896582FE}"/>
    <cellStyle name="20% - Accent4 35 4" xfId="502" xr:uid="{EDC34D48-CAC7-4649-A54E-059E8479575A}"/>
    <cellStyle name="20% - Accent4 35 5" xfId="503" xr:uid="{9568B584-B658-4D55-9613-C2C003796420}"/>
    <cellStyle name="20% - Accent4 36" xfId="504" xr:uid="{CAA51DE8-8C33-4DDE-B062-89B334D5A418}"/>
    <cellStyle name="20% - Accent4 37" xfId="505" xr:uid="{48CC3BCF-8575-4E27-96FB-63ACFB4E3954}"/>
    <cellStyle name="20% - Accent4 38" xfId="506" xr:uid="{0546EF7F-6C9D-40EF-88C0-7E37F92E14E8}"/>
    <cellStyle name="20% - Accent4 39" xfId="507" xr:uid="{5F352A6F-B297-43ED-9532-B1BFA393CE4F}"/>
    <cellStyle name="20% - Accent4 4" xfId="508" xr:uid="{71E8D790-2B9B-4DE5-BEDB-9C8176FD4B14}"/>
    <cellStyle name="20% - Accent4 4 2" xfId="509" xr:uid="{CAC31084-7847-4BD8-8B58-7F3FBF50F1B3}"/>
    <cellStyle name="20% - Accent4 40" xfId="510" xr:uid="{6554702C-2432-4660-9E20-894E4107CE95}"/>
    <cellStyle name="20% - Accent4 41" xfId="511" xr:uid="{E3F188E9-E7DE-4F4D-8EB5-2BAFCD176AC2}"/>
    <cellStyle name="20% - Accent4 42" xfId="512" xr:uid="{7CC693FF-94B0-4255-AF77-FB963D39B587}"/>
    <cellStyle name="20% - Accent4 43" xfId="513" xr:uid="{C94F6045-8AB1-41BB-9281-9019B452EF09}"/>
    <cellStyle name="20% - Accent4 44" xfId="514" xr:uid="{A5071C49-C36C-420F-ACAE-2A5ECE2B2461}"/>
    <cellStyle name="20% - Accent4 45" xfId="515" xr:uid="{31F6CF06-EDFE-4699-9D93-6C4D673AAD7E}"/>
    <cellStyle name="20% - Accent4 46" xfId="516" xr:uid="{FFB53875-9360-4142-9716-F25427E11DAE}"/>
    <cellStyle name="20% - Accent4 47" xfId="517" xr:uid="{DDB9056D-AFC8-4231-969E-1422BA2DD3CA}"/>
    <cellStyle name="20% - Accent4 48" xfId="518" xr:uid="{199201B4-1EF1-48D1-946A-BE65ABAEDF52}"/>
    <cellStyle name="20% - Accent4 49" xfId="519" xr:uid="{994D08CC-30F7-4096-A35A-AE4FB2235DC4}"/>
    <cellStyle name="20% - Accent4 5" xfId="520" xr:uid="{14E3A969-1BF9-49E0-B24C-46084370D4F8}"/>
    <cellStyle name="20% - Accent4 50" xfId="521" xr:uid="{E19892D5-AA67-44F9-B8E3-201EA5E65A87}"/>
    <cellStyle name="20% - Accent4 51" xfId="522" xr:uid="{918ACA03-A224-4D17-9610-2A1B24DD37B9}"/>
    <cellStyle name="20% - Accent4 52" xfId="523" xr:uid="{E596D660-D8DD-4D07-A7C8-9D453F556EF5}"/>
    <cellStyle name="20% - Accent4 53" xfId="524" xr:uid="{F3642A2C-FF1A-4AB5-BF2E-0B0EC702575C}"/>
    <cellStyle name="20% - Accent4 54" xfId="525" xr:uid="{4A877C0E-1D21-4ABC-A001-B4CF6236AF77}"/>
    <cellStyle name="20% - Accent4 55" xfId="526" xr:uid="{C0443190-1AB3-4D20-9C9D-6005D8793F2E}"/>
    <cellStyle name="20% - Accent4 56" xfId="527" xr:uid="{56E45DDF-3EAD-4E23-88F9-83823BE3792E}"/>
    <cellStyle name="20% - Accent4 57" xfId="528" xr:uid="{0451D3D7-D7CF-4EC3-91C3-E2B169522843}"/>
    <cellStyle name="20% - Accent4 58" xfId="529" xr:uid="{54A5DB8A-0CCD-4D72-81A2-E7C0E7AAC2A8}"/>
    <cellStyle name="20% - Accent4 59" xfId="530" xr:uid="{FD0935AB-E91F-45D6-A219-5E468F62458C}"/>
    <cellStyle name="20% - Accent4 6" xfId="531" xr:uid="{8454E0F7-916C-4549-8652-C2866D41B779}"/>
    <cellStyle name="20% - Accent4 60" xfId="532" xr:uid="{B8CCA653-1D43-4943-9A50-E75917DAE1A5}"/>
    <cellStyle name="20% - Accent4 60 2" xfId="533" xr:uid="{5DE12D9F-5D01-4A25-8241-295C4EE23824}"/>
    <cellStyle name="20% - Accent4 60 2 2" xfId="534" xr:uid="{5662B222-230D-4F1E-B478-82DEF2F5AAE1}"/>
    <cellStyle name="20% - Accent4 60 2 2 2" xfId="535" xr:uid="{EAB1193E-0C34-44D0-B640-2789A964DB22}"/>
    <cellStyle name="20% - Accent4 60 2 3" xfId="536" xr:uid="{F47DF147-DA14-4209-B3BF-3CAFE78DDF2D}"/>
    <cellStyle name="20% - Accent4 60 3" xfId="537" xr:uid="{CE0D8504-4BE9-40B7-A6CD-592CEEB12E53}"/>
    <cellStyle name="20% - Accent4 61" xfId="538" xr:uid="{923A548D-346B-415A-95B8-6F767CA66798}"/>
    <cellStyle name="20% - Accent4 62" xfId="539" xr:uid="{42C4AF74-04B8-4901-A474-2489CF1417A7}"/>
    <cellStyle name="20% - Accent4 63" xfId="540" xr:uid="{58430D1C-4320-4B4C-92BF-0107495CF2DF}"/>
    <cellStyle name="20% - Accent4 64" xfId="541" xr:uid="{B8B94580-86AE-4612-B6DF-63991ADDE514}"/>
    <cellStyle name="20% - Accent4 65" xfId="542" xr:uid="{C59C3241-78C5-4B5B-A5C8-CA0DEE8E9E7F}"/>
    <cellStyle name="20% - Accent4 7" xfId="543" xr:uid="{C236DAC7-5757-425D-AB68-41AD9A0FD79A}"/>
    <cellStyle name="20% - Accent4 8" xfId="544" xr:uid="{897B61B8-6C7D-4D58-B905-64064B1345DC}"/>
    <cellStyle name="20% - Accent4 9" xfId="545" xr:uid="{3EF189E8-88E6-484A-B8F6-3300D3262BBA}"/>
    <cellStyle name="20% - Accent5 10" xfId="546" xr:uid="{7FF84FAD-D98F-4516-A257-EF7D30DDC105}"/>
    <cellStyle name="20% - Accent5 11" xfId="547" xr:uid="{0A83F74D-DEBF-4F86-9D6C-AFF638F3600E}"/>
    <cellStyle name="20% - Accent5 12" xfId="548" xr:uid="{975ECC24-0F26-4C47-9767-E3CC8DD23852}"/>
    <cellStyle name="20% - Accent5 13" xfId="549" xr:uid="{B680C219-982F-4F36-92FE-3E321F5DF577}"/>
    <cellStyle name="20% - Accent5 14" xfId="550" xr:uid="{A670999A-CA8D-4FF1-BE16-68775572AFBC}"/>
    <cellStyle name="20% - Accent5 15" xfId="551" xr:uid="{32C0FFAF-09C8-4F63-9E5B-F1ADE467B29C}"/>
    <cellStyle name="20% - Accent5 16" xfId="552" xr:uid="{F1BA6E7B-25CF-4900-A752-4148C5782746}"/>
    <cellStyle name="20% - Accent5 17" xfId="553" xr:uid="{1737ED3E-AEC3-4909-9C41-279DD96D0174}"/>
    <cellStyle name="20% - Accent5 18" xfId="554" xr:uid="{A9AEB393-FC0C-41E9-AE5F-0B589FEF6ED1}"/>
    <cellStyle name="20% - Accent5 19" xfId="555" xr:uid="{30272AEC-52CF-4B7E-B29F-227413CD199B}"/>
    <cellStyle name="20% - Accent5 2" xfId="556" xr:uid="{E696A355-4159-4050-A8D4-3C0249792A3A}"/>
    <cellStyle name="20% - Accent5 2 2" xfId="557" xr:uid="{3A1CF609-0D4B-4134-8968-F148FFDBE4BA}"/>
    <cellStyle name="20% - Accent5 2 2 2" xfId="558" xr:uid="{DA0E9AE6-B521-4085-9CA9-4CD82104E738}"/>
    <cellStyle name="20% - Accent5 2 2 3" xfId="559" xr:uid="{956F2D86-FADD-42A7-9870-44D99B5D3A4B}"/>
    <cellStyle name="20% - Accent5 2 3" xfId="560" xr:uid="{358C6489-8562-4358-863E-F24342FBDA26}"/>
    <cellStyle name="20% - Accent5 2 3 2" xfId="561" xr:uid="{2BD7C040-2A59-4CC7-853A-44606AA82DD9}"/>
    <cellStyle name="20% - Accent5 2 3 2 2" xfId="562" xr:uid="{3E6F6034-F450-4F76-B4F0-4E1EC2B6E69C}"/>
    <cellStyle name="20% - Accent5 2 3 3" xfId="563" xr:uid="{93BDE2B9-1B67-42D2-B010-0AA26A7A87D9}"/>
    <cellStyle name="20% - Accent5 2 3 4" xfId="564" xr:uid="{89E01C11-FBA3-438F-9FBD-A1C10F292070}"/>
    <cellStyle name="20% - Accent5 2 4" xfId="565" xr:uid="{81AEEE72-84ED-4E77-A046-4E75D6BCC85D}"/>
    <cellStyle name="20% - Accent5 2 5" xfId="566" xr:uid="{3C304468-3861-483C-A5BE-B3A8BF42B2F2}"/>
    <cellStyle name="20% - Accent5 20" xfId="567" xr:uid="{B426BC30-0EC6-4FD4-9F31-4C920F72F7E3}"/>
    <cellStyle name="20% - Accent5 21" xfId="568" xr:uid="{44A6D38E-2A42-4FD3-97F6-76A356D4CEFA}"/>
    <cellStyle name="20% - Accent5 22" xfId="569" xr:uid="{61B9BD0B-0FED-40AB-AEC6-BE51AA4A8D75}"/>
    <cellStyle name="20% - Accent5 23" xfId="570" xr:uid="{44CF1A59-8A17-4B4E-B128-B30336EFD746}"/>
    <cellStyle name="20% - Accent5 24" xfId="571" xr:uid="{119F77EA-D7B4-4ED7-AE00-4A319C03CD8B}"/>
    <cellStyle name="20% - Accent5 25" xfId="572" xr:uid="{5A59015E-5DC6-4000-A669-BB33CD667730}"/>
    <cellStyle name="20% - Accent5 26" xfId="573" xr:uid="{8A9F566D-34DC-4D43-97EC-98C377503C8A}"/>
    <cellStyle name="20% - Accent5 27" xfId="574" xr:uid="{78D72229-C8BC-41B8-A85B-46C39FD88BFA}"/>
    <cellStyle name="20% - Accent5 28" xfId="575" xr:uid="{D9AAED26-BDB4-447D-A7D3-6BEB39E9255D}"/>
    <cellStyle name="20% - Accent5 29" xfId="576" xr:uid="{5CC0B41D-FBA9-444B-A5C3-9BE6E9DB89CF}"/>
    <cellStyle name="20% - Accent5 3" xfId="577" xr:uid="{A71BD25C-76DD-4523-9828-781FAE798F6A}"/>
    <cellStyle name="20% - Accent5 3 2" xfId="578" xr:uid="{86FE19A5-F222-44A2-9479-6ED86E31B471}"/>
    <cellStyle name="20% - Accent5 30" xfId="579" xr:uid="{8E117E46-06A7-46E9-884B-F39824826679}"/>
    <cellStyle name="20% - Accent5 31" xfId="580" xr:uid="{7CE0E7A0-2EC8-4C40-9A9A-7560F038262A}"/>
    <cellStyle name="20% - Accent5 32" xfId="581" xr:uid="{20263F3F-F1FE-4D30-B54A-0DC4C7195690}"/>
    <cellStyle name="20% - Accent5 33" xfId="582" xr:uid="{8A616E21-9420-49FB-A0AB-F977BED2D97D}"/>
    <cellStyle name="20% - Accent5 34" xfId="583" xr:uid="{A5825E3B-0222-4491-ACB7-A2C09FEB32C7}"/>
    <cellStyle name="20% - Accent5 35" xfId="584" xr:uid="{681A31B6-73DF-441D-811C-879273C3E253}"/>
    <cellStyle name="20% - Accent5 35 2" xfId="585" xr:uid="{37CB4E6E-0681-45F8-B7E1-EAEA90D20E1E}"/>
    <cellStyle name="20% - Accent5 35 2 2" xfId="586" xr:uid="{0BEB9754-10A4-487E-91F6-78688E47B93F}"/>
    <cellStyle name="20% - Accent5 35 2 2 2" xfId="587" xr:uid="{37BCB3C4-7616-46A1-A17C-C00CB60E816C}"/>
    <cellStyle name="20% - Accent5 35 2 2 3" xfId="588" xr:uid="{68866479-11FB-4A71-8917-349533D57654}"/>
    <cellStyle name="20% - Accent5 35 3" xfId="589" xr:uid="{BE26ED04-DC47-4A25-9CA3-E1D5BFD73DCB}"/>
    <cellStyle name="20% - Accent5 35 4" xfId="590" xr:uid="{383D854A-1BE5-4DFD-A477-2347D04FD4E0}"/>
    <cellStyle name="20% - Accent5 35 5" xfId="591" xr:uid="{6E2B149F-DF38-417D-81F0-55624A1D78D7}"/>
    <cellStyle name="20% - Accent5 36" xfId="592" xr:uid="{A5010FCE-DDA5-4DF8-B07B-A8AEE76FB573}"/>
    <cellStyle name="20% - Accent5 37" xfId="593" xr:uid="{D403821B-8525-4935-9DE5-AFB5BFB0BBC4}"/>
    <cellStyle name="20% - Accent5 38" xfId="594" xr:uid="{BCC4AF31-AC06-4492-BDDD-B268135882FE}"/>
    <cellStyle name="20% - Accent5 39" xfId="595" xr:uid="{7CA84E3C-07F9-4390-A735-A80B7DA61796}"/>
    <cellStyle name="20% - Accent5 4" xfId="596" xr:uid="{2F1CAF11-AD65-4E39-85CF-1653ECF50D58}"/>
    <cellStyle name="20% - Accent5 4 2" xfId="597" xr:uid="{C2702FEB-2940-4D1E-B60B-10FF6C58391E}"/>
    <cellStyle name="20% - Accent5 40" xfId="598" xr:uid="{92EB2ADD-9E8D-487B-B3EC-F60DBF469F93}"/>
    <cellStyle name="20% - Accent5 41" xfId="599" xr:uid="{D57B4072-806C-4D95-9A7E-7CEF9D69545F}"/>
    <cellStyle name="20% - Accent5 42" xfId="600" xr:uid="{8E59A68C-2AF3-418C-8810-3A8F5ED215C4}"/>
    <cellStyle name="20% - Accent5 43" xfId="601" xr:uid="{244F0E9C-0B60-48EE-8885-B06A6D3A06A0}"/>
    <cellStyle name="20% - Accent5 44" xfId="602" xr:uid="{CC003BAE-48EF-4F89-BF25-C288FC4B2D4E}"/>
    <cellStyle name="20% - Accent5 45" xfId="603" xr:uid="{33FAD52F-03FB-4F10-941B-E1C881F7A434}"/>
    <cellStyle name="20% - Accent5 46" xfId="604" xr:uid="{7E7E083D-0055-476B-B2D3-75320FBF21F2}"/>
    <cellStyle name="20% - Accent5 47" xfId="605" xr:uid="{7257E75E-3A4A-4728-9866-6BBCC82AE9D3}"/>
    <cellStyle name="20% - Accent5 48" xfId="606" xr:uid="{2ECD7977-80E4-47DF-A679-2E018BCD7EF3}"/>
    <cellStyle name="20% - Accent5 49" xfId="607" xr:uid="{2624C3AA-D8BC-431A-9B95-4E0D38BC5FE0}"/>
    <cellStyle name="20% - Accent5 5" xfId="608" xr:uid="{3CB842C0-071A-4CE2-812F-F511025D5F52}"/>
    <cellStyle name="20% - Accent5 50" xfId="609" xr:uid="{EEEBBC6C-43C4-4D66-9548-305FE942BF8E}"/>
    <cellStyle name="20% - Accent5 51" xfId="610" xr:uid="{4A444C38-74B8-41AB-B764-6695D746B593}"/>
    <cellStyle name="20% - Accent5 52" xfId="611" xr:uid="{A1C8A1F0-FCBD-4309-B2E7-BF853FCDAAA0}"/>
    <cellStyle name="20% - Accent5 53" xfId="612" xr:uid="{C1AFE9F8-9C5A-4773-B981-99073433A5C6}"/>
    <cellStyle name="20% - Accent5 54" xfId="613" xr:uid="{5380DD30-1799-4AAA-91B7-DF282D879771}"/>
    <cellStyle name="20% - Accent5 55" xfId="614" xr:uid="{ECDAAABF-DB93-4DD1-8783-4D8E11C58275}"/>
    <cellStyle name="20% - Accent5 56" xfId="615" xr:uid="{A7420B17-33C4-4B67-A4C1-29516BCAEE57}"/>
    <cellStyle name="20% - Accent5 57" xfId="616" xr:uid="{107B4733-9B0F-4986-B87F-201B61F021BB}"/>
    <cellStyle name="20% - Accent5 58" xfId="617" xr:uid="{042A9AAF-E346-4C08-94A9-FCE0525296AC}"/>
    <cellStyle name="20% - Accent5 59" xfId="618" xr:uid="{747D6CFD-F87B-49AE-9949-766B59DAD707}"/>
    <cellStyle name="20% - Accent5 6" xfId="619" xr:uid="{D9215E86-504C-42C8-843D-EADC82BF2959}"/>
    <cellStyle name="20% - Accent5 60" xfId="620" xr:uid="{38E50396-8DD0-4D39-8EB5-0289CF1E7B05}"/>
    <cellStyle name="20% - Accent5 60 2" xfId="621" xr:uid="{85EEC94E-BD95-4193-97E7-29F12BC16196}"/>
    <cellStyle name="20% - Accent5 60 2 2" xfId="622" xr:uid="{C86B2ECF-A821-4B98-821C-0332D559F5C7}"/>
    <cellStyle name="20% - Accent5 60 2 3" xfId="623" xr:uid="{B66C9D20-BE0E-4F7A-AD6F-10B0086C9A1E}"/>
    <cellStyle name="20% - Accent5 60 3" xfId="624" xr:uid="{64C2E3A2-1DD0-4E67-804E-4E7A63F99669}"/>
    <cellStyle name="20% - Accent5 61" xfId="625" xr:uid="{CF96ACCB-ECE9-4BFF-B39B-3B0E3133043A}"/>
    <cellStyle name="20% - Accent5 62" xfId="626" xr:uid="{528A179D-62D0-40C6-9FDC-43C0C283944E}"/>
    <cellStyle name="20% - Accent5 63" xfId="627" xr:uid="{3E6D0534-F507-45AA-929E-831E5CAF4D17}"/>
    <cellStyle name="20% - Accent5 64" xfId="628" xr:uid="{D1460DF3-BC70-4DDA-98E5-152C1CB63092}"/>
    <cellStyle name="20% - Accent5 65" xfId="629" xr:uid="{4761469F-5BA5-4952-980E-A6C680CDD53C}"/>
    <cellStyle name="20% - Accent5 7" xfId="630" xr:uid="{528EDECD-3C53-48F7-9DB3-B081DB2EAFC4}"/>
    <cellStyle name="20% - Accent5 8" xfId="631" xr:uid="{0963893E-1339-4DF7-9884-30A33057F833}"/>
    <cellStyle name="20% - Accent5 9" xfId="632" xr:uid="{01317C10-93D6-42AE-BE37-70A350041A39}"/>
    <cellStyle name="20% - Accent6 10" xfId="633" xr:uid="{AC07560A-1ACF-4DAB-981B-F5E04E6A7B84}"/>
    <cellStyle name="20% - Accent6 11" xfId="634" xr:uid="{182E188B-69BE-46DD-A12E-13E870147E23}"/>
    <cellStyle name="20% - Accent6 12" xfId="635" xr:uid="{8FB3D06F-1487-4237-8CDC-976D71D6FEB3}"/>
    <cellStyle name="20% - Accent6 13" xfId="636" xr:uid="{68712B0A-1A46-4983-83CE-D6AE2DC44C29}"/>
    <cellStyle name="20% - Accent6 14" xfId="637" xr:uid="{2F5642D8-230E-4AF0-9476-C572B2AF6FFB}"/>
    <cellStyle name="20% - Accent6 15" xfId="638" xr:uid="{AA1ABA97-1BD7-43DA-A598-DD4DBDB6156A}"/>
    <cellStyle name="20% - Accent6 16" xfId="639" xr:uid="{0826C700-A791-458E-ACFE-4993274F12B8}"/>
    <cellStyle name="20% - Accent6 17" xfId="640" xr:uid="{508AE34A-F1C8-4A3E-ADB9-BB82CBC2CCB8}"/>
    <cellStyle name="20% - Accent6 18" xfId="641" xr:uid="{90BBD4BA-39FA-40DB-AB42-A40045577C68}"/>
    <cellStyle name="20% - Accent6 19" xfId="642" xr:uid="{C3F64FCA-C37B-4E8B-BECB-762379F23BD6}"/>
    <cellStyle name="20% - Accent6 2" xfId="643" xr:uid="{F8323CE1-5B2C-4CBE-AF07-A041EC196B28}"/>
    <cellStyle name="20% - Accent6 2 2" xfId="644" xr:uid="{D552926D-6A19-4669-8A4B-6EE132619746}"/>
    <cellStyle name="20% - Accent6 2 2 2" xfId="645" xr:uid="{201F1280-5F12-4EAA-92FC-33E1F1588C74}"/>
    <cellStyle name="20% - Accent6 2 2 3" xfId="646" xr:uid="{B549D2F0-943D-44AC-B4AE-19F07A674835}"/>
    <cellStyle name="20% - Accent6 2 3" xfId="647" xr:uid="{F885D9D5-083C-4015-8A50-32D6D9FA7967}"/>
    <cellStyle name="20% - Accent6 2 3 2" xfId="648" xr:uid="{97A8E30B-3EE0-45C8-9FCF-79EF2A38D2B8}"/>
    <cellStyle name="20% - Accent6 2 3 2 2" xfId="649" xr:uid="{8D76C7D0-817B-4AB5-BB9E-B3F2CC8B8C62}"/>
    <cellStyle name="20% - Accent6 2 3 3" xfId="650" xr:uid="{A7134886-6204-4632-8861-23364B93B73A}"/>
    <cellStyle name="20% - Accent6 2 3 4" xfId="651" xr:uid="{6EA51B62-69DD-4E20-9C6D-F6B5EEDCABD4}"/>
    <cellStyle name="20% - Accent6 2 4" xfId="652" xr:uid="{CFF31A8A-469B-44DF-B9B6-F6BD92D82328}"/>
    <cellStyle name="20% - Accent6 2 5" xfId="653" xr:uid="{F115E53C-5A7F-48B1-A222-63490CEE805B}"/>
    <cellStyle name="20% - Accent6 20" xfId="654" xr:uid="{49D794A0-312B-4665-80AB-F4DB7DD7365D}"/>
    <cellStyle name="20% - Accent6 21" xfId="655" xr:uid="{2375A807-F429-4658-A0ED-72B1B6CE5B4F}"/>
    <cellStyle name="20% - Accent6 22" xfId="656" xr:uid="{19C872D1-0E69-4C5F-9858-05F64A561F13}"/>
    <cellStyle name="20% - Accent6 23" xfId="657" xr:uid="{81BD0134-B957-4BF7-9521-17317239F370}"/>
    <cellStyle name="20% - Accent6 24" xfId="658" xr:uid="{ED93A2F9-62E7-4646-B106-E270B758B8B8}"/>
    <cellStyle name="20% - Accent6 25" xfId="659" xr:uid="{C51FA821-0903-4480-8578-778890197A20}"/>
    <cellStyle name="20% - Accent6 26" xfId="660" xr:uid="{15C9E0E9-7366-49C0-B460-AC804AAEB8F3}"/>
    <cellStyle name="20% - Accent6 27" xfId="661" xr:uid="{6006F7F4-DD40-43C6-84ED-2C75007917C2}"/>
    <cellStyle name="20% - Accent6 28" xfId="662" xr:uid="{12A332B9-C9F5-4BDD-8F0B-5190338156A5}"/>
    <cellStyle name="20% - Accent6 29" xfId="663" xr:uid="{26853EB6-064E-4B56-A735-7F7771F20C8C}"/>
    <cellStyle name="20% - Accent6 3" xfId="664" xr:uid="{9A393552-022E-4583-BFC7-095FC8E60ED2}"/>
    <cellStyle name="20% - Accent6 3 2" xfId="665" xr:uid="{4264FFC4-CB4E-4495-9AFC-96BDADD3AFBA}"/>
    <cellStyle name="20% - Accent6 3 3" xfId="666" xr:uid="{0CD95BF2-7E67-4DE7-8425-D28ECACE64DD}"/>
    <cellStyle name="20% - Accent6 30" xfId="667" xr:uid="{7CFB0C6B-D75E-4F5A-BD10-F403ABAE2821}"/>
    <cellStyle name="20% - Accent6 31" xfId="668" xr:uid="{35D05D43-8999-4181-9173-0F938C444FE6}"/>
    <cellStyle name="20% - Accent6 32" xfId="669" xr:uid="{2EDC85A9-E233-42C5-AD17-56274D6FB314}"/>
    <cellStyle name="20% - Accent6 33" xfId="670" xr:uid="{5E06D1D0-8FD7-450F-9EFA-86BBE820A5DB}"/>
    <cellStyle name="20% - Accent6 34" xfId="671" xr:uid="{8DE37600-F548-4737-ADA7-BFCC4EFE5F56}"/>
    <cellStyle name="20% - Accent6 35" xfId="672" xr:uid="{A3994E0E-9A62-4329-8F7B-E8460A6F9867}"/>
    <cellStyle name="20% - Accent6 35 2" xfId="673" xr:uid="{1127F2A0-A81D-46B6-AE20-A4BFC52B6E6A}"/>
    <cellStyle name="20% - Accent6 35 2 2" xfId="674" xr:uid="{AF9C122B-A0F6-447C-A0A9-9522B7AB7F85}"/>
    <cellStyle name="20% - Accent6 35 2 2 2" xfId="675" xr:uid="{F67B2DFA-5FAC-445B-B269-1B22637B3AE1}"/>
    <cellStyle name="20% - Accent6 35 2 2 3" xfId="676" xr:uid="{8FB8747A-9C3C-40B5-92DF-C9CAC42C91BC}"/>
    <cellStyle name="20% - Accent6 35 3" xfId="677" xr:uid="{9F940A3C-50F3-4F4E-AD61-C342EE4F39DE}"/>
    <cellStyle name="20% - Accent6 35 4" xfId="678" xr:uid="{6E3D590D-8AF3-4FC1-B4B3-AF6D94C4D26A}"/>
    <cellStyle name="20% - Accent6 35 5" xfId="679" xr:uid="{C3FA0896-0733-40E8-978B-865C0B35EF4C}"/>
    <cellStyle name="20% - Accent6 36" xfId="680" xr:uid="{40AB9BC1-2AEE-4F47-B5C0-16F9B096A60A}"/>
    <cellStyle name="20% - Accent6 37" xfId="681" xr:uid="{4A910ABA-DB28-4A67-A7D8-8FAC60E3A4D3}"/>
    <cellStyle name="20% - Accent6 38" xfId="682" xr:uid="{3971BA1A-58D6-418C-A9A1-1AE669033A6C}"/>
    <cellStyle name="20% - Accent6 39" xfId="683" xr:uid="{B604E732-20D7-4AF8-9052-2635EA8E4D6A}"/>
    <cellStyle name="20% - Accent6 4" xfId="684" xr:uid="{F2B2BA06-109B-4916-ACD7-BAF198DE60A1}"/>
    <cellStyle name="20% - Accent6 4 2" xfId="685" xr:uid="{81A67823-E151-45E6-AC19-F10B582B5D7C}"/>
    <cellStyle name="20% - Accent6 40" xfId="686" xr:uid="{51E153EF-0377-441E-A1D9-EA75C884DDC3}"/>
    <cellStyle name="20% - Accent6 41" xfId="687" xr:uid="{54597C25-09A2-4D85-8E35-A99916E10EC3}"/>
    <cellStyle name="20% - Accent6 42" xfId="688" xr:uid="{73D06E47-12DE-4CDF-9824-E1F866F0ECDD}"/>
    <cellStyle name="20% - Accent6 43" xfId="689" xr:uid="{29EBADA2-DD19-48FE-824A-1C6CC71C6DE7}"/>
    <cellStyle name="20% - Accent6 44" xfId="690" xr:uid="{B63AF744-EBB8-43F5-BA19-A0FDCABFA708}"/>
    <cellStyle name="20% - Accent6 45" xfId="691" xr:uid="{723E1912-10AA-4DBA-AFA8-3471078CBD83}"/>
    <cellStyle name="20% - Accent6 46" xfId="692" xr:uid="{0015D61B-B54D-425D-85EB-FE6641612D27}"/>
    <cellStyle name="20% - Accent6 47" xfId="693" xr:uid="{D31658EF-C2D8-48E7-B63B-A31DFB3BA0ED}"/>
    <cellStyle name="20% - Accent6 48" xfId="694" xr:uid="{2F77D61F-9C2C-490A-BB53-B6892F5BF42D}"/>
    <cellStyle name="20% - Accent6 49" xfId="695" xr:uid="{088EC0DE-9929-4AF3-9F99-3754D9948166}"/>
    <cellStyle name="20% - Accent6 5" xfId="696" xr:uid="{E3540AD3-5AAB-4D10-A92F-EDD4732E915A}"/>
    <cellStyle name="20% - Accent6 50" xfId="697" xr:uid="{CDCE7171-EDF9-4598-B450-C1E997362B97}"/>
    <cellStyle name="20% - Accent6 51" xfId="698" xr:uid="{22B009CD-9337-4C0D-B201-C9EE524264BA}"/>
    <cellStyle name="20% - Accent6 52" xfId="699" xr:uid="{143C1CAE-E1CA-4B56-9054-9A5AE6B0EDB4}"/>
    <cellStyle name="20% - Accent6 53" xfId="700" xr:uid="{10DB3585-22F9-4631-B9FC-3002CB383DC7}"/>
    <cellStyle name="20% - Accent6 54" xfId="701" xr:uid="{2119C86E-A226-4087-A6A0-D328DF9A4106}"/>
    <cellStyle name="20% - Accent6 55" xfId="702" xr:uid="{1B177498-01FD-4417-8B03-672D435D1EAB}"/>
    <cellStyle name="20% - Accent6 56" xfId="703" xr:uid="{CC4768C6-400F-4388-A6A1-BE245541BD09}"/>
    <cellStyle name="20% - Accent6 57" xfId="704" xr:uid="{D3EE5683-F1DF-4E63-9991-99AB4253BD0E}"/>
    <cellStyle name="20% - Accent6 58" xfId="705" xr:uid="{41D769C1-2ECE-4845-9A43-139CC1E038EC}"/>
    <cellStyle name="20% - Accent6 59" xfId="706" xr:uid="{5A375DEC-2458-45D1-980C-0DAE3FCFF125}"/>
    <cellStyle name="20% - Accent6 6" xfId="707" xr:uid="{8E2ED7DD-CDAB-4A78-8A99-71FF7E551826}"/>
    <cellStyle name="20% - Accent6 60" xfId="708" xr:uid="{A3480A6D-08DB-4518-A936-303A2C36074D}"/>
    <cellStyle name="20% - Accent6 60 2" xfId="709" xr:uid="{121B4D89-DB17-46AB-A94A-AB940818DC5F}"/>
    <cellStyle name="20% - Accent6 60 2 2" xfId="710" xr:uid="{F797E620-3D95-4A45-A02E-F44A160B4BFD}"/>
    <cellStyle name="20% - Accent6 60 2 3" xfId="711" xr:uid="{C367B7AB-A21E-4828-A18E-4E8DA6266DDB}"/>
    <cellStyle name="20% - Accent6 60 3" xfId="712" xr:uid="{7D075A4D-DDF1-463C-A2A4-FD3EE872568E}"/>
    <cellStyle name="20% - Accent6 61" xfId="713" xr:uid="{51A3E11E-A936-49E2-BAF7-C77374BD5CEE}"/>
    <cellStyle name="20% - Accent6 62" xfId="714" xr:uid="{D5071F22-5F9F-4E17-B2DC-C031F5885D77}"/>
    <cellStyle name="20% - Accent6 63" xfId="715" xr:uid="{A6A19015-8BF6-4CEC-855B-F591E32E52A8}"/>
    <cellStyle name="20% - Accent6 64" xfId="716" xr:uid="{E730F852-0F7A-4E10-9CAB-3B776D1DADF1}"/>
    <cellStyle name="20% - Accent6 65" xfId="717" xr:uid="{9ACBD7CF-6164-4102-8009-E70054307720}"/>
    <cellStyle name="20% - Accent6 7" xfId="718" xr:uid="{29C2E4BF-BAB5-405F-8D9A-56E39408CB0A}"/>
    <cellStyle name="20% - Accent6 8" xfId="719" xr:uid="{079A6DBA-086D-4FA3-9D35-E534E9F57E1A}"/>
    <cellStyle name="20% - Accent6 9" xfId="720" xr:uid="{995631A5-EC09-403A-92CC-B148D78D5D05}"/>
    <cellStyle name="20% - Colore 1" xfId="721" xr:uid="{A754003B-E0E1-4E12-A44A-9D42D0507B2C}"/>
    <cellStyle name="20% - Colore 1 2" xfId="722" xr:uid="{78C5F414-3B02-4266-9A79-1D2898D264A0}"/>
    <cellStyle name="20% - Colore 2" xfId="723" xr:uid="{EFD3275A-D855-46BD-9025-23182250A4C3}"/>
    <cellStyle name="20% - Colore 2 2" xfId="724" xr:uid="{9D87B835-18DE-4674-8B08-EC882F5DF93E}"/>
    <cellStyle name="20% - Colore 3" xfId="725" xr:uid="{A9A3AFA3-9793-47D2-BEC1-64D02E337DC4}"/>
    <cellStyle name="20% - Colore 3 2" xfId="726" xr:uid="{247EC0C2-3911-487E-A2E1-21F77A531C04}"/>
    <cellStyle name="20% - Colore 4" xfId="727" xr:uid="{BEAE0349-8340-4DD9-ABE3-7E3190B7D3DE}"/>
    <cellStyle name="20% - Colore 4 2" xfId="728" xr:uid="{BF7B3D59-8A1E-459D-90F6-2469C9842651}"/>
    <cellStyle name="20% - Colore 5" xfId="729" xr:uid="{E110022C-9183-40E3-91D2-4E4E83202F37}"/>
    <cellStyle name="20% - Colore 5 2" xfId="730" xr:uid="{4677CDCD-2FEE-4FC8-A161-5C2846F35B28}"/>
    <cellStyle name="20% - Colore 6" xfId="731" xr:uid="{AA360C2C-A94F-421E-976D-D8A73C895E93}"/>
    <cellStyle name="20% - Colore 6 2" xfId="732" xr:uid="{CB2F8398-5240-4A98-8EE4-1AB6EBAB5C9A}"/>
    <cellStyle name="3dp" xfId="733" xr:uid="{E4E66EEB-E83B-4A7B-98DA-7D4710ACE6A3}"/>
    <cellStyle name="3dp 2" xfId="734" xr:uid="{C2685D36-1ACF-49CC-AE37-19F9B3D21FF8}"/>
    <cellStyle name="3dp 2 2" xfId="735" xr:uid="{2ED9C1DA-A30C-4CEC-86E1-74737EE16FD2}"/>
    <cellStyle name="3dp 3" xfId="736" xr:uid="{D9C47E4A-4EC6-4230-AAA7-BDFBFDB76C91}"/>
    <cellStyle name="40% - Accent1 10" xfId="737" xr:uid="{67CE7881-2494-46AA-8987-F66EB5F03372}"/>
    <cellStyle name="40% - Accent1 11" xfId="738" xr:uid="{35DC242D-034D-4FB6-A2B6-EB450BD98125}"/>
    <cellStyle name="40% - Accent1 12" xfId="739" xr:uid="{6397516E-9D00-4EDF-A85B-4F24855DEA7D}"/>
    <cellStyle name="40% - Accent1 13" xfId="740" xr:uid="{14019B12-B6DF-4463-8323-4AD33348162A}"/>
    <cellStyle name="40% - Accent1 14" xfId="741" xr:uid="{7E301E1E-7B54-4638-AF4B-2F47BFA8A0B6}"/>
    <cellStyle name="40% - Accent1 15" xfId="742" xr:uid="{22213C06-0A5A-4650-88C5-8AEFB8B5BAFC}"/>
    <cellStyle name="40% - Accent1 16" xfId="743" xr:uid="{FC3D191D-596F-4E07-8A91-B9584DC978BD}"/>
    <cellStyle name="40% - Accent1 17" xfId="744" xr:uid="{C2B9E7FB-501A-41A9-9860-32B4833D9D2E}"/>
    <cellStyle name="40% - Accent1 18" xfId="745" xr:uid="{E650AB46-016B-4778-BB3A-65EC78D96222}"/>
    <cellStyle name="40% - Accent1 19" xfId="746" xr:uid="{95100881-7BA4-465A-B656-DE9B8EA36B07}"/>
    <cellStyle name="40% - Accent1 2" xfId="747" xr:uid="{DA088294-F37E-425E-91B1-FE334FDC423D}"/>
    <cellStyle name="40% - Accent1 2 2" xfId="748" xr:uid="{C6863AA8-59FE-48C6-9DC7-520EB326D9A9}"/>
    <cellStyle name="40% - Accent1 2 2 2" xfId="749" xr:uid="{123BF3A0-BECC-4A49-BE03-6F08B3D3DEB6}"/>
    <cellStyle name="40% - Accent1 2 2 3" xfId="750" xr:uid="{72E5A2F0-AB3D-4BFE-9FFD-6C44BC4D0EF0}"/>
    <cellStyle name="40% - Accent1 2 3" xfId="751" xr:uid="{31261032-17BF-4C05-8AA4-6D11BE80925E}"/>
    <cellStyle name="40% - Accent1 2 3 2" xfId="752" xr:uid="{328709A0-8EA1-40D8-8297-951545759181}"/>
    <cellStyle name="40% - Accent1 2 3 2 2" xfId="753" xr:uid="{04298BD8-980C-4BA9-9D36-1CCC4D97E088}"/>
    <cellStyle name="40% - Accent1 2 3 3" xfId="754" xr:uid="{5FC3CB88-91C6-4E6A-9FEC-7620D57654C3}"/>
    <cellStyle name="40% - Accent1 2 3 4" xfId="755" xr:uid="{EEB545FF-EB56-475F-A1A0-CCBA09989A14}"/>
    <cellStyle name="40% - Accent1 2 4" xfId="756" xr:uid="{8390F08C-F71C-4BF0-BA4B-23DF60722996}"/>
    <cellStyle name="40% - Accent1 2 5" xfId="757" xr:uid="{FBC27AB8-47C2-44F1-AB8F-C0EE74C5CC9E}"/>
    <cellStyle name="40% - Accent1 20" xfId="758" xr:uid="{416465B2-6245-4919-8211-B111FF6FD0F9}"/>
    <cellStyle name="40% - Accent1 21" xfId="759" xr:uid="{719CA6C4-953F-4B93-BB92-6D000CD2E169}"/>
    <cellStyle name="40% - Accent1 22" xfId="760" xr:uid="{E8121116-DCF3-459D-A3A1-EBC5B6D83121}"/>
    <cellStyle name="40% - Accent1 23" xfId="761" xr:uid="{60583072-DCA8-493D-8B57-061D6F938F74}"/>
    <cellStyle name="40% - Accent1 24" xfId="762" xr:uid="{8C532CDE-ED31-4FD8-BFD9-7FFD4941E903}"/>
    <cellStyle name="40% - Accent1 25" xfId="763" xr:uid="{A096B0F9-DB71-4509-AEAE-E7BC89DE6C90}"/>
    <cellStyle name="40% - Accent1 26" xfId="764" xr:uid="{93CB7FDB-F921-49B3-A81E-25438B4D1A10}"/>
    <cellStyle name="40% - Accent1 27" xfId="765" xr:uid="{8668A45E-5E3B-4305-A3F0-4B4F2555B663}"/>
    <cellStyle name="40% - Accent1 28" xfId="766" xr:uid="{8C4BA88E-3026-4FB8-88DB-47BD00383BAC}"/>
    <cellStyle name="40% - Accent1 29" xfId="767" xr:uid="{7ECD4626-D1B7-4C93-AFDF-9004CC115B82}"/>
    <cellStyle name="40% - Accent1 3" xfId="768" xr:uid="{1A16B896-D655-406F-A6A6-936586BC4381}"/>
    <cellStyle name="40% - Accent1 3 2" xfId="769" xr:uid="{394C1BF1-3CF9-41FD-BE67-29CDFDC64EF2}"/>
    <cellStyle name="40% - Accent1 3 3" xfId="770" xr:uid="{46D8FC0F-0183-40AB-B9F4-8D350A31FB0F}"/>
    <cellStyle name="40% - Accent1 30" xfId="771" xr:uid="{D14C107E-3DD5-41FC-8F3A-93E00708C24A}"/>
    <cellStyle name="40% - Accent1 31" xfId="772" xr:uid="{13066768-B53E-42E5-A34C-C1A8501EBA82}"/>
    <cellStyle name="40% - Accent1 32" xfId="773" xr:uid="{25BDA674-8E79-45FE-9B99-08ECF77A52DA}"/>
    <cellStyle name="40% - Accent1 33" xfId="774" xr:uid="{13A99001-144E-4E8F-B19D-F07E5D824657}"/>
    <cellStyle name="40% - Accent1 34" xfId="775" xr:uid="{056CE4F7-8DAF-4909-93F3-1AD2DF47A30F}"/>
    <cellStyle name="40% - Accent1 35" xfId="776" xr:uid="{AFD90150-AA55-426B-B0AE-877C8D35A206}"/>
    <cellStyle name="40% - Accent1 35 2" xfId="777" xr:uid="{F90241B8-C05F-47D4-BD1E-3A67F9CFB5A8}"/>
    <cellStyle name="40% - Accent1 35 2 2" xfId="778" xr:uid="{57FA4839-CA25-4EDB-9275-DF97962EED9C}"/>
    <cellStyle name="40% - Accent1 35 2 2 2" xfId="779" xr:uid="{98B0EC22-7DA5-49F8-9CC1-3EC642FAE1EB}"/>
    <cellStyle name="40% - Accent1 35 2 2 3" xfId="780" xr:uid="{3F11C446-5F33-4CFA-A08D-80E48485A41E}"/>
    <cellStyle name="40% - Accent1 35 3" xfId="781" xr:uid="{1DD9246E-E6C2-453F-9E75-47DF945A9F49}"/>
    <cellStyle name="40% - Accent1 35 4" xfId="782" xr:uid="{6FE657AA-ED30-4F45-B02A-B798180DD949}"/>
    <cellStyle name="40% - Accent1 35 5" xfId="783" xr:uid="{D174E653-FF90-47DD-BBFC-D28BBCA4C2DB}"/>
    <cellStyle name="40% - Accent1 36" xfId="784" xr:uid="{07CFA1C6-10E1-48CA-A8B9-4A2503E5BACD}"/>
    <cellStyle name="40% - Accent1 37" xfId="785" xr:uid="{BBDDCBD8-F92D-407D-8A73-BF0A33F5CF58}"/>
    <cellStyle name="40% - Accent1 38" xfId="786" xr:uid="{5DF5B6FA-F3C3-4D3E-8883-EDACFF58E845}"/>
    <cellStyle name="40% - Accent1 39" xfId="787" xr:uid="{F7B04BE6-0ED3-44C7-B488-3F5F9C371187}"/>
    <cellStyle name="40% - Accent1 4" xfId="788" xr:uid="{FB0D319A-70B9-428B-A5EB-A18E50EA0AE8}"/>
    <cellStyle name="40% - Accent1 4 2" xfId="789" xr:uid="{FE8F4B64-C196-43C2-A298-40BF117061CA}"/>
    <cellStyle name="40% - Accent1 40" xfId="790" xr:uid="{32CC94F0-F37B-4C26-9744-239736946E27}"/>
    <cellStyle name="40% - Accent1 41" xfId="791" xr:uid="{980D8224-34E0-4385-B4A4-7C73FB6AC7DE}"/>
    <cellStyle name="40% - Accent1 42" xfId="792" xr:uid="{36475AEB-8DA6-493E-96BA-B053AA4C1D06}"/>
    <cellStyle name="40% - Accent1 43" xfId="793" xr:uid="{605C5A96-7DE9-4D36-88CE-00080D00BF9E}"/>
    <cellStyle name="40% - Accent1 44" xfId="794" xr:uid="{37F028EE-4653-4501-ABD1-13F4B929CE34}"/>
    <cellStyle name="40% - Accent1 45" xfId="795" xr:uid="{B0578F6A-1C90-49A7-BBCC-4A634AAA967D}"/>
    <cellStyle name="40% - Accent1 46" xfId="796" xr:uid="{2D3237D4-4092-45B5-91E8-07ED3CF0D091}"/>
    <cellStyle name="40% - Accent1 47" xfId="797" xr:uid="{8E53495B-EBC2-4778-A655-DC238B919290}"/>
    <cellStyle name="40% - Accent1 48" xfId="798" xr:uid="{B1456824-53CD-402E-96B9-3E05EF9C7EAA}"/>
    <cellStyle name="40% - Accent1 49" xfId="799" xr:uid="{71F3D682-0C4A-46F5-ACBF-89B7D2F78CD3}"/>
    <cellStyle name="40% - Accent1 5" xfId="800" xr:uid="{51C6D794-4F88-439E-BA12-AFEB39012EEC}"/>
    <cellStyle name="40% - Accent1 50" xfId="801" xr:uid="{42AB3223-A3D6-4FD5-A30C-592E1A73694A}"/>
    <cellStyle name="40% - Accent1 51" xfId="802" xr:uid="{C5CA2CCC-C706-4C5E-8977-4F8EEADCC033}"/>
    <cellStyle name="40% - Accent1 52" xfId="803" xr:uid="{B28E631B-0565-4756-8124-3A7B205B5F8A}"/>
    <cellStyle name="40% - Accent1 53" xfId="804" xr:uid="{74A5A1EA-FA14-40D6-9850-131422E7DA14}"/>
    <cellStyle name="40% - Accent1 54" xfId="805" xr:uid="{DF4AC549-0E9A-4BBD-8C76-1DB0F930DB2F}"/>
    <cellStyle name="40% - Accent1 55" xfId="806" xr:uid="{B0FFE1BD-EAE6-4BC1-ABA5-F6D6FEAB4987}"/>
    <cellStyle name="40% - Accent1 56" xfId="807" xr:uid="{8F4A1637-705A-4E66-8DF5-24FD764AB043}"/>
    <cellStyle name="40% - Accent1 57" xfId="808" xr:uid="{218715EF-875B-49CC-BA7C-BBB909D27CF6}"/>
    <cellStyle name="40% - Accent1 58" xfId="809" xr:uid="{425EC301-F117-4635-AF44-F5531A0F4738}"/>
    <cellStyle name="40% - Accent1 59" xfId="810" xr:uid="{A84613D5-C214-493E-AA32-B6A59DE07506}"/>
    <cellStyle name="40% - Accent1 6" xfId="811" xr:uid="{7C3E1911-098A-4322-901E-7C20D7DDEE4D}"/>
    <cellStyle name="40% - Accent1 60" xfId="812" xr:uid="{6C6994F5-C15E-45EF-9EA9-88CAB92DD91D}"/>
    <cellStyle name="40% - Accent1 60 2" xfId="813" xr:uid="{A07EA8CC-F430-47D5-B0B3-CE5997E66ACB}"/>
    <cellStyle name="40% - Accent1 60 2 2" xfId="814" xr:uid="{372828FD-7BAA-4107-99F5-E0E509E2433E}"/>
    <cellStyle name="40% - Accent1 60 2 2 2" xfId="815" xr:uid="{654A2049-EE6E-4E57-B9CD-78CA4B6A8D31}"/>
    <cellStyle name="40% - Accent1 60 2 3" xfId="816" xr:uid="{D0374256-3739-421E-B680-19898F34C137}"/>
    <cellStyle name="40% - Accent1 60 3" xfId="817" xr:uid="{EC56BE36-1D5D-4759-9958-61C1D84BC736}"/>
    <cellStyle name="40% - Accent1 61" xfId="818" xr:uid="{E0543EC0-F61D-4DCB-90A0-07C695936BFB}"/>
    <cellStyle name="40% - Accent1 62" xfId="819" xr:uid="{AE448664-257A-4F2D-881A-2C071148FB96}"/>
    <cellStyle name="40% - Accent1 63" xfId="820" xr:uid="{01215DA7-DBE4-4714-9BA0-63A44EFD9AB7}"/>
    <cellStyle name="40% - Accent1 64" xfId="821" xr:uid="{F32502B6-F880-4ACD-A48B-07396BA95EEA}"/>
    <cellStyle name="40% - Accent1 65" xfId="822" xr:uid="{FB139BE1-7CEC-4621-89E2-E1E5F00146D5}"/>
    <cellStyle name="40% - Accent1 7" xfId="823" xr:uid="{E334814A-8575-41F0-8B3B-D75EF0955F98}"/>
    <cellStyle name="40% - Accent1 8" xfId="824" xr:uid="{82907EC7-7C3F-4CB9-956F-A1894CAA2A9F}"/>
    <cellStyle name="40% - Accent1 9" xfId="825" xr:uid="{4F661793-405C-46F7-A5A0-BB36AB21F943}"/>
    <cellStyle name="40% - Accent2 10" xfId="826" xr:uid="{8FE52800-871A-49F2-9011-B0364CA93C58}"/>
    <cellStyle name="40% - Accent2 11" xfId="827" xr:uid="{89D436EE-6DB4-46B3-B302-7BDDB8B178CD}"/>
    <cellStyle name="40% - Accent2 12" xfId="828" xr:uid="{853A1074-40CF-4466-8600-923C9BE43306}"/>
    <cellStyle name="40% - Accent2 13" xfId="829" xr:uid="{59747FAF-DD5D-472E-B93F-7044CA0E3B42}"/>
    <cellStyle name="40% - Accent2 14" xfId="830" xr:uid="{B1AC237A-6ED5-42BA-881D-A884DA9D8E38}"/>
    <cellStyle name="40% - Accent2 15" xfId="831" xr:uid="{6936B7EB-F139-4BDB-98C4-3EA0A2EBAD27}"/>
    <cellStyle name="40% - Accent2 16" xfId="832" xr:uid="{10D261BF-525C-46F1-8E1D-75379C88E895}"/>
    <cellStyle name="40% - Accent2 17" xfId="833" xr:uid="{CB5060C4-0500-4E0B-9921-C40A0980D39F}"/>
    <cellStyle name="40% - Accent2 18" xfId="834" xr:uid="{ACC627D9-BA30-462A-B6EE-263E0DA46D11}"/>
    <cellStyle name="40% - Accent2 19" xfId="835" xr:uid="{275F08D5-B1F4-42B1-A71B-C05FCFC12CBB}"/>
    <cellStyle name="40% - Accent2 2" xfId="836" xr:uid="{1A94BF8A-DD14-478E-9AAF-0690CE268682}"/>
    <cellStyle name="40% - Accent2 2 2" xfId="837" xr:uid="{0C1BE671-E1EE-436C-B93B-EDD0CE5292B0}"/>
    <cellStyle name="40% - Accent2 2 2 2" xfId="838" xr:uid="{1F9974ED-4DB1-4089-AD8F-0C143C94249B}"/>
    <cellStyle name="40% - Accent2 2 2 3" xfId="839" xr:uid="{84541ED1-A761-4A3F-82F9-625D263C32E5}"/>
    <cellStyle name="40% - Accent2 2 3" xfId="840" xr:uid="{7A8991D5-192C-4E23-8464-BEE27250C947}"/>
    <cellStyle name="40% - Accent2 2 3 2" xfId="841" xr:uid="{F8BB9BDB-1224-4B47-A8AE-EB26C95431E1}"/>
    <cellStyle name="40% - Accent2 2 3 2 2" xfId="842" xr:uid="{0E9B6F2D-61FF-494F-9843-45742454DE90}"/>
    <cellStyle name="40% - Accent2 2 3 3" xfId="843" xr:uid="{5D3ADD5D-0F05-4359-B3F0-EE64C865B0B3}"/>
    <cellStyle name="40% - Accent2 2 3 4" xfId="844" xr:uid="{BC553793-B1EE-4CD6-B443-73D2AE481B80}"/>
    <cellStyle name="40% - Accent2 2 4" xfId="845" xr:uid="{145F45A8-109E-4ED2-8F14-838323727926}"/>
    <cellStyle name="40% - Accent2 2 5" xfId="846" xr:uid="{7BE86857-542E-43BD-983D-17C6F06392F2}"/>
    <cellStyle name="40% - Accent2 20" xfId="847" xr:uid="{537E532D-598D-4C7E-A666-DBB6D6604F63}"/>
    <cellStyle name="40% - Accent2 21" xfId="848" xr:uid="{04BCDA53-EB66-4641-89F6-A839ED148144}"/>
    <cellStyle name="40% - Accent2 22" xfId="849" xr:uid="{7F40E1DA-731A-478B-BA30-C870A8DC19DF}"/>
    <cellStyle name="40% - Accent2 23" xfId="850" xr:uid="{C821E86A-CE76-468F-9E09-1615284682BE}"/>
    <cellStyle name="40% - Accent2 24" xfId="851" xr:uid="{E6FF7E7A-1139-4DE7-A2B6-D490A29A2F05}"/>
    <cellStyle name="40% - Accent2 25" xfId="852" xr:uid="{8D42DEC0-3BAF-4B51-B3D4-D6078E0D3136}"/>
    <cellStyle name="40% - Accent2 26" xfId="853" xr:uid="{42382212-EE9D-404E-BE65-A73B4BBECB7C}"/>
    <cellStyle name="40% - Accent2 27" xfId="854" xr:uid="{80CC768B-83BE-4F7E-9EA7-DB5EEF14BC5E}"/>
    <cellStyle name="40% - Accent2 28" xfId="855" xr:uid="{F222A5D7-0EA7-49F5-A6B5-109D1884E3D5}"/>
    <cellStyle name="40% - Accent2 29" xfId="856" xr:uid="{B146ECCE-BA2F-4456-99D9-13FF720DF9DE}"/>
    <cellStyle name="40% - Accent2 3" xfId="857" xr:uid="{1C6FA5A4-83A5-43D5-8FB3-F6EF53F3549E}"/>
    <cellStyle name="40% - Accent2 3 2" xfId="858" xr:uid="{60ECDC4E-E6E9-420D-816F-E80DC8404364}"/>
    <cellStyle name="40% - Accent2 30" xfId="859" xr:uid="{16E5864E-C85D-4F32-9F55-0DCAE763BB5A}"/>
    <cellStyle name="40% - Accent2 31" xfId="860" xr:uid="{C3728238-58A4-41A7-AFC5-70FF698A6B46}"/>
    <cellStyle name="40% - Accent2 32" xfId="861" xr:uid="{836D5A90-8986-482A-9CD0-07CA9E2F1ED4}"/>
    <cellStyle name="40% - Accent2 33" xfId="862" xr:uid="{C0BC55C4-A537-41AC-95EC-3E0E0CC11559}"/>
    <cellStyle name="40% - Accent2 34" xfId="863" xr:uid="{5290ACE3-689B-4D7C-9D95-055766BD63D0}"/>
    <cellStyle name="40% - Accent2 35" xfId="864" xr:uid="{5F37A50F-CC68-4F84-BF07-00038643CFE8}"/>
    <cellStyle name="40% - Accent2 35 2" xfId="865" xr:uid="{84CE3188-A5C8-4296-A27C-FCBD6BA8B8EE}"/>
    <cellStyle name="40% - Accent2 35 2 2" xfId="866" xr:uid="{981BC033-D430-4E6E-96FD-AFAE0FDE2898}"/>
    <cellStyle name="40% - Accent2 35 2 2 2" xfId="867" xr:uid="{B37AF1C5-E5A5-4585-AEA5-9636BFEC8191}"/>
    <cellStyle name="40% - Accent2 35 2 2 3" xfId="868" xr:uid="{9A54D656-1322-4308-B352-D9A4E4D24411}"/>
    <cellStyle name="40% - Accent2 35 3" xfId="869" xr:uid="{0F2F726B-1AA2-4A08-B9D8-F0494345C037}"/>
    <cellStyle name="40% - Accent2 35 4" xfId="870" xr:uid="{7B96A4A4-497A-422F-8614-21EA46A19F02}"/>
    <cellStyle name="40% - Accent2 35 5" xfId="871" xr:uid="{F57BE231-7201-4415-B394-ED8A19E65FEE}"/>
    <cellStyle name="40% - Accent2 36" xfId="872" xr:uid="{C6B824D7-AC7F-4A8D-942D-27DA1401BD54}"/>
    <cellStyle name="40% - Accent2 37" xfId="873" xr:uid="{E5235F41-671D-4610-8558-FBBA756E7EF4}"/>
    <cellStyle name="40% - Accent2 38" xfId="874" xr:uid="{C96A1DC1-5A2B-4447-B4B4-60928E023877}"/>
    <cellStyle name="40% - Accent2 39" xfId="875" xr:uid="{FE5FD1AA-BC09-4950-BA65-CEF0DCA656A7}"/>
    <cellStyle name="40% - Accent2 4" xfId="876" xr:uid="{1915767D-AC6C-4CBC-9DEF-D89C4CF84B20}"/>
    <cellStyle name="40% - Accent2 4 2" xfId="877" xr:uid="{287F07AC-A00F-403B-B8AA-74ECF4C589AA}"/>
    <cellStyle name="40% - Accent2 40" xfId="878" xr:uid="{08634255-C878-4714-8B66-FE585830BDBE}"/>
    <cellStyle name="40% - Accent2 41" xfId="879" xr:uid="{ECE6B457-FC9E-452C-968E-95976A9BFBCB}"/>
    <cellStyle name="40% - Accent2 42" xfId="880" xr:uid="{CF437823-6090-4D04-A3A8-3202FAAFB8B2}"/>
    <cellStyle name="40% - Accent2 43" xfId="881" xr:uid="{D0E469CC-A156-4373-87D6-7599435E4A81}"/>
    <cellStyle name="40% - Accent2 44" xfId="882" xr:uid="{6F7A3689-579A-4530-B224-22B1F995ED7C}"/>
    <cellStyle name="40% - Accent2 45" xfId="883" xr:uid="{DC8B1D31-F6A4-4000-B8E2-49DC9005855F}"/>
    <cellStyle name="40% - Accent2 46" xfId="884" xr:uid="{C2BF3AF0-FF3A-424C-9F37-63B84A82A729}"/>
    <cellStyle name="40% - Accent2 47" xfId="885" xr:uid="{8870C551-FD0B-49CC-85B1-30AA72165E7B}"/>
    <cellStyle name="40% - Accent2 48" xfId="886" xr:uid="{2623CA4F-73CB-41E6-A796-A3946D0E984F}"/>
    <cellStyle name="40% - Accent2 49" xfId="887" xr:uid="{56BFF54F-5732-42D8-93F8-267AB27EA9CC}"/>
    <cellStyle name="40% - Accent2 5" xfId="888" xr:uid="{A7A55EA4-432A-44F7-B726-E82A62C0B152}"/>
    <cellStyle name="40% - Accent2 50" xfId="889" xr:uid="{0C516E13-BDE7-478A-8350-AB45A4FB4A23}"/>
    <cellStyle name="40% - Accent2 51" xfId="890" xr:uid="{09469BFB-7D18-4CDA-B79A-AB5E70E99DEA}"/>
    <cellStyle name="40% - Accent2 52" xfId="891" xr:uid="{F80D6A5C-1C9D-4807-8CF9-47CF446F881C}"/>
    <cellStyle name="40% - Accent2 53" xfId="892" xr:uid="{C5F31024-4AA8-48E2-BF3E-65EC16273160}"/>
    <cellStyle name="40% - Accent2 54" xfId="893" xr:uid="{62F0649A-5020-4564-868D-33849B2D687E}"/>
    <cellStyle name="40% - Accent2 55" xfId="894" xr:uid="{E9DD3D19-11D3-40A0-8A81-E9F69EF0608C}"/>
    <cellStyle name="40% - Accent2 56" xfId="895" xr:uid="{412BE942-D87C-48C1-80CA-73FFB0C0FD23}"/>
    <cellStyle name="40% - Accent2 57" xfId="896" xr:uid="{2773B2DE-F979-467B-A3B5-F86A487F2F7B}"/>
    <cellStyle name="40% - Accent2 58" xfId="897" xr:uid="{D3AB538D-0A99-4E54-A2FA-C2F08B8C924B}"/>
    <cellStyle name="40% - Accent2 59" xfId="898" xr:uid="{C030A9E4-6782-4645-90EC-4D7B1D8BDC78}"/>
    <cellStyle name="40% - Accent2 6" xfId="899" xr:uid="{16251097-1146-4AA9-8FF1-04C38FFEC10B}"/>
    <cellStyle name="40% - Accent2 60" xfId="900" xr:uid="{9214719D-D85C-4587-AA6E-B8EA7076A894}"/>
    <cellStyle name="40% - Accent2 60 2" xfId="901" xr:uid="{6DA6B87F-FDE6-42CB-A377-AE7F61CBD083}"/>
    <cellStyle name="40% - Accent2 60 2 2" xfId="902" xr:uid="{156B9CE2-747E-49C9-9D6D-41D0BA77190C}"/>
    <cellStyle name="40% - Accent2 60 2 3" xfId="903" xr:uid="{43348277-C4A5-406D-903B-C600CF402572}"/>
    <cellStyle name="40% - Accent2 60 3" xfId="904" xr:uid="{B594BAA6-06F2-4CFB-86D2-8950E0B98619}"/>
    <cellStyle name="40% - Accent2 61" xfId="905" xr:uid="{07208D7A-93BC-4F99-B688-BAA3E1B4EE5D}"/>
    <cellStyle name="40% - Accent2 62" xfId="906" xr:uid="{F83636F0-A65F-42D1-A3F9-7B9A8EE81C5E}"/>
    <cellStyle name="40% - Accent2 63" xfId="907" xr:uid="{81D42D91-F3C3-492A-99A7-71C574EE93EF}"/>
    <cellStyle name="40% - Accent2 64" xfId="908" xr:uid="{B356B960-C20E-47B7-B8B8-0331E387D13D}"/>
    <cellStyle name="40% - Accent2 65" xfId="909" xr:uid="{DACF769D-E036-4904-A2A3-D06D25DF5FDD}"/>
    <cellStyle name="40% - Accent2 7" xfId="910" xr:uid="{304A8BE5-A051-4E91-8954-CBEC262F387D}"/>
    <cellStyle name="40% - Accent2 8" xfId="911" xr:uid="{A6EB32B7-87D8-4CC2-9C15-DAF70F860C1D}"/>
    <cellStyle name="40% - Accent2 9" xfId="912" xr:uid="{B1C820AF-2484-4354-B8B0-E89B7B51A482}"/>
    <cellStyle name="40% - Accent3 10" xfId="913" xr:uid="{6954AB04-232C-40B8-B30E-A2E4AAF3282F}"/>
    <cellStyle name="40% - Accent3 11" xfId="914" xr:uid="{62B9F949-054C-4CB2-AB10-B050F836CF15}"/>
    <cellStyle name="40% - Accent3 12" xfId="915" xr:uid="{B7CEA159-79E6-4233-8464-ACFF81D4D932}"/>
    <cellStyle name="40% - Accent3 13" xfId="916" xr:uid="{FE29D9DF-EA3D-456D-8056-1E588B730F08}"/>
    <cellStyle name="40% - Accent3 14" xfId="917" xr:uid="{3F8365A5-FCC9-4CA2-880E-1A83EC300C17}"/>
    <cellStyle name="40% - Accent3 15" xfId="918" xr:uid="{E533EF48-1F29-4655-83BB-2ECAD791CA14}"/>
    <cellStyle name="40% - Accent3 16" xfId="919" xr:uid="{80C2CC1A-F147-4194-B1F1-E9D2CBEAD7B2}"/>
    <cellStyle name="40% - Accent3 17" xfId="920" xr:uid="{941E81F0-12A0-43C9-9714-30520D291C97}"/>
    <cellStyle name="40% - Accent3 18" xfId="921" xr:uid="{BBCD231E-C735-4FC2-9274-1114DDF501AF}"/>
    <cellStyle name="40% - Accent3 19" xfId="922" xr:uid="{4EC40481-F832-4338-B176-9357DF1FC0FE}"/>
    <cellStyle name="40% - Accent3 2" xfId="923" xr:uid="{8C4BBF5A-C932-4899-B67B-3060105D1D88}"/>
    <cellStyle name="40% - Accent3 2 2" xfId="924" xr:uid="{8A63E55D-2AC7-4980-AAF2-EF0B5AE2C674}"/>
    <cellStyle name="40% - Accent3 2 2 2" xfId="925" xr:uid="{4BD90939-E757-4823-AC7D-8081E4C2CDC4}"/>
    <cellStyle name="40% - Accent3 2 2 3" xfId="926" xr:uid="{49A7475C-292A-4C6A-A62D-3B03126DC60C}"/>
    <cellStyle name="40% - Accent3 2 3" xfId="927" xr:uid="{C9A5A5D9-2628-4DB8-BD3B-934F2F908382}"/>
    <cellStyle name="40% - Accent3 2 3 2" xfId="928" xr:uid="{08681D2B-84A4-404B-9F76-F0ABF8D9B24B}"/>
    <cellStyle name="40% - Accent3 2 3 2 2" xfId="929" xr:uid="{4277B3CA-7561-41DD-904C-D476E3FA05F1}"/>
    <cellStyle name="40% - Accent3 2 3 3" xfId="930" xr:uid="{162CCAFE-A928-490A-8C3D-F5110EFC6571}"/>
    <cellStyle name="40% - Accent3 2 3 4" xfId="931" xr:uid="{5369AF0D-33EF-4869-AD84-7DFC37B3DD20}"/>
    <cellStyle name="40% - Accent3 2 4" xfId="932" xr:uid="{082B4520-B20D-41EA-8393-409125474719}"/>
    <cellStyle name="40% - Accent3 2 5" xfId="933" xr:uid="{8194680E-FDBA-4060-AEF8-961226395CD7}"/>
    <cellStyle name="40% - Accent3 20" xfId="934" xr:uid="{0C6FFF1A-9059-4E1A-97C1-CC3710EACF30}"/>
    <cellStyle name="40% - Accent3 21" xfId="935" xr:uid="{3A317805-9788-49EF-A65D-B872E8E07D71}"/>
    <cellStyle name="40% - Accent3 22" xfId="936" xr:uid="{CEF52B47-6202-4E69-AB0E-3B30495E064A}"/>
    <cellStyle name="40% - Accent3 23" xfId="937" xr:uid="{AF93B562-925D-43AB-815E-B2E5FA197B3F}"/>
    <cellStyle name="40% - Accent3 24" xfId="938" xr:uid="{B45B160E-78C7-41B2-9B35-761336BBABD5}"/>
    <cellStyle name="40% - Accent3 25" xfId="939" xr:uid="{FA029434-461E-4AA4-918A-DC7F8F4A6132}"/>
    <cellStyle name="40% - Accent3 26" xfId="940" xr:uid="{37CB9BE3-A3CB-4801-BBF5-47BF28DD4186}"/>
    <cellStyle name="40% - Accent3 27" xfId="941" xr:uid="{BA4AD101-BF51-4ABD-B1E3-A87C0C9D035E}"/>
    <cellStyle name="40% - Accent3 28" xfId="942" xr:uid="{0B6B2EE0-36E5-4B77-A925-6E8E219C229E}"/>
    <cellStyle name="40% - Accent3 29" xfId="943" xr:uid="{98E128CB-FBFD-4F78-9B54-3CFD1CAF2BF9}"/>
    <cellStyle name="40% - Accent3 3" xfId="944" xr:uid="{8EA16EE3-EBF2-4FD7-8BBA-BD50D622F35C}"/>
    <cellStyle name="40% - Accent3 3 2" xfId="945" xr:uid="{4952619C-64E1-497E-8022-D39C6C62BB4E}"/>
    <cellStyle name="40% - Accent3 3 3" xfId="946" xr:uid="{486D9678-FD2C-4434-BBFA-FDB42DABD598}"/>
    <cellStyle name="40% - Accent3 30" xfId="947" xr:uid="{7E7DDB25-8A2C-4099-8FB7-0E26A8FAC06A}"/>
    <cellStyle name="40% - Accent3 31" xfId="948" xr:uid="{80208029-C65A-4412-BBF5-EDA3EFF699AF}"/>
    <cellStyle name="40% - Accent3 32" xfId="949" xr:uid="{08D930E9-6667-4578-B27E-21DF4FEB26E1}"/>
    <cellStyle name="40% - Accent3 33" xfId="950" xr:uid="{40E3F4AA-7114-4BE8-880F-8BDC32AE8D25}"/>
    <cellStyle name="40% - Accent3 34" xfId="951" xr:uid="{E1407FCF-DFF6-4855-A3E7-0ADA64191A44}"/>
    <cellStyle name="40% - Accent3 35" xfId="952" xr:uid="{22CF2344-628A-4EA5-9F1C-63C27A4BE037}"/>
    <cellStyle name="40% - Accent3 35 2" xfId="953" xr:uid="{7803A608-A3EE-4B65-BE8F-5D30E78ECF25}"/>
    <cellStyle name="40% - Accent3 35 2 2" xfId="954" xr:uid="{2FD3CC34-E9A6-46CA-A322-55FC138D9FF1}"/>
    <cellStyle name="40% - Accent3 35 2 2 2" xfId="955" xr:uid="{1961522F-B97F-42C6-9E23-DC795276B533}"/>
    <cellStyle name="40% - Accent3 35 2 2 3" xfId="956" xr:uid="{D33CA029-3504-4E30-893B-B3C3D83CB213}"/>
    <cellStyle name="40% - Accent3 35 3" xfId="957" xr:uid="{06B3FC72-52B5-4F2B-B12B-8C3EDD337D20}"/>
    <cellStyle name="40% - Accent3 35 4" xfId="958" xr:uid="{92B428FC-71C5-4215-923E-D78C2849C4DB}"/>
    <cellStyle name="40% - Accent3 35 5" xfId="959" xr:uid="{C40C8655-DBB9-46CB-8A4B-654794F382D5}"/>
    <cellStyle name="40% - Accent3 36" xfId="960" xr:uid="{0F92F3D5-2DA2-4BDD-9807-DA2BA9705906}"/>
    <cellStyle name="40% - Accent3 37" xfId="961" xr:uid="{F98EDA78-B4E0-4A14-92C2-4579B3E525C6}"/>
    <cellStyle name="40% - Accent3 38" xfId="962" xr:uid="{D37D549A-B098-446D-B908-C77D3AB7828D}"/>
    <cellStyle name="40% - Accent3 39" xfId="963" xr:uid="{C28AC8D0-CE7C-4DA3-9220-BCA0EC1383BB}"/>
    <cellStyle name="40% - Accent3 4" xfId="964" xr:uid="{3A31E07E-740D-4200-8F8D-76CC2F501994}"/>
    <cellStyle name="40% - Accent3 4 2" xfId="965" xr:uid="{49A3EDE9-D5D8-4720-AE0F-93AA4312FFB1}"/>
    <cellStyle name="40% - Accent3 40" xfId="966" xr:uid="{CCA95B66-2080-43DD-B81D-A18A80CFCF2A}"/>
    <cellStyle name="40% - Accent3 41" xfId="967" xr:uid="{E24BD5B0-CBA7-49C8-BDC6-48D2B45D66FB}"/>
    <cellStyle name="40% - Accent3 42" xfId="968" xr:uid="{A6F53E47-6F82-4934-B654-EF41809A2744}"/>
    <cellStyle name="40% - Accent3 43" xfId="969" xr:uid="{2A1FEDD5-0E9A-45F8-972D-6CE201FE4CFC}"/>
    <cellStyle name="40% - Accent3 44" xfId="970" xr:uid="{4D10F24C-E827-462F-B0AD-8BF1B0E71CBD}"/>
    <cellStyle name="40% - Accent3 45" xfId="971" xr:uid="{71DCCC70-339B-462B-80FB-2D0B692EE0F3}"/>
    <cellStyle name="40% - Accent3 46" xfId="972" xr:uid="{C65E44B8-B783-4707-AB44-EC063F5072B5}"/>
    <cellStyle name="40% - Accent3 47" xfId="973" xr:uid="{8A1EF547-9163-458B-AA9A-07C6E26023F4}"/>
    <cellStyle name="40% - Accent3 48" xfId="974" xr:uid="{E9C07005-0214-42F3-9CB5-855BCAB7C524}"/>
    <cellStyle name="40% - Accent3 49" xfId="975" xr:uid="{F5E418FE-7DC4-4DC6-884B-167323528E63}"/>
    <cellStyle name="40% - Accent3 5" xfId="976" xr:uid="{E1A4120A-ED93-40B7-B62E-06AB1C86857F}"/>
    <cellStyle name="40% - Accent3 50" xfId="977" xr:uid="{6F19E080-60EA-4642-ABEF-51F257BB5B90}"/>
    <cellStyle name="40% - Accent3 51" xfId="978" xr:uid="{4CFEB759-562C-4EDA-8F87-743B995312EA}"/>
    <cellStyle name="40% - Accent3 52" xfId="979" xr:uid="{C0962310-307C-460E-A774-2CC3B6BF93F9}"/>
    <cellStyle name="40% - Accent3 53" xfId="980" xr:uid="{CB760A32-C9AE-45F8-BA2F-4F3E9B0F0193}"/>
    <cellStyle name="40% - Accent3 54" xfId="981" xr:uid="{1D173062-B99E-4A3F-83E0-C1081DEE8E38}"/>
    <cellStyle name="40% - Accent3 55" xfId="982" xr:uid="{7B2D5A10-4765-40EA-8976-F95ADC76E4C4}"/>
    <cellStyle name="40% - Accent3 56" xfId="983" xr:uid="{812C760F-BB81-43BF-AD5B-1B6A253539DF}"/>
    <cellStyle name="40% - Accent3 57" xfId="984" xr:uid="{0DC12BB8-EEF2-440F-93AB-C4F4FD03AA09}"/>
    <cellStyle name="40% - Accent3 58" xfId="985" xr:uid="{D42930DB-8764-4F0E-9B60-574993E2294E}"/>
    <cellStyle name="40% - Accent3 59" xfId="986" xr:uid="{18190D33-6A2C-4DDC-A9A5-877CC0D39FE9}"/>
    <cellStyle name="40% - Accent3 6" xfId="987" xr:uid="{2C0BFCC6-57B6-4FC4-B1C0-8907273DE5E9}"/>
    <cellStyle name="40% - Accent3 60" xfId="988" xr:uid="{F582F237-B310-4842-BA26-3FF6757E061E}"/>
    <cellStyle name="40% - Accent3 60 2" xfId="989" xr:uid="{8A016F27-B43E-4F9D-8CC1-45EB3D4D11DB}"/>
    <cellStyle name="40% - Accent3 60 2 2" xfId="990" xr:uid="{16F43E55-FFAF-4AE5-A1DE-F3F8B21907D1}"/>
    <cellStyle name="40% - Accent3 60 2 2 2" xfId="991" xr:uid="{20435E0F-ECA7-413F-9712-7A0D4F01965C}"/>
    <cellStyle name="40% - Accent3 60 2 3" xfId="992" xr:uid="{675DAE9F-A8F9-443F-813D-D1065367C52B}"/>
    <cellStyle name="40% - Accent3 60 3" xfId="993" xr:uid="{00F89909-B8DF-40F1-A03E-6FAC5EDA5631}"/>
    <cellStyle name="40% - Accent3 61" xfId="994" xr:uid="{8267DF72-8BA5-4CDB-9B30-C2D0615780D2}"/>
    <cellStyle name="40% - Accent3 62" xfId="995" xr:uid="{40548422-96D3-4ED1-9D1B-4BEB454B5973}"/>
    <cellStyle name="40% - Accent3 63" xfId="996" xr:uid="{D3879571-3649-4633-B1C7-73679357DE54}"/>
    <cellStyle name="40% - Accent3 64" xfId="997" xr:uid="{19AA1A14-5C16-422B-9701-B6AE53E9B5FA}"/>
    <cellStyle name="40% - Accent3 65" xfId="998" xr:uid="{92B73DF7-881B-46D0-B9A9-495B5D1908BB}"/>
    <cellStyle name="40% - Accent3 7" xfId="999" xr:uid="{233EF64C-AB1D-4D37-9D51-9CD13446E61E}"/>
    <cellStyle name="40% - Accent3 8" xfId="1000" xr:uid="{1758D97A-813E-48A1-AA31-46FEC05BC0F8}"/>
    <cellStyle name="40% - Accent3 9" xfId="1001" xr:uid="{7C8B6258-8679-4AA1-9176-324471FD7907}"/>
    <cellStyle name="40% - Accent4 10" xfId="1002" xr:uid="{4ACBA769-6A77-443E-99C0-557BAB1EC06F}"/>
    <cellStyle name="40% - Accent4 11" xfId="1003" xr:uid="{B3C4D9C3-33EB-491D-A5BA-137611764C7B}"/>
    <cellStyle name="40% - Accent4 12" xfId="1004" xr:uid="{0387D5FE-0DF1-4AE1-86C8-F3016651B582}"/>
    <cellStyle name="40% - Accent4 13" xfId="1005" xr:uid="{8040B159-8ED7-4B64-A96A-F360FB37B7CC}"/>
    <cellStyle name="40% - Accent4 14" xfId="1006" xr:uid="{B9945F78-7E01-4DC1-80E4-66F97F6E8E7A}"/>
    <cellStyle name="40% - Accent4 15" xfId="1007" xr:uid="{224AD820-9A0E-4353-B0C0-63F29C3D45C7}"/>
    <cellStyle name="40% - Accent4 16" xfId="1008" xr:uid="{2314F161-09B5-467B-8272-0D905655FF9A}"/>
    <cellStyle name="40% - Accent4 17" xfId="1009" xr:uid="{66D9FEF7-8731-4C15-9EF0-47D88F42A1D6}"/>
    <cellStyle name="40% - Accent4 18" xfId="1010" xr:uid="{D66A715E-E10D-4865-8865-88A8A5FE6758}"/>
    <cellStyle name="40% - Accent4 19" xfId="1011" xr:uid="{4512387F-D2DA-4333-9481-6C9B7194AB91}"/>
    <cellStyle name="40% - Accent4 2" xfId="1012" xr:uid="{88D60B5C-872B-48E7-9ED3-FE8979574BF7}"/>
    <cellStyle name="40% - Accent4 2 2" xfId="1013" xr:uid="{B3D75245-FAAC-42AF-8929-3D3CAAAC0B48}"/>
    <cellStyle name="40% - Accent4 2 2 2" xfId="1014" xr:uid="{7DA6AFA2-C15F-42C5-ABF4-447F7425889B}"/>
    <cellStyle name="40% - Accent4 2 2 3" xfId="1015" xr:uid="{1D65A6F7-6330-4C90-AE2D-F0B66BE2CE9F}"/>
    <cellStyle name="40% - Accent4 2 3" xfId="1016" xr:uid="{33E2FEFD-58EA-4DF8-8023-EB6D130B61D6}"/>
    <cellStyle name="40% - Accent4 2 3 2" xfId="1017" xr:uid="{CA48786C-C18D-4DCC-88D1-808BFE538887}"/>
    <cellStyle name="40% - Accent4 2 3 2 2" xfId="1018" xr:uid="{D49F9F19-4F3C-4B6D-B814-55DAFEA242C9}"/>
    <cellStyle name="40% - Accent4 2 3 3" xfId="1019" xr:uid="{4AEC4266-5716-4E23-9A3F-56F1E49D7E8A}"/>
    <cellStyle name="40% - Accent4 2 3 4" xfId="1020" xr:uid="{6A15A80C-5DFD-4D2B-9B21-343ADA6A08BB}"/>
    <cellStyle name="40% - Accent4 2 4" xfId="1021" xr:uid="{415FC033-3376-4438-BF35-19585B149B9A}"/>
    <cellStyle name="40% - Accent4 2 5" xfId="1022" xr:uid="{07DF20AB-CF4A-41BF-B95C-25DB70D289C8}"/>
    <cellStyle name="40% - Accent4 20" xfId="1023" xr:uid="{0D2EDF4F-0485-4916-B66B-715551AF16B0}"/>
    <cellStyle name="40% - Accent4 21" xfId="1024" xr:uid="{8B816D98-73FD-4E86-9B04-003DBE04312B}"/>
    <cellStyle name="40% - Accent4 22" xfId="1025" xr:uid="{F366DF83-326B-4203-882F-7F52B825F2B6}"/>
    <cellStyle name="40% - Accent4 23" xfId="1026" xr:uid="{B93F9732-8612-4B44-8352-01BE6F52CC15}"/>
    <cellStyle name="40% - Accent4 24" xfId="1027" xr:uid="{FB3B01ED-72EC-4AC4-8DD4-ABFEB3E43BBC}"/>
    <cellStyle name="40% - Accent4 25" xfId="1028" xr:uid="{6886912A-20C6-4FF0-B17C-9B75E81CE31A}"/>
    <cellStyle name="40% - Accent4 26" xfId="1029" xr:uid="{1B9A46B4-4D3E-452A-8EC9-BC299539EC76}"/>
    <cellStyle name="40% - Accent4 27" xfId="1030" xr:uid="{E819CDA4-3146-41BF-8E6F-71E49E2CB4A8}"/>
    <cellStyle name="40% - Accent4 28" xfId="1031" xr:uid="{84348D13-86CA-4D12-B5BD-CA13A829646D}"/>
    <cellStyle name="40% - Accent4 29" xfId="1032" xr:uid="{80B2231C-5D15-41E6-9B72-8E0793449CB4}"/>
    <cellStyle name="40% - Accent4 3" xfId="1033" xr:uid="{378C162E-850D-4CCB-A4E7-77C7C4256445}"/>
    <cellStyle name="40% - Accent4 3 2" xfId="1034" xr:uid="{BBF0E609-44A1-4C48-A5CD-A9C15E95385C}"/>
    <cellStyle name="40% - Accent4 3 3" xfId="1035" xr:uid="{F54E63B2-CA47-4BCF-8D82-1624380EE6CE}"/>
    <cellStyle name="40% - Accent4 30" xfId="1036" xr:uid="{E7A7F4D7-2B7E-44A7-A782-600AD1812FA1}"/>
    <cellStyle name="40% - Accent4 31" xfId="1037" xr:uid="{836D5473-E51A-4EC0-AFA5-8A73751F6860}"/>
    <cellStyle name="40% - Accent4 32" xfId="1038" xr:uid="{8AE2AEE9-3EEE-492B-99FA-A013277E9B51}"/>
    <cellStyle name="40% - Accent4 33" xfId="1039" xr:uid="{ABFD9716-19A1-4E12-811A-483C43283BE4}"/>
    <cellStyle name="40% - Accent4 34" xfId="1040" xr:uid="{59180F36-C030-406D-948E-60262D8B6C48}"/>
    <cellStyle name="40% - Accent4 35" xfId="1041" xr:uid="{6357C733-DB52-417A-96E8-D676A6BC94A7}"/>
    <cellStyle name="40% - Accent4 35 2" xfId="1042" xr:uid="{9632D74D-55AD-46A5-B0BE-7DE20A5072DA}"/>
    <cellStyle name="40% - Accent4 35 2 2" xfId="1043" xr:uid="{58E1617B-33BC-4FDA-A0F6-CA755C6203C7}"/>
    <cellStyle name="40% - Accent4 35 2 2 2" xfId="1044" xr:uid="{1FECE1D8-7651-420A-B0CD-8DA5C2289D9B}"/>
    <cellStyle name="40% - Accent4 35 2 2 3" xfId="1045" xr:uid="{6F59A535-B24D-4C91-AB1C-BC4129B49878}"/>
    <cellStyle name="40% - Accent4 35 3" xfId="1046" xr:uid="{EF226934-8340-494D-AA57-EB03A9879259}"/>
    <cellStyle name="40% - Accent4 35 4" xfId="1047" xr:uid="{28B6B1E1-CA48-4E8A-BDCF-41D73F91D309}"/>
    <cellStyle name="40% - Accent4 35 5" xfId="1048" xr:uid="{CAC0017C-322A-4B41-A47E-B26FFC2F31D2}"/>
    <cellStyle name="40% - Accent4 36" xfId="1049" xr:uid="{80DF3941-29B6-41CE-AC52-19CF6709C178}"/>
    <cellStyle name="40% - Accent4 37" xfId="1050" xr:uid="{DFC7DCBE-68CC-418E-88CD-49CB10D32545}"/>
    <cellStyle name="40% - Accent4 38" xfId="1051" xr:uid="{9B6C48D3-641A-4360-8562-76FDD1D21B46}"/>
    <cellStyle name="40% - Accent4 39" xfId="1052" xr:uid="{A31876B1-8BAD-498A-AF33-387A07AFCFCF}"/>
    <cellStyle name="40% - Accent4 4" xfId="1053" xr:uid="{5702E153-628A-4594-8C9C-FAF355160E16}"/>
    <cellStyle name="40% - Accent4 4 2" xfId="1054" xr:uid="{51234436-9355-4060-AE98-26B0FD41113B}"/>
    <cellStyle name="40% - Accent4 40" xfId="1055" xr:uid="{23D1D999-CB91-4DAB-B484-69E2A196CED6}"/>
    <cellStyle name="40% - Accent4 41" xfId="1056" xr:uid="{BE569DC2-A5AA-4E7A-80D1-5FB4D7821CA0}"/>
    <cellStyle name="40% - Accent4 42" xfId="1057" xr:uid="{EE5A70CB-2487-4460-A413-442BEC7139CF}"/>
    <cellStyle name="40% - Accent4 43" xfId="1058" xr:uid="{B54223DC-E7FC-4247-9593-9398DC94D87C}"/>
    <cellStyle name="40% - Accent4 44" xfId="1059" xr:uid="{802F7CDF-F9E0-4B55-8799-E3398E2A58A2}"/>
    <cellStyle name="40% - Accent4 45" xfId="1060" xr:uid="{139501D2-F586-47A6-9FC1-0F1C9EB95C1B}"/>
    <cellStyle name="40% - Accent4 46" xfId="1061" xr:uid="{5643EFF5-2F19-4EF6-876B-76428C99D526}"/>
    <cellStyle name="40% - Accent4 47" xfId="1062" xr:uid="{AC012D50-DD36-4159-A567-851FCF2CDCA9}"/>
    <cellStyle name="40% - Accent4 48" xfId="1063" xr:uid="{7EEB0567-E05D-4D66-BF51-BFFC907D3AF9}"/>
    <cellStyle name="40% - Accent4 49" xfId="1064" xr:uid="{35021BF6-A510-4C5C-8655-8A0C3536DCAD}"/>
    <cellStyle name="40% - Accent4 5" xfId="1065" xr:uid="{C2C4ED6B-D91B-4F24-BA99-3010A8E97699}"/>
    <cellStyle name="40% - Accent4 50" xfId="1066" xr:uid="{131318F3-A560-4938-B4D8-34A41944AE65}"/>
    <cellStyle name="40% - Accent4 51" xfId="1067" xr:uid="{68603C7C-2B12-4272-A695-7E0D1343B9F6}"/>
    <cellStyle name="40% - Accent4 52" xfId="1068" xr:uid="{07D8BCC1-57EC-47EF-BFFF-1DA69C76A51C}"/>
    <cellStyle name="40% - Accent4 53" xfId="1069" xr:uid="{602E9E9D-0D28-47A5-94F3-1333DECD769E}"/>
    <cellStyle name="40% - Accent4 54" xfId="1070" xr:uid="{02A4443A-CD1E-4381-BA7F-03882248B574}"/>
    <cellStyle name="40% - Accent4 55" xfId="1071" xr:uid="{85F13900-A3FA-41ED-8FA0-86F1A7AA02AE}"/>
    <cellStyle name="40% - Accent4 56" xfId="1072" xr:uid="{9BAEA477-EE28-4E8C-B7F0-2A15058645B5}"/>
    <cellStyle name="40% - Accent4 57" xfId="1073" xr:uid="{E3E93BF9-5DF2-4DC9-B640-AAF3E21E8C8C}"/>
    <cellStyle name="40% - Accent4 58" xfId="1074" xr:uid="{25CEE5E8-72F9-4561-822B-D2A350F8F8EB}"/>
    <cellStyle name="40% - Accent4 59" xfId="1075" xr:uid="{FDDAD4E8-42A5-4B3C-8BB6-C50FB3FA41ED}"/>
    <cellStyle name="40% - Accent4 6" xfId="1076" xr:uid="{7259062C-77DE-4D97-A740-5000CEF18AC1}"/>
    <cellStyle name="40% - Accent4 60" xfId="1077" xr:uid="{6EA057BB-A460-407A-B8B8-984EEBE16B3C}"/>
    <cellStyle name="40% - Accent4 60 2" xfId="1078" xr:uid="{C7AC3B31-1397-4D05-A1E8-FF8C75643C4C}"/>
    <cellStyle name="40% - Accent4 60 2 2" xfId="1079" xr:uid="{E104637D-1C0B-4F66-8D6C-AD76F932BE23}"/>
    <cellStyle name="40% - Accent4 60 2 2 2" xfId="1080" xr:uid="{389D842E-0730-4851-8E19-1CD2915A2626}"/>
    <cellStyle name="40% - Accent4 60 2 3" xfId="1081" xr:uid="{6FB3EB56-4537-411D-8E15-FFE707694C1D}"/>
    <cellStyle name="40% - Accent4 60 3" xfId="1082" xr:uid="{ACC7DA4D-E172-42C8-B5FD-DC7D06C910E4}"/>
    <cellStyle name="40% - Accent4 61" xfId="1083" xr:uid="{4137FD1B-8A7B-456E-8632-5DD586247135}"/>
    <cellStyle name="40% - Accent4 62" xfId="1084" xr:uid="{019C129B-7FF3-45F9-A1E1-51C1183E7F16}"/>
    <cellStyle name="40% - Accent4 63" xfId="1085" xr:uid="{0FBB8318-A93D-4BB4-8FFD-22B6B088533F}"/>
    <cellStyle name="40% - Accent4 64" xfId="1086" xr:uid="{64C648BF-1643-440E-AA30-0530BB686C73}"/>
    <cellStyle name="40% - Accent4 65" xfId="1087" xr:uid="{6B78C404-9754-4055-AA33-91BDF217529F}"/>
    <cellStyle name="40% - Accent4 7" xfId="1088" xr:uid="{37811415-8848-4B88-8489-17CE6B54A622}"/>
    <cellStyle name="40% - Accent4 8" xfId="1089" xr:uid="{E8660E21-D1F7-4576-8CA4-313CF9270C59}"/>
    <cellStyle name="40% - Accent4 9" xfId="1090" xr:uid="{B6D92EEE-4073-45B4-B7FF-D4682C94C40F}"/>
    <cellStyle name="40% - Accent5 10" xfId="1091" xr:uid="{F318579F-2C12-496A-B62A-963870AFC782}"/>
    <cellStyle name="40% - Accent5 11" xfId="1092" xr:uid="{CCCB8892-12CF-4D2A-83F5-32F55E60F114}"/>
    <cellStyle name="40% - Accent5 12" xfId="1093" xr:uid="{5D44CC92-48DE-4DF2-86AD-D7C166E70C0C}"/>
    <cellStyle name="40% - Accent5 13" xfId="1094" xr:uid="{BADDA1E4-BD5D-4993-9B21-04A8337A5010}"/>
    <cellStyle name="40% - Accent5 14" xfId="1095" xr:uid="{E502E43F-8814-444B-9093-A30F8DB1E0E0}"/>
    <cellStyle name="40% - Accent5 15" xfId="1096" xr:uid="{44D7C294-8EE9-41F0-B1EC-622C9DB4B04F}"/>
    <cellStyle name="40% - Accent5 16" xfId="1097" xr:uid="{C8DAD0B3-E7A2-4B44-B7DB-61F0CA8E3589}"/>
    <cellStyle name="40% - Accent5 17" xfId="1098" xr:uid="{4A8ED366-F782-4B48-A1A3-F4CA45C49051}"/>
    <cellStyle name="40% - Accent5 18" xfId="1099" xr:uid="{E54E9E4E-9BB9-4808-BDAE-D64BD5D79A20}"/>
    <cellStyle name="40% - Accent5 19" xfId="1100" xr:uid="{D8C7EC37-6E8E-4121-9079-96CCDCB01AC8}"/>
    <cellStyle name="40% - Accent5 2" xfId="1101" xr:uid="{9F97CEB3-A917-4591-985A-E4FC8E2D2FE7}"/>
    <cellStyle name="40% - Accent5 2 2" xfId="1102" xr:uid="{DCF8608B-06D8-4F3D-83EA-516C205835B2}"/>
    <cellStyle name="40% - Accent5 2 2 2" xfId="1103" xr:uid="{63DD5B5D-4286-4CA5-A614-FB7D982676D5}"/>
    <cellStyle name="40% - Accent5 2 2 3" xfId="1104" xr:uid="{DA52032E-0372-4399-AEDD-C610999E94AA}"/>
    <cellStyle name="40% - Accent5 2 3" xfId="1105" xr:uid="{182259C2-14C4-43F2-A3EA-BBAF49674A18}"/>
    <cellStyle name="40% - Accent5 2 3 2" xfId="1106" xr:uid="{AF38D0C3-024F-4B48-AE28-A202CE7A0A6E}"/>
    <cellStyle name="40% - Accent5 2 3 2 2" xfId="1107" xr:uid="{67510F2B-F880-48CC-821D-EAED27F673AD}"/>
    <cellStyle name="40% - Accent5 2 3 3" xfId="1108" xr:uid="{62C25F75-DCAB-47BA-A570-53090E3F7490}"/>
    <cellStyle name="40% - Accent5 2 3 4" xfId="1109" xr:uid="{DB0EDA11-C90E-4CB7-8080-BFF50514072F}"/>
    <cellStyle name="40% - Accent5 2 4" xfId="1110" xr:uid="{AB08CF87-8575-4EAF-BF58-84DECE514AAE}"/>
    <cellStyle name="40% - Accent5 2 5" xfId="1111" xr:uid="{2CC4070A-6F0A-48F6-8767-85EBC6F32D98}"/>
    <cellStyle name="40% - Accent5 20" xfId="1112" xr:uid="{B6BC17BD-C75D-4D52-A1ED-0D86CA2C7970}"/>
    <cellStyle name="40% - Accent5 21" xfId="1113" xr:uid="{A9175112-4E61-45B2-B377-2A5CB61BD8A5}"/>
    <cellStyle name="40% - Accent5 22" xfId="1114" xr:uid="{0DC99752-8CBB-4A56-91E9-71B28FBC364D}"/>
    <cellStyle name="40% - Accent5 23" xfId="1115" xr:uid="{9B509165-7CE0-434C-83C0-51D80E55C2AA}"/>
    <cellStyle name="40% - Accent5 24" xfId="1116" xr:uid="{90AEAD66-C74A-4253-AE50-61ECCF84CBE0}"/>
    <cellStyle name="40% - Accent5 25" xfId="1117" xr:uid="{E9980083-F716-4399-9ADD-2937B26083BE}"/>
    <cellStyle name="40% - Accent5 26" xfId="1118" xr:uid="{E5B33BB2-6934-4AC7-BA06-48EAEEFA06C3}"/>
    <cellStyle name="40% - Accent5 27" xfId="1119" xr:uid="{D99CA358-4534-43A8-9840-419391DA995C}"/>
    <cellStyle name="40% - Accent5 28" xfId="1120" xr:uid="{414798A1-65A1-4E60-AAC3-FF9E0AFDA78D}"/>
    <cellStyle name="40% - Accent5 29" xfId="1121" xr:uid="{EFE876AC-A297-4E42-AE7F-F6E8B3A4EE5E}"/>
    <cellStyle name="40% - Accent5 3" xfId="1122" xr:uid="{D3D83DFA-5EFC-48BE-B75E-E79057207550}"/>
    <cellStyle name="40% - Accent5 3 2" xfId="1123" xr:uid="{97C497DA-58CF-4AB3-948E-98882EB831DA}"/>
    <cellStyle name="40% - Accent5 3 3" xfId="1124" xr:uid="{738F0CBD-73F2-49A9-BAF3-D3398F142001}"/>
    <cellStyle name="40% - Accent5 30" xfId="1125" xr:uid="{7CF8A0ED-7683-4E60-96D7-51006692B474}"/>
    <cellStyle name="40% - Accent5 31" xfId="1126" xr:uid="{C6687416-BEE6-4E09-9A5D-C7353EAF3F02}"/>
    <cellStyle name="40% - Accent5 32" xfId="1127" xr:uid="{45ADE785-D145-4A20-8620-F15C866A26AB}"/>
    <cellStyle name="40% - Accent5 33" xfId="1128" xr:uid="{39038BC5-2253-4EB9-B3C7-BF483F541233}"/>
    <cellStyle name="40% - Accent5 34" xfId="1129" xr:uid="{D317A990-D430-4B14-AB55-9E81395C3D3E}"/>
    <cellStyle name="40% - Accent5 35" xfId="1130" xr:uid="{85F47FD8-F5AC-40CE-8181-0C56F38C2C0E}"/>
    <cellStyle name="40% - Accent5 35 2" xfId="1131" xr:uid="{19AACEE3-49B2-4944-BF86-4F6B00C8B296}"/>
    <cellStyle name="40% - Accent5 35 2 2" xfId="1132" xr:uid="{F9757AE3-63D9-424C-94B0-1657341FFC77}"/>
    <cellStyle name="40% - Accent5 35 2 2 2" xfId="1133" xr:uid="{3F2A2897-4967-4A32-AC69-CA4422A0779A}"/>
    <cellStyle name="40% - Accent5 35 2 2 3" xfId="1134" xr:uid="{9E3969F5-5119-4BA3-8B84-8EBB1BBA045C}"/>
    <cellStyle name="40% - Accent5 35 3" xfId="1135" xr:uid="{FAD6F7F1-8AA6-4011-A4BB-AFE77FCCAFCC}"/>
    <cellStyle name="40% - Accent5 35 4" xfId="1136" xr:uid="{47570C44-0CDE-4B66-A6A7-7F0C70FD2E16}"/>
    <cellStyle name="40% - Accent5 35 5" xfId="1137" xr:uid="{2A8702A5-D1B3-4046-8CA8-3DBD1ADDA978}"/>
    <cellStyle name="40% - Accent5 36" xfId="1138" xr:uid="{1ACC0CE4-B613-4A29-85B0-401EA72FF4E5}"/>
    <cellStyle name="40% - Accent5 37" xfId="1139" xr:uid="{783D99B4-A467-49EB-969F-42D72F77730C}"/>
    <cellStyle name="40% - Accent5 38" xfId="1140" xr:uid="{31E3FD66-A3BC-48C9-9534-4D4A9EE97AFB}"/>
    <cellStyle name="40% - Accent5 39" xfId="1141" xr:uid="{62DD76AF-B3C1-40C4-BCC6-5D11F4A8F627}"/>
    <cellStyle name="40% - Accent5 4" xfId="1142" xr:uid="{4D48A27B-CDDE-4BBC-8306-491CA48B21B3}"/>
    <cellStyle name="40% - Accent5 4 2" xfId="1143" xr:uid="{101D6107-7572-4657-B10C-CEC824D02FCD}"/>
    <cellStyle name="40% - Accent5 40" xfId="1144" xr:uid="{506D4FB8-CB33-486B-8B79-03701EDC5AD5}"/>
    <cellStyle name="40% - Accent5 41" xfId="1145" xr:uid="{E7768F9B-AF1D-424B-AA48-362417320896}"/>
    <cellStyle name="40% - Accent5 42" xfId="1146" xr:uid="{2EDAE41F-D2B2-4B35-9F41-C224D8A33EA1}"/>
    <cellStyle name="40% - Accent5 43" xfId="1147" xr:uid="{DB0A76D2-81CA-42BA-934A-68ADB1500BE2}"/>
    <cellStyle name="40% - Accent5 44" xfId="1148" xr:uid="{F444FA48-9B18-479B-8E6C-66E854655522}"/>
    <cellStyle name="40% - Accent5 45" xfId="1149" xr:uid="{C0286ACC-0833-4E12-AD20-91DAD4019E43}"/>
    <cellStyle name="40% - Accent5 46" xfId="1150" xr:uid="{C9D54477-AB0D-41FC-A5C4-3554BD211073}"/>
    <cellStyle name="40% - Accent5 47" xfId="1151" xr:uid="{12F1670D-7B12-4E82-BA4F-8DDD314FEF9C}"/>
    <cellStyle name="40% - Accent5 48" xfId="1152" xr:uid="{0F406C2C-F008-40AF-8747-C0F40AEAD73D}"/>
    <cellStyle name="40% - Accent5 49" xfId="1153" xr:uid="{2640AA6C-3B29-4EE4-8813-FE1A812340FA}"/>
    <cellStyle name="40% - Accent5 5" xfId="1154" xr:uid="{B90064A2-749B-4D71-B29A-EC96C58D1409}"/>
    <cellStyle name="40% - Accent5 50" xfId="1155" xr:uid="{20A16AE0-900E-4E09-AE27-504B54C1758B}"/>
    <cellStyle name="40% - Accent5 51" xfId="1156" xr:uid="{19D49B80-F66F-40EE-B1D0-1159A15D2292}"/>
    <cellStyle name="40% - Accent5 52" xfId="1157" xr:uid="{311DB72E-FAC2-4D4E-8224-CAC3B5A2460D}"/>
    <cellStyle name="40% - Accent5 53" xfId="1158" xr:uid="{7764CF15-0D78-40EE-8AC8-893111D36559}"/>
    <cellStyle name="40% - Accent5 54" xfId="1159" xr:uid="{66A59FCC-19C1-4DDC-BC04-0475CA1F6875}"/>
    <cellStyle name="40% - Accent5 55" xfId="1160" xr:uid="{F72F8429-1808-4121-BE15-1502545346D6}"/>
    <cellStyle name="40% - Accent5 56" xfId="1161" xr:uid="{72F2C115-5FB8-4B89-9947-AEC6E2FB657F}"/>
    <cellStyle name="40% - Accent5 57" xfId="1162" xr:uid="{7D791C5E-0E92-43DF-A1F8-AED698A20F89}"/>
    <cellStyle name="40% - Accent5 58" xfId="1163" xr:uid="{F99E0249-E8E2-48EA-9303-8780997D4D84}"/>
    <cellStyle name="40% - Accent5 59" xfId="1164" xr:uid="{66CB958D-6088-49AE-9FD9-46397625C575}"/>
    <cellStyle name="40% - Accent5 6" xfId="1165" xr:uid="{8F4E4EBE-4FC3-4714-8FFE-B3942332C88A}"/>
    <cellStyle name="40% - Accent5 60" xfId="1166" xr:uid="{9B0BDB31-6EF1-4C9B-94F6-697041F0A7F7}"/>
    <cellStyle name="40% - Accent5 60 2" xfId="1167" xr:uid="{D0ECC0D3-34DA-4D4A-BAEB-7350916BF4FB}"/>
    <cellStyle name="40% - Accent5 60 2 2" xfId="1168" xr:uid="{99BFBF6F-BEE5-4989-BE9E-379C1ABC6900}"/>
    <cellStyle name="40% - Accent5 60 2 3" xfId="1169" xr:uid="{54083124-DEDC-49F7-B1CD-C5255D49163A}"/>
    <cellStyle name="40% - Accent5 60 3" xfId="1170" xr:uid="{3EB3F658-9C0E-4046-9E46-E00E613972E4}"/>
    <cellStyle name="40% - Accent5 61" xfId="1171" xr:uid="{74AEF568-2B38-4897-BF9F-BBF93154F8A3}"/>
    <cellStyle name="40% - Accent5 62" xfId="1172" xr:uid="{755B9FD4-BBE5-422F-B3BE-3D2C1DE753C0}"/>
    <cellStyle name="40% - Accent5 63" xfId="1173" xr:uid="{F947E497-4834-40ED-88E8-8B9161A7FE95}"/>
    <cellStyle name="40% - Accent5 64" xfId="1174" xr:uid="{DCEAD02F-3BD9-4C28-932E-DD490CED490C}"/>
    <cellStyle name="40% - Accent5 65" xfId="1175" xr:uid="{3E6C47FC-CA2E-4F96-BD62-A83121262F53}"/>
    <cellStyle name="40% - Accent5 7" xfId="1176" xr:uid="{B293532F-A269-4F61-AB87-E2B7B12B4594}"/>
    <cellStyle name="40% - Accent5 8" xfId="1177" xr:uid="{A56531A2-7A63-4A27-97E9-D756F8471F71}"/>
    <cellStyle name="40% - Accent5 9" xfId="1178" xr:uid="{DF7D2BD7-F85E-4503-97F4-C0D6C487A89F}"/>
    <cellStyle name="40% - Accent6 10" xfId="1179" xr:uid="{526D9E20-DF8C-4B82-A4D7-6062197EDB27}"/>
    <cellStyle name="40% - Accent6 11" xfId="1180" xr:uid="{41071B70-FE24-4A85-B9D7-0E552B443B4B}"/>
    <cellStyle name="40% - Accent6 12" xfId="1181" xr:uid="{DE7418DA-3797-405D-B606-EE2311579D87}"/>
    <cellStyle name="40% - Accent6 13" xfId="1182" xr:uid="{68731E43-4563-4AF3-94FC-111FFD52586D}"/>
    <cellStyle name="40% - Accent6 14" xfId="1183" xr:uid="{E02E7A0B-1B1C-4D12-B800-56B2FBD2F7C0}"/>
    <cellStyle name="40% - Accent6 15" xfId="1184" xr:uid="{6883FC5C-E8BA-45E5-B4CD-B4C201D1E57A}"/>
    <cellStyle name="40% - Accent6 16" xfId="1185" xr:uid="{B1402800-6E8B-4371-B87D-2C45E34BDD3E}"/>
    <cellStyle name="40% - Accent6 17" xfId="1186" xr:uid="{EDD78DF3-C5D9-426D-A651-1DC14FC6BAF1}"/>
    <cellStyle name="40% - Accent6 18" xfId="1187" xr:uid="{49414A08-1C99-46DF-BCA9-5D1465477578}"/>
    <cellStyle name="40% - Accent6 19" xfId="1188" xr:uid="{9D60C3CC-EB7B-4D1B-9D45-68E2E4FA3DE7}"/>
    <cellStyle name="40% - Accent6 2" xfId="1189" xr:uid="{41A3EA8D-1A5D-4D80-BC4D-A3B52F6B5F72}"/>
    <cellStyle name="40% - Accent6 2 2" xfId="1190" xr:uid="{F8CD596B-AD87-48FF-B344-C63205A18D15}"/>
    <cellStyle name="40% - Accent6 2 2 2" xfId="1191" xr:uid="{080E41BA-64F8-46DA-B4F7-63F41528D457}"/>
    <cellStyle name="40% - Accent6 2 2 3" xfId="1192" xr:uid="{B3E8A1A0-8B82-4975-8B1F-0742B47821B2}"/>
    <cellStyle name="40% - Accent6 2 3" xfId="1193" xr:uid="{DEB1C210-05B5-4B23-955F-041B0FD33CDB}"/>
    <cellStyle name="40% - Accent6 2 3 2" xfId="1194" xr:uid="{541E2EFF-D610-41B9-B2D1-23E1AD357F39}"/>
    <cellStyle name="40% - Accent6 2 3 2 2" xfId="1195" xr:uid="{6E825CCA-B156-4788-B223-CCA7F23DE596}"/>
    <cellStyle name="40% - Accent6 2 3 3" xfId="1196" xr:uid="{DEAB2346-6B82-4506-A561-DD0D945C488F}"/>
    <cellStyle name="40% - Accent6 2 3 4" xfId="1197" xr:uid="{2EC77E67-194F-4E5D-B168-DB597754EC61}"/>
    <cellStyle name="40% - Accent6 2 4" xfId="1198" xr:uid="{53D71221-65D2-4BF1-B12D-AE04C0A8B8F1}"/>
    <cellStyle name="40% - Accent6 2 5" xfId="1199" xr:uid="{CBAC9937-68FB-41D8-A869-C162CC7D5A2F}"/>
    <cellStyle name="40% - Accent6 20" xfId="1200" xr:uid="{68DA4518-AB02-4342-A73A-3B89D8167CE0}"/>
    <cellStyle name="40% - Accent6 21" xfId="1201" xr:uid="{2C4746FB-D6D3-47F1-B81F-0CD4EBFD3456}"/>
    <cellStyle name="40% - Accent6 22" xfId="1202" xr:uid="{5DD46329-E468-4106-8180-4DCCF2C48A2F}"/>
    <cellStyle name="40% - Accent6 23" xfId="1203" xr:uid="{41B276B6-C6B5-4D17-A3CA-F5AF735AC36B}"/>
    <cellStyle name="40% - Accent6 24" xfId="1204" xr:uid="{F81AA0D3-EBBD-4D51-9EAA-B88BB7C234BE}"/>
    <cellStyle name="40% - Accent6 25" xfId="1205" xr:uid="{4AA7E240-C5CE-405A-ADCB-66CEB8C29148}"/>
    <cellStyle name="40% - Accent6 26" xfId="1206" xr:uid="{CA78BCF8-7603-4AAC-A269-713C17328532}"/>
    <cellStyle name="40% - Accent6 27" xfId="1207" xr:uid="{1A3177A9-C859-46CB-AC67-89FB031950B3}"/>
    <cellStyle name="40% - Accent6 28" xfId="1208" xr:uid="{40735C04-53E2-47A8-8496-F757050E9077}"/>
    <cellStyle name="40% - Accent6 29" xfId="1209" xr:uid="{A032CA02-B47A-4388-836B-E0AD552B5EA3}"/>
    <cellStyle name="40% - Accent6 3" xfId="1210" xr:uid="{6835BBC4-BB57-4C83-99A7-8F7A068343A3}"/>
    <cellStyle name="40% - Accent6 3 2" xfId="1211" xr:uid="{44F8DC56-98B8-4960-97C6-3F1C5746081C}"/>
    <cellStyle name="40% - Accent6 3 3" xfId="1212" xr:uid="{47BDD69E-8EBE-459E-9905-5C6F148B047D}"/>
    <cellStyle name="40% - Accent6 30" xfId="1213" xr:uid="{85A250A8-FF7D-4477-BE2B-7447CA2AC68A}"/>
    <cellStyle name="40% - Accent6 31" xfId="1214" xr:uid="{C06FC08E-5F68-4A83-B65C-4F4375C42DEC}"/>
    <cellStyle name="40% - Accent6 32" xfId="1215" xr:uid="{BB8FA9BD-1D3A-4DE9-8C09-70ED9E1F4DC5}"/>
    <cellStyle name="40% - Accent6 33" xfId="1216" xr:uid="{58D19EC3-30B5-4CE3-8D62-ED1371E78849}"/>
    <cellStyle name="40% - Accent6 34" xfId="1217" xr:uid="{D277B17E-FBD0-455C-98E8-C3734C4E61BB}"/>
    <cellStyle name="40% - Accent6 35" xfId="1218" xr:uid="{5CF91B13-9DD2-409D-BD04-DBF629CB21B4}"/>
    <cellStyle name="40% - Accent6 35 2" xfId="1219" xr:uid="{A5D712AC-6C1F-45DC-9E3C-BF8732BC2193}"/>
    <cellStyle name="40% - Accent6 35 2 2" xfId="1220" xr:uid="{E283FEB9-E9C0-4C37-B4B4-F0867CD7668D}"/>
    <cellStyle name="40% - Accent6 35 2 2 2" xfId="1221" xr:uid="{749C4C0C-134A-4B97-AE9D-8B953DB66D76}"/>
    <cellStyle name="40% - Accent6 35 2 2 3" xfId="1222" xr:uid="{77916AC7-C35B-4F9E-8868-18B01A4793F1}"/>
    <cellStyle name="40% - Accent6 35 3" xfId="1223" xr:uid="{92E36C1D-25D3-4396-B0EF-74F3DCE34A70}"/>
    <cellStyle name="40% - Accent6 35 4" xfId="1224" xr:uid="{7EB6D240-29A6-402E-8747-5261EBD7A1C4}"/>
    <cellStyle name="40% - Accent6 35 5" xfId="1225" xr:uid="{D4F5965D-BECB-4BA8-87AB-1D12BA056B67}"/>
    <cellStyle name="40% - Accent6 36" xfId="1226" xr:uid="{F5222FE6-7C47-470D-9EA5-EBF8B6FF7281}"/>
    <cellStyle name="40% - Accent6 37" xfId="1227" xr:uid="{AE0BD9C6-A98F-43D6-88FE-D4A853F02376}"/>
    <cellStyle name="40% - Accent6 38" xfId="1228" xr:uid="{C3A7D739-DAAF-4216-9F78-F52284E20F80}"/>
    <cellStyle name="40% - Accent6 39" xfId="1229" xr:uid="{3AE41504-F068-49D4-BBC4-9E23858B933D}"/>
    <cellStyle name="40% - Accent6 4" xfId="1230" xr:uid="{6C10DBDC-8F2D-4BA5-B727-454DF966E45A}"/>
    <cellStyle name="40% - Accent6 4 2" xfId="1231" xr:uid="{679CD78E-1780-43CA-8AB5-CD0EF84046B6}"/>
    <cellStyle name="40% - Accent6 40" xfId="1232" xr:uid="{BC5EC297-1367-4156-9D36-2B2BF950757B}"/>
    <cellStyle name="40% - Accent6 41" xfId="1233" xr:uid="{D4EDB39A-8A8B-424E-AA92-EA8CAC041AF9}"/>
    <cellStyle name="40% - Accent6 42" xfId="1234" xr:uid="{A0914D52-A7D8-48F7-97F7-6E0E451E6071}"/>
    <cellStyle name="40% - Accent6 43" xfId="1235" xr:uid="{349F6914-BB0F-4C51-B2B9-FAB8F0E41351}"/>
    <cellStyle name="40% - Accent6 44" xfId="1236" xr:uid="{E321EB55-7A47-48BA-93B4-E781F09D394A}"/>
    <cellStyle name="40% - Accent6 45" xfId="1237" xr:uid="{36DC592A-683D-4072-94AD-653B19F6C2C5}"/>
    <cellStyle name="40% - Accent6 46" xfId="1238" xr:uid="{F2BEEA23-5805-4D5E-8265-9EBA0B6416DA}"/>
    <cellStyle name="40% - Accent6 47" xfId="1239" xr:uid="{431581E8-0BC3-4C73-BE3B-3616B7509D07}"/>
    <cellStyle name="40% - Accent6 48" xfId="1240" xr:uid="{9563440E-368B-468C-9567-90D052A7A235}"/>
    <cellStyle name="40% - Accent6 49" xfId="1241" xr:uid="{BBFC5E54-1981-4DB1-9075-8F2233B91F28}"/>
    <cellStyle name="40% - Accent6 5" xfId="1242" xr:uid="{4AF2986B-8C6C-4F30-9C42-AD16C10C5B32}"/>
    <cellStyle name="40% - Accent6 50" xfId="1243" xr:uid="{A532848B-669E-4145-BCEF-AE8C7530FA03}"/>
    <cellStyle name="40% - Accent6 51" xfId="1244" xr:uid="{7FE21205-7F4D-4455-9FB6-DE289806743D}"/>
    <cellStyle name="40% - Accent6 52" xfId="1245" xr:uid="{1B2DDF53-FE00-4C01-8803-2E47AC775F39}"/>
    <cellStyle name="40% - Accent6 53" xfId="1246" xr:uid="{2C3E53EF-36B0-4905-A6F6-2A3DE125A230}"/>
    <cellStyle name="40% - Accent6 54" xfId="1247" xr:uid="{E864030E-BD8E-49FC-BAC2-EFA8628DE3EA}"/>
    <cellStyle name="40% - Accent6 55" xfId="1248" xr:uid="{B2542CFB-19AA-49EB-98D9-31CF120DF299}"/>
    <cellStyle name="40% - Accent6 56" xfId="1249" xr:uid="{8F3EA11F-9735-410F-97C2-44DF52EC3B6D}"/>
    <cellStyle name="40% - Accent6 57" xfId="1250" xr:uid="{3B8715BF-0667-42C1-8802-3C1E2886441B}"/>
    <cellStyle name="40% - Accent6 58" xfId="1251" xr:uid="{9FCA670B-1CE5-46F9-B6B9-1B2457A53C7C}"/>
    <cellStyle name="40% - Accent6 59" xfId="1252" xr:uid="{1480AB22-9A36-4C0E-BB0C-033A3DECA639}"/>
    <cellStyle name="40% - Accent6 6" xfId="1253" xr:uid="{7474BBA9-875A-4408-B6B9-E2FE04F86D53}"/>
    <cellStyle name="40% - Accent6 60" xfId="1254" xr:uid="{F94CAA9C-C06E-4B92-B2FC-59D9BA258ED2}"/>
    <cellStyle name="40% - Accent6 60 2" xfId="1255" xr:uid="{73FCE4EB-9CB6-445D-865C-6009AD671FB8}"/>
    <cellStyle name="40% - Accent6 60 2 2" xfId="1256" xr:uid="{006FD41F-B1B4-4DC7-A08D-131385AC818E}"/>
    <cellStyle name="40% - Accent6 60 2 2 2" xfId="1257" xr:uid="{F48EDE86-25BE-4BF3-973B-203680893093}"/>
    <cellStyle name="40% - Accent6 60 2 3" xfId="1258" xr:uid="{BDCE95A7-CF3E-4C34-82C6-5291FBF3A946}"/>
    <cellStyle name="40% - Accent6 60 3" xfId="1259" xr:uid="{8F1C1630-D808-409E-8F2B-DFDA4BFA37F4}"/>
    <cellStyle name="40% - Accent6 61" xfId="1260" xr:uid="{13B342AB-21E1-401D-AC9A-51BC428D152E}"/>
    <cellStyle name="40% - Accent6 62" xfId="1261" xr:uid="{6B8218FF-A3A5-4EE4-826D-6E2C355815B7}"/>
    <cellStyle name="40% - Accent6 63" xfId="1262" xr:uid="{CECAC9C6-8685-47BD-823B-8C65CBAF864D}"/>
    <cellStyle name="40% - Accent6 64" xfId="1263" xr:uid="{0E06E877-1E91-4D06-9B1C-03FAC213A1B1}"/>
    <cellStyle name="40% - Accent6 65" xfId="1264" xr:uid="{D85684D2-7B68-49F9-AD6C-C6721F29F84F}"/>
    <cellStyle name="40% - Accent6 7" xfId="1265" xr:uid="{44BAB20C-76C7-40A0-9AE3-E474B46A97A1}"/>
    <cellStyle name="40% - Accent6 8" xfId="1266" xr:uid="{20807094-BED6-418E-8DE9-D3813B1BFCC7}"/>
    <cellStyle name="40% - Accent6 9" xfId="1267" xr:uid="{2E39E237-A277-46F0-8B34-0317726F7EA0}"/>
    <cellStyle name="40% - Colore 1" xfId="1268" xr:uid="{EE289218-CC77-45CC-A04E-ABB5986DB384}"/>
    <cellStyle name="40% - Colore 1 2" xfId="1269" xr:uid="{D1A7A9B8-1C06-43F6-9262-280BC585D8C7}"/>
    <cellStyle name="40% - Colore 2" xfId="1270" xr:uid="{7136ED1C-C435-4568-86BE-11279FA38D7D}"/>
    <cellStyle name="40% - Colore 2 2" xfId="1271" xr:uid="{9C0B06E8-8E10-4307-AD94-55C42228F3C9}"/>
    <cellStyle name="40% - Colore 3" xfId="1272" xr:uid="{C9F2A5AC-1295-458C-926B-5DF141284D29}"/>
    <cellStyle name="40% - Colore 3 2" xfId="1273" xr:uid="{061F2BE9-B5FE-4062-AB97-71BD0D48F310}"/>
    <cellStyle name="40% - Colore 4" xfId="1274" xr:uid="{93EB3E91-91E2-4AAF-B9BC-25D582B2302A}"/>
    <cellStyle name="40% - Colore 4 2" xfId="1275" xr:uid="{73DB0892-4A34-4C75-8C94-AA5337ACC837}"/>
    <cellStyle name="40% - Colore 5" xfId="1276" xr:uid="{958B7671-9C51-425B-BC19-095ABBA608CA}"/>
    <cellStyle name="40% - Colore 5 2" xfId="1277" xr:uid="{51EE5448-6E9F-4DE8-B585-4351C18F2BC1}"/>
    <cellStyle name="40% - Colore 6" xfId="1278" xr:uid="{FF090B6A-762C-40B1-B7BB-3A014730D8E7}"/>
    <cellStyle name="40% - Colore 6 2" xfId="1279" xr:uid="{27A28C86-22CE-4E52-8DAA-AEFC7D98E8CC}"/>
    <cellStyle name="4dp" xfId="1280" xr:uid="{786B4F82-C6B2-4777-91BD-FE2B15EC24EF}"/>
    <cellStyle name="4dp 2" xfId="1281" xr:uid="{784F1814-8634-49BF-8A54-8C8375FAA71F}"/>
    <cellStyle name="4dp 2 2" xfId="1282" xr:uid="{D3A3B875-560F-4DC6-B6C3-CAC8A272DC3B}"/>
    <cellStyle name="4dp 3" xfId="1283" xr:uid="{19918058-CA13-45A6-8C4F-0A0574E85FA3}"/>
    <cellStyle name="5x indented GHG Textfiels" xfId="1284" xr:uid="{2CC5DEF6-788D-486D-B6F5-1FB5B294D9BA}"/>
    <cellStyle name="5x indented GHG Textfiels 2" xfId="1285" xr:uid="{14409C4B-5367-4F03-83E6-32568956A18A}"/>
    <cellStyle name="5x indented GHG Textfiels 3" xfId="1286" xr:uid="{EE868903-CE99-4255-AC79-10B70ECCDDE4}"/>
    <cellStyle name="60% - Accent1 10" xfId="1287" xr:uid="{E94D031B-D1AB-446E-AEE8-1B04FCB3A236}"/>
    <cellStyle name="60% - Accent1 11" xfId="1288" xr:uid="{50E0D04E-D894-4185-815E-D1EF32BBF978}"/>
    <cellStyle name="60% - Accent1 12" xfId="1289" xr:uid="{0EB77929-9B75-4B58-9347-6EFD803118A8}"/>
    <cellStyle name="60% - Accent1 13" xfId="1290" xr:uid="{F3830F84-759D-4F6A-A373-F17E889E3FF5}"/>
    <cellStyle name="60% - Accent1 14" xfId="1291" xr:uid="{9FE2DD10-EA50-4F7C-914D-FA19A404D23E}"/>
    <cellStyle name="60% - Accent1 15" xfId="1292" xr:uid="{CCB7845C-7AC6-4F52-95B2-DB19F1F30BA0}"/>
    <cellStyle name="60% - Accent1 16" xfId="1293" xr:uid="{C49CDD72-5575-4CF7-A738-09C381AF345D}"/>
    <cellStyle name="60% - Accent1 17" xfId="1294" xr:uid="{8010C897-1F9E-45DF-96E8-ED9DD2AC7A3F}"/>
    <cellStyle name="60% - Accent1 18" xfId="1295" xr:uid="{635431AA-610D-432F-8BAE-90C1AC1E2485}"/>
    <cellStyle name="60% - Accent1 19" xfId="1296" xr:uid="{CF6D8F53-EB2E-418D-84C3-923FA6DEFFCE}"/>
    <cellStyle name="60% - Accent1 2" xfId="1297" xr:uid="{C1C16228-9C3E-48C3-9070-BBDBD2D4F850}"/>
    <cellStyle name="60% - Accent1 2 2" xfId="1298" xr:uid="{06ACD2EE-F8B9-4ED2-9165-A7C075B2DE1D}"/>
    <cellStyle name="60% - Accent1 2 2 2" xfId="1299" xr:uid="{D71930D2-55FB-4D1D-8801-DF515BB3EDD2}"/>
    <cellStyle name="60% - Accent1 2 2 3" xfId="1300" xr:uid="{149A5AF8-4A2C-40C7-8130-0CE2976E1EE2}"/>
    <cellStyle name="60% - Accent1 2 3" xfId="1301" xr:uid="{4E93B72E-275D-4109-8FA6-DDFE72734AD7}"/>
    <cellStyle name="60% - Accent1 2 4" xfId="1302" xr:uid="{BEA7B988-13D3-42D7-9869-D91E651CAF1A}"/>
    <cellStyle name="60% - Accent1 2 5" xfId="1303" xr:uid="{073E7B35-2831-42EE-89E3-CA1BA206F202}"/>
    <cellStyle name="60% - Accent1 20" xfId="1304" xr:uid="{A8CA3302-4B38-4499-9D44-B65476B40EE0}"/>
    <cellStyle name="60% - Accent1 21" xfId="1305" xr:uid="{16B7AD5B-470F-4C7F-B78D-202CF49560B5}"/>
    <cellStyle name="60% - Accent1 22" xfId="1306" xr:uid="{9B609CE0-64DF-4641-A612-6362488A1878}"/>
    <cellStyle name="60% - Accent1 23" xfId="1307" xr:uid="{0688020F-65FB-4A5B-A38B-474E1F5045CB}"/>
    <cellStyle name="60% - Accent1 24" xfId="1308" xr:uid="{01F9482C-CDAF-499A-9B38-33BCF27A5D1C}"/>
    <cellStyle name="60% - Accent1 25" xfId="1309" xr:uid="{20E2C101-BD6F-4A57-B1C2-0B084C18F0E5}"/>
    <cellStyle name="60% - Accent1 26" xfId="1310" xr:uid="{3C14A79B-F883-4EC0-9AE3-811E19BAE841}"/>
    <cellStyle name="60% - Accent1 27" xfId="1311" xr:uid="{8128A628-FDC3-4321-AEAE-28F97347FBA6}"/>
    <cellStyle name="60% - Accent1 28" xfId="1312" xr:uid="{B5F6AA65-99DA-4A2B-83D4-C74C9170CD1C}"/>
    <cellStyle name="60% - Accent1 29" xfId="1313" xr:uid="{8B260585-375E-4C23-88EE-800EA028BEFA}"/>
    <cellStyle name="60% - Accent1 3" xfId="1314" xr:uid="{C989096B-FC95-49BE-A5F9-01A6B250062B}"/>
    <cellStyle name="60% - Accent1 3 2" xfId="1315" xr:uid="{796697C8-FFD4-41B2-A622-8F7CC84200ED}"/>
    <cellStyle name="60% - Accent1 3 3" xfId="1316" xr:uid="{63455AC2-3D72-4041-B6CA-6D604146F864}"/>
    <cellStyle name="60% - Accent1 30" xfId="1317" xr:uid="{6C3CC286-AA87-4A04-A6CB-2E9144E5CA05}"/>
    <cellStyle name="60% - Accent1 31" xfId="1318" xr:uid="{7927835F-8729-4221-B91F-6CB27A2CEB62}"/>
    <cellStyle name="60% - Accent1 32" xfId="1319" xr:uid="{515F4851-2918-4400-BBF5-0BC517C06652}"/>
    <cellStyle name="60% - Accent1 33" xfId="1320" xr:uid="{AE21C923-287C-4C7E-BB3D-C8F56DCC8EFC}"/>
    <cellStyle name="60% - Accent1 34" xfId="1321" xr:uid="{96950A30-9C28-4529-95A8-6D7E1DFD291C}"/>
    <cellStyle name="60% - Accent1 35" xfId="1322" xr:uid="{DF1F3347-077F-40F3-B251-023A22E3F3A5}"/>
    <cellStyle name="60% - Accent1 35 2" xfId="1323" xr:uid="{6A8E7631-011D-4BDA-8369-8A482D31F3BD}"/>
    <cellStyle name="60% - Accent1 35 2 2" xfId="1324" xr:uid="{A51A9782-F30E-48AF-AD8B-7565B3519937}"/>
    <cellStyle name="60% - Accent1 35 2 2 2" xfId="1325" xr:uid="{B0C1F6DF-23F7-4111-9082-7A9FCC7833A2}"/>
    <cellStyle name="60% - Accent1 35 3" xfId="1326" xr:uid="{FF3ED2B3-4884-4931-873F-CD82A85ACADA}"/>
    <cellStyle name="60% - Accent1 35 4" xfId="1327" xr:uid="{B9B7348A-94E3-4DC7-892A-FA744B21FA8E}"/>
    <cellStyle name="60% - Accent1 36" xfId="1328" xr:uid="{B571C642-B468-428D-B24D-155DACBBDF17}"/>
    <cellStyle name="60% - Accent1 37" xfId="1329" xr:uid="{21B69E09-2765-47EB-9A91-D7ADA0671AFC}"/>
    <cellStyle name="60% - Accent1 38" xfId="1330" xr:uid="{81EE073B-C0B1-4874-BCB4-6CDC1B670FE1}"/>
    <cellStyle name="60% - Accent1 39" xfId="1331" xr:uid="{613E1BF9-6B4C-4520-96B4-AAA2D85832E9}"/>
    <cellStyle name="60% - Accent1 4" xfId="1332" xr:uid="{40BA44A4-C469-404C-868A-1234B92DC6FB}"/>
    <cellStyle name="60% - Accent1 4 2" xfId="1333" xr:uid="{1F76D86A-29BA-416C-9138-103424F7CD9E}"/>
    <cellStyle name="60% - Accent1 40" xfId="1334" xr:uid="{BFDA6DA6-4A4C-4B33-A119-56795B382B1C}"/>
    <cellStyle name="60% - Accent1 41" xfId="1335" xr:uid="{9579C01B-7C8D-42C7-AC12-5A43B41DC8F6}"/>
    <cellStyle name="60% - Accent1 42" xfId="1336" xr:uid="{D6B33710-FCA4-4348-A70C-F682A619A5E6}"/>
    <cellStyle name="60% - Accent1 43" xfId="1337" xr:uid="{A6AD9AC2-B621-42B7-9E07-F24FC5DAF1CE}"/>
    <cellStyle name="60% - Accent1 44" xfId="1338" xr:uid="{87AEA743-BA8B-4DE7-9EA9-CB062D57EE26}"/>
    <cellStyle name="60% - Accent1 45" xfId="1339" xr:uid="{2C7E56BE-7BE8-4084-8B0D-93A2D0414864}"/>
    <cellStyle name="60% - Accent1 46" xfId="1340" xr:uid="{A8DD9CDF-4149-491D-8049-02A49FDDB490}"/>
    <cellStyle name="60% - Accent1 47" xfId="1341" xr:uid="{16269FB4-73B2-4B22-8714-ECCD183F6202}"/>
    <cellStyle name="60% - Accent1 48" xfId="1342" xr:uid="{BDE05880-12D8-4236-894B-53938364D558}"/>
    <cellStyle name="60% - Accent1 49" xfId="1343" xr:uid="{40CA522A-BCF0-48BD-A1A6-0A5BA0497D18}"/>
    <cellStyle name="60% - Accent1 5" xfId="1344" xr:uid="{DD7C7D2A-A5C8-4F4D-BE33-1A11A9CE681F}"/>
    <cellStyle name="60% - Accent1 50" xfId="1345" xr:uid="{C87882EF-0095-4BAF-8B24-DC4736605D22}"/>
    <cellStyle name="60% - Accent1 51" xfId="1346" xr:uid="{1EE23818-D6F1-4968-88F9-2A6C43EBD1C4}"/>
    <cellStyle name="60% - Accent1 52" xfId="1347" xr:uid="{F2A04D6F-AF15-4D89-9EAC-452EAEB6EB3D}"/>
    <cellStyle name="60% - Accent1 53" xfId="1348" xr:uid="{A4A6CD26-F7FF-4395-9FD1-2A552C4397F7}"/>
    <cellStyle name="60% - Accent1 54" xfId="1349" xr:uid="{822D8C5F-0BC4-45C6-8432-EF1ECFA267F4}"/>
    <cellStyle name="60% - Accent1 55" xfId="1350" xr:uid="{3A40E937-642F-40A6-9089-8284E6AB9E97}"/>
    <cellStyle name="60% - Accent1 56" xfId="1351" xr:uid="{143BB948-2A87-4F28-8A82-35C653E8ECB0}"/>
    <cellStyle name="60% - Accent1 57" xfId="1352" xr:uid="{48125650-2AE4-4F25-B83E-35DE89D22145}"/>
    <cellStyle name="60% - Accent1 58" xfId="1353" xr:uid="{94ECFE30-E2FC-41DB-BCB6-1E8F1C8B8799}"/>
    <cellStyle name="60% - Accent1 59" xfId="1354" xr:uid="{01481B75-B1CC-4393-BF20-A841EAF0B929}"/>
    <cellStyle name="60% - Accent1 6" xfId="1355" xr:uid="{19D9B5C6-E2DE-4091-AE55-3ACBE6295785}"/>
    <cellStyle name="60% - Accent1 60" xfId="1356" xr:uid="{1535BAB9-3100-4716-9E47-91A6062722ED}"/>
    <cellStyle name="60% - Accent1 60 2" xfId="1357" xr:uid="{3D6DCC3C-84EF-49B0-BC8F-E6FBCD5DD5FC}"/>
    <cellStyle name="60% - Accent1 60 2 2" xfId="1358" xr:uid="{579B4A50-606F-4AF5-9D83-41FEBAAB0004}"/>
    <cellStyle name="60% - Accent1 60 2 2 2" xfId="1359" xr:uid="{DEF159E4-F222-4A8B-8ADF-E4A672FED732}"/>
    <cellStyle name="60% - Accent1 60 2 3" xfId="1360" xr:uid="{F24C3962-3779-4217-B4B8-F21DD4E96077}"/>
    <cellStyle name="60% - Accent1 61" xfId="1361" xr:uid="{08207D53-87C1-4383-B1A8-7749A76C877B}"/>
    <cellStyle name="60% - Accent1 62" xfId="1362" xr:uid="{65821B1D-A624-4B73-BAE7-09ECDCA3EE70}"/>
    <cellStyle name="60% - Accent1 63" xfId="1363" xr:uid="{ED2FF0FA-22A3-46F0-9373-743D02949303}"/>
    <cellStyle name="60% - Accent1 64" xfId="1364" xr:uid="{3403B134-FDCA-4987-9F07-3C746AD00323}"/>
    <cellStyle name="60% - Accent1 65" xfId="1365" xr:uid="{CB5E12D7-26AE-444F-928F-666FB41DD74B}"/>
    <cellStyle name="60% - Accent1 7" xfId="1366" xr:uid="{B9B6AA30-F21C-43A6-A2E5-9FC483DFCEBF}"/>
    <cellStyle name="60% - Accent1 8" xfId="1367" xr:uid="{FDDFE487-AC96-4273-9642-A70CFA84CD4F}"/>
    <cellStyle name="60% - Accent1 9" xfId="1368" xr:uid="{8AD06597-35F0-4F33-BCF5-7D71C2A7C9AC}"/>
    <cellStyle name="60% - Accent2 10" xfId="1369" xr:uid="{680D5BC3-656D-4BD6-BDE8-1E7A4C51005D}"/>
    <cellStyle name="60% - Accent2 11" xfId="1370" xr:uid="{B9915163-5CA4-46CD-9AF8-9C9FB1601BBE}"/>
    <cellStyle name="60% - Accent2 12" xfId="1371" xr:uid="{4D590D15-4319-4FAB-ABD5-298CD60CC9E5}"/>
    <cellStyle name="60% - Accent2 13" xfId="1372" xr:uid="{512A3FB6-5B2D-4D9D-A1F3-3918D8A10FC0}"/>
    <cellStyle name="60% - Accent2 14" xfId="1373" xr:uid="{42941E0F-81E1-4D38-A571-0806218FB8EC}"/>
    <cellStyle name="60% - Accent2 15" xfId="1374" xr:uid="{B2447E27-02CD-45C6-8CB7-A13113A34A58}"/>
    <cellStyle name="60% - Accent2 16" xfId="1375" xr:uid="{3DD9AB8F-50B2-4062-9D27-484DBF65440A}"/>
    <cellStyle name="60% - Accent2 17" xfId="1376" xr:uid="{C84938B9-3A7C-4A05-8000-E958F146AA30}"/>
    <cellStyle name="60% - Accent2 18" xfId="1377" xr:uid="{D3770A80-5906-4F7E-B25E-E4C3B8B469DC}"/>
    <cellStyle name="60% - Accent2 19" xfId="1378" xr:uid="{F1645933-0B60-41DA-9CBB-59569D14B12B}"/>
    <cellStyle name="60% - Accent2 2" xfId="1379" xr:uid="{33D771A8-5482-4176-AA47-15DAAAC10EB3}"/>
    <cellStyle name="60% - Accent2 2 2" xfId="1380" xr:uid="{7F735C5E-728A-4577-9248-D2328D6ADD4B}"/>
    <cellStyle name="60% - Accent2 2 2 2" xfId="1381" xr:uid="{BC206D96-9F62-44A7-A700-EE2A6D6CDA46}"/>
    <cellStyle name="60% - Accent2 2 2 3" xfId="1382" xr:uid="{60ECA8FA-FC8B-4573-9B8C-6C7EA5073C83}"/>
    <cellStyle name="60% - Accent2 2 3" xfId="1383" xr:uid="{50BA2EF7-5ED1-4149-8846-A8083DD499B3}"/>
    <cellStyle name="60% - Accent2 2 4" xfId="1384" xr:uid="{8A248168-08DD-4170-9A67-F5791ABF48DC}"/>
    <cellStyle name="60% - Accent2 2 5" xfId="1385" xr:uid="{2BDF1285-3B74-4C74-8C03-6D6C58392D38}"/>
    <cellStyle name="60% - Accent2 20" xfId="1386" xr:uid="{29D0766F-EE62-465A-A3B7-AA144E8891D5}"/>
    <cellStyle name="60% - Accent2 21" xfId="1387" xr:uid="{8BA94A87-5C65-4176-8396-59E3551725BC}"/>
    <cellStyle name="60% - Accent2 22" xfId="1388" xr:uid="{919FD0CB-8F5D-47EC-AF34-3C5EEA5B52FD}"/>
    <cellStyle name="60% - Accent2 23" xfId="1389" xr:uid="{313E3886-25C3-424D-85B7-D6DFC60094BD}"/>
    <cellStyle name="60% - Accent2 24" xfId="1390" xr:uid="{2980E178-080A-4BE3-B7B4-8AA8E80A24A5}"/>
    <cellStyle name="60% - Accent2 25" xfId="1391" xr:uid="{45FED1FA-8559-43DB-9836-1B6270291958}"/>
    <cellStyle name="60% - Accent2 26" xfId="1392" xr:uid="{4823B99F-A3D6-4C16-BD34-9E8EDB4DB5DF}"/>
    <cellStyle name="60% - Accent2 27" xfId="1393" xr:uid="{DDDC73DA-48FE-438C-AE15-F7C67DDD1688}"/>
    <cellStyle name="60% - Accent2 28" xfId="1394" xr:uid="{BBA110C3-0486-4ADF-AED2-D46AEA2EF9BD}"/>
    <cellStyle name="60% - Accent2 29" xfId="1395" xr:uid="{97620151-A2B5-4F9D-81F9-19A965FF9765}"/>
    <cellStyle name="60% - Accent2 3" xfId="1396" xr:uid="{E85B9258-B934-425E-99E4-2297881F52FC}"/>
    <cellStyle name="60% - Accent2 3 2" xfId="1397" xr:uid="{9306399D-9B91-4108-880D-D44FE5855ECB}"/>
    <cellStyle name="60% - Accent2 30" xfId="1398" xr:uid="{AAB3A657-C0A9-4C4E-B32A-96D31BEDC00F}"/>
    <cellStyle name="60% - Accent2 31" xfId="1399" xr:uid="{7395219C-26F7-4E5C-A673-9EA4BF50F115}"/>
    <cellStyle name="60% - Accent2 32" xfId="1400" xr:uid="{02FBEFC4-EA6D-460F-9233-D4EFC80FA33A}"/>
    <cellStyle name="60% - Accent2 33" xfId="1401" xr:uid="{8B0C9648-2575-4F2B-B8CB-DE708B43FBDC}"/>
    <cellStyle name="60% - Accent2 34" xfId="1402" xr:uid="{D1E92372-AF3B-4A2C-BB6E-0656AB99CAB8}"/>
    <cellStyle name="60% - Accent2 35" xfId="1403" xr:uid="{AEF63CF0-82AF-4DC6-A5DD-9F2952CBD0C8}"/>
    <cellStyle name="60% - Accent2 35 2" xfId="1404" xr:uid="{0B2E35D4-DEDA-4A02-9BC5-65EB174B4CE5}"/>
    <cellStyle name="60% - Accent2 35 2 2" xfId="1405" xr:uid="{EC872C8F-D565-4104-A6E4-899346AACD5A}"/>
    <cellStyle name="60% - Accent2 35 2 2 2" xfId="1406" xr:uid="{08804AB0-902C-4069-BCC2-55FD3989CF52}"/>
    <cellStyle name="60% - Accent2 35 3" xfId="1407" xr:uid="{2EA61054-288F-4B02-B587-38FC8A779A0E}"/>
    <cellStyle name="60% - Accent2 35 4" xfId="1408" xr:uid="{3312044B-365B-4EE3-9BA5-FD128BA6B6AF}"/>
    <cellStyle name="60% - Accent2 36" xfId="1409" xr:uid="{5B02E60F-192C-42F3-8A9E-5DC0646CE37F}"/>
    <cellStyle name="60% - Accent2 37" xfId="1410" xr:uid="{97F29969-C5C5-496A-8962-4002E943C3AC}"/>
    <cellStyle name="60% - Accent2 38" xfId="1411" xr:uid="{55C8A0F4-50A7-4843-B763-E91DA099BD4E}"/>
    <cellStyle name="60% - Accent2 39" xfId="1412" xr:uid="{D189CD53-AC07-4A95-8864-00B9144A0113}"/>
    <cellStyle name="60% - Accent2 4" xfId="1413" xr:uid="{58C67AD0-EBD2-4BDF-BAD0-A16C7F99854C}"/>
    <cellStyle name="60% - Accent2 4 2" xfId="1414" xr:uid="{1268A6F8-D939-40AD-B74C-27808485AC4B}"/>
    <cellStyle name="60% - Accent2 40" xfId="1415" xr:uid="{D10DFD15-A528-40B4-9680-0BD9A7BA9987}"/>
    <cellStyle name="60% - Accent2 41" xfId="1416" xr:uid="{30A65424-A900-4A28-988F-C7F32DDFCBE3}"/>
    <cellStyle name="60% - Accent2 42" xfId="1417" xr:uid="{C98638C2-EC36-47BD-A066-26E67C90C06A}"/>
    <cellStyle name="60% - Accent2 43" xfId="1418" xr:uid="{1669B978-A7E9-48E7-9751-933566CC3236}"/>
    <cellStyle name="60% - Accent2 44" xfId="1419" xr:uid="{00A52C81-7578-4076-A9B4-8FBDA6E1FCEA}"/>
    <cellStyle name="60% - Accent2 45" xfId="1420" xr:uid="{145EEE5E-961D-41C9-B3F9-3311852AB416}"/>
    <cellStyle name="60% - Accent2 46" xfId="1421" xr:uid="{79B91904-8D55-48EF-87D0-5A64B9AFB5DA}"/>
    <cellStyle name="60% - Accent2 47" xfId="1422" xr:uid="{FA108A38-DDAA-417B-BC7D-EB7F0DB65508}"/>
    <cellStyle name="60% - Accent2 48" xfId="1423" xr:uid="{4D1312CB-AC35-4007-B5BA-05148C00BBEA}"/>
    <cellStyle name="60% - Accent2 49" xfId="1424" xr:uid="{5FA5E6B0-6F54-4B8E-B9A7-6DB84FCA07DE}"/>
    <cellStyle name="60% - Accent2 5" xfId="1425" xr:uid="{D70A56FD-9D69-44EE-A629-AB09A4BC4631}"/>
    <cellStyle name="60% - Accent2 50" xfId="1426" xr:uid="{5FB6ADAE-1AEA-421D-88BB-976317BF9097}"/>
    <cellStyle name="60% - Accent2 51" xfId="1427" xr:uid="{8AD1CD34-0C2A-420B-B9CD-E14DDCADE98C}"/>
    <cellStyle name="60% - Accent2 52" xfId="1428" xr:uid="{42B7E420-3E8D-4A17-977D-2ECB41712FEE}"/>
    <cellStyle name="60% - Accent2 53" xfId="1429" xr:uid="{8CDDD968-4768-4202-B02F-9D4E76F261F6}"/>
    <cellStyle name="60% - Accent2 54" xfId="1430" xr:uid="{457552B7-63D4-466F-B753-4B017B83E498}"/>
    <cellStyle name="60% - Accent2 55" xfId="1431" xr:uid="{B6FE7E60-33D8-41A5-8EC1-34781998532E}"/>
    <cellStyle name="60% - Accent2 56" xfId="1432" xr:uid="{A05480A2-77E6-41BD-A78A-13B870805D86}"/>
    <cellStyle name="60% - Accent2 57" xfId="1433" xr:uid="{83A7CDDA-9607-4486-A53F-A3E8C3ADDE7D}"/>
    <cellStyle name="60% - Accent2 58" xfId="1434" xr:uid="{77333DD1-E287-4CF8-975E-6A1011BF686D}"/>
    <cellStyle name="60% - Accent2 59" xfId="1435" xr:uid="{A33C739E-3FCD-4415-81F4-49C988E12133}"/>
    <cellStyle name="60% - Accent2 6" xfId="1436" xr:uid="{91CB1050-367A-488F-A5CB-2836472E9E88}"/>
    <cellStyle name="60% - Accent2 60" xfId="1437" xr:uid="{9F21980A-B646-4DE2-952A-4234F7CE9EAA}"/>
    <cellStyle name="60% - Accent2 60 2" xfId="1438" xr:uid="{3F459F34-B230-4EA5-A0C2-69BCC6A03012}"/>
    <cellStyle name="60% - Accent2 60 2 2" xfId="1439" xr:uid="{8AC0CA42-2190-49CC-811B-62E76DC3DD03}"/>
    <cellStyle name="60% - Accent2 60 2 3" xfId="1440" xr:uid="{28173228-02D0-4149-BA91-68D61C0CD3D5}"/>
    <cellStyle name="60% - Accent2 61" xfId="1441" xr:uid="{E00CA04A-D844-4C7C-A4FA-E40F84E95485}"/>
    <cellStyle name="60% - Accent2 62" xfId="1442" xr:uid="{D81F347C-B5DD-4B5E-BF77-D12E2EE128CE}"/>
    <cellStyle name="60% - Accent2 63" xfId="1443" xr:uid="{A56B49F2-A333-49FE-A279-1A35D6F9BC7F}"/>
    <cellStyle name="60% - Accent2 64" xfId="1444" xr:uid="{102C0368-D020-4273-AE71-8D140F3D6E76}"/>
    <cellStyle name="60% - Accent2 65" xfId="1445" xr:uid="{D0AEED9B-6BF7-4A1B-96A6-A9C5718FE440}"/>
    <cellStyle name="60% - Accent2 7" xfId="1446" xr:uid="{F69C3E35-A2CE-45A6-A978-395F2BED9492}"/>
    <cellStyle name="60% - Accent2 8" xfId="1447" xr:uid="{29ED4CBE-61FC-4D2B-8387-6D7F49AE0510}"/>
    <cellStyle name="60% - Accent2 9" xfId="1448" xr:uid="{C3E265B3-66E5-4B27-A2B3-12D3A478DB95}"/>
    <cellStyle name="60% - Accent3 10" xfId="1449" xr:uid="{544D93AD-BD8C-4A6E-A364-E8F8E08A3548}"/>
    <cellStyle name="60% - Accent3 11" xfId="1450" xr:uid="{56EDE943-4CE6-4C58-A1AF-30F88C268EB1}"/>
    <cellStyle name="60% - Accent3 12" xfId="1451" xr:uid="{8F3E88F9-348E-48C5-B46A-E6E0B3044035}"/>
    <cellStyle name="60% - Accent3 13" xfId="1452" xr:uid="{9CCA2898-280D-4479-B684-F301DB8734B4}"/>
    <cellStyle name="60% - Accent3 14" xfId="1453" xr:uid="{F9E47894-9A12-443E-A05C-5F72A555046C}"/>
    <cellStyle name="60% - Accent3 15" xfId="1454" xr:uid="{6A1BB0B7-008D-4407-B0FD-CC092D3C2468}"/>
    <cellStyle name="60% - Accent3 16" xfId="1455" xr:uid="{C9D07D69-7AEF-4B0D-BD3B-0D7D5D0D9FC0}"/>
    <cellStyle name="60% - Accent3 17" xfId="1456" xr:uid="{9D66CB19-AF32-49AD-A87E-E029E0CD2643}"/>
    <cellStyle name="60% - Accent3 18" xfId="1457" xr:uid="{4E09ADB5-D15F-4607-AC38-4CFFD91FF291}"/>
    <cellStyle name="60% - Accent3 19" xfId="1458" xr:uid="{AAD09CDD-A5E4-4471-BE36-3B3F29D54FE7}"/>
    <cellStyle name="60% - Accent3 2" xfId="1459" xr:uid="{B934FDDF-8E14-49FD-AA0E-1E549E9A468D}"/>
    <cellStyle name="60% - Accent3 2 2" xfId="1460" xr:uid="{3AF85E17-E53D-4B1C-BC0D-A3D08E0AA06C}"/>
    <cellStyle name="60% - Accent3 2 2 2" xfId="1461" xr:uid="{3B128D65-B7F2-4D02-87C9-393EE0EEF9DA}"/>
    <cellStyle name="60% - Accent3 2 2 3" xfId="1462" xr:uid="{C36AA48F-7CAF-473D-B71F-9563B4365077}"/>
    <cellStyle name="60% - Accent3 2 3" xfId="1463" xr:uid="{59BD6E30-9B7B-4943-B5CC-66BC1A5EC0B1}"/>
    <cellStyle name="60% - Accent3 2 4" xfId="1464" xr:uid="{5032E46F-D36A-48C9-B39B-F5E43EC17C98}"/>
    <cellStyle name="60% - Accent3 2 5" xfId="1465" xr:uid="{433A8A91-75D3-4724-B5C6-6FB1A01E4331}"/>
    <cellStyle name="60% - Accent3 20" xfId="1466" xr:uid="{B5E5A3FD-C8B4-4A50-93BE-C125E10F506B}"/>
    <cellStyle name="60% - Accent3 21" xfId="1467" xr:uid="{CF87CFEF-69C4-4517-9442-703EB9AD4329}"/>
    <cellStyle name="60% - Accent3 22" xfId="1468" xr:uid="{4F0E0148-890D-4948-9D6B-77E7F1EF8935}"/>
    <cellStyle name="60% - Accent3 23" xfId="1469" xr:uid="{905324ED-85AD-42FD-86E6-21E05017FA5C}"/>
    <cellStyle name="60% - Accent3 24" xfId="1470" xr:uid="{4C05DA85-7594-44ED-A0C5-D5278D86715D}"/>
    <cellStyle name="60% - Accent3 25" xfId="1471" xr:uid="{ED8851A8-0899-4581-A927-5C880498B04F}"/>
    <cellStyle name="60% - Accent3 26" xfId="1472" xr:uid="{3488AE05-A19C-4A90-9A3A-CF948A997365}"/>
    <cellStyle name="60% - Accent3 27" xfId="1473" xr:uid="{F861182B-A283-4A18-8601-ED89B49F04D1}"/>
    <cellStyle name="60% - Accent3 28" xfId="1474" xr:uid="{95BB4B87-F1E6-444A-A54B-16563554F2D9}"/>
    <cellStyle name="60% - Accent3 29" xfId="1475" xr:uid="{1579DF67-5D9A-4E48-B8A2-5B948573A24C}"/>
    <cellStyle name="60% - Accent3 3" xfId="1476" xr:uid="{0DD35A19-2FE7-49C4-A2D5-6660E8C2F27C}"/>
    <cellStyle name="60% - Accent3 3 2" xfId="1477" xr:uid="{4D395848-828C-498F-971E-430453783C44}"/>
    <cellStyle name="60% - Accent3 3 3" xfId="1478" xr:uid="{EAAA68F9-BDB9-4ABE-AD6A-BAC1738FFD39}"/>
    <cellStyle name="60% - Accent3 30" xfId="1479" xr:uid="{A61C4E45-DE0E-46DE-9F36-1D04F50FAA9C}"/>
    <cellStyle name="60% - Accent3 31" xfId="1480" xr:uid="{7AA15997-2A2B-49CE-8CDD-5364AA43B297}"/>
    <cellStyle name="60% - Accent3 32" xfId="1481" xr:uid="{4B012A99-7059-48AA-A346-20D2412ACCCE}"/>
    <cellStyle name="60% - Accent3 33" xfId="1482" xr:uid="{3684BFE4-CE86-40A6-B6CB-9EC0128FE8F3}"/>
    <cellStyle name="60% - Accent3 34" xfId="1483" xr:uid="{A6E5C7FF-9458-4486-917A-607BFD6B1847}"/>
    <cellStyle name="60% - Accent3 35" xfId="1484" xr:uid="{27B5EC7F-76D9-4679-92CF-6BF29C05C910}"/>
    <cellStyle name="60% - Accent3 35 2" xfId="1485" xr:uid="{A616D1EE-E6A9-4E32-8B2F-7E3A330396BE}"/>
    <cellStyle name="60% - Accent3 35 2 2" xfId="1486" xr:uid="{5E42A132-49D5-4248-AB36-024DCFD283F3}"/>
    <cellStyle name="60% - Accent3 35 2 2 2" xfId="1487" xr:uid="{22E21B0F-D557-4230-905A-E34E38DE9613}"/>
    <cellStyle name="60% - Accent3 35 3" xfId="1488" xr:uid="{69C27B21-B0FD-4574-8480-E12232CD15B3}"/>
    <cellStyle name="60% - Accent3 35 4" xfId="1489" xr:uid="{E50DEB09-93AC-42CC-AD6B-03E2B93CD544}"/>
    <cellStyle name="60% - Accent3 36" xfId="1490" xr:uid="{64EB063E-C7AA-4CEC-8630-331BA2CF5F29}"/>
    <cellStyle name="60% - Accent3 37" xfId="1491" xr:uid="{E7C4A3D8-6C20-412B-B6E1-FBCA8B362895}"/>
    <cellStyle name="60% - Accent3 38" xfId="1492" xr:uid="{7BA59FC9-FE6E-4039-AF69-1A90344C028C}"/>
    <cellStyle name="60% - Accent3 39" xfId="1493" xr:uid="{61B6D7E2-5B66-4AA2-A334-654631183E3B}"/>
    <cellStyle name="60% - Accent3 4" xfId="1494" xr:uid="{A275CF9C-5A53-4DBB-AFB8-B52B74ADF8DF}"/>
    <cellStyle name="60% - Accent3 40" xfId="1495" xr:uid="{090B63ED-19FF-46BF-BA86-5C0CB45F0937}"/>
    <cellStyle name="60% - Accent3 41" xfId="1496" xr:uid="{CDD692F4-6D89-464E-A760-7309317F8121}"/>
    <cellStyle name="60% - Accent3 42" xfId="1497" xr:uid="{3E08D702-19E2-478C-80F2-D45DC0E4EE70}"/>
    <cellStyle name="60% - Accent3 43" xfId="1498" xr:uid="{E94B8F20-8F95-4ABB-B292-F9BCC1FE8742}"/>
    <cellStyle name="60% - Accent3 44" xfId="1499" xr:uid="{85CA1C7D-C0FE-4EAF-9F69-4D8C23479D67}"/>
    <cellStyle name="60% - Accent3 45" xfId="1500" xr:uid="{68CB87B0-736F-41D4-839B-363DAB7A488C}"/>
    <cellStyle name="60% - Accent3 46" xfId="1501" xr:uid="{A6E0A13A-D80C-45C8-A348-90EB5373319D}"/>
    <cellStyle name="60% - Accent3 47" xfId="1502" xr:uid="{8D190296-B1B8-40F7-A8A0-952D3DFC6758}"/>
    <cellStyle name="60% - Accent3 48" xfId="1503" xr:uid="{97CC6336-2DF7-4816-A20A-7B040D74ADDE}"/>
    <cellStyle name="60% - Accent3 49" xfId="1504" xr:uid="{60B54AEC-D2E5-4A6B-9E33-A2050388D60C}"/>
    <cellStyle name="60% - Accent3 5" xfId="1505" xr:uid="{850F01AC-DE50-43C0-8FA6-EEEA14AECAD9}"/>
    <cellStyle name="60% - Accent3 50" xfId="1506" xr:uid="{7957A4DF-2770-4598-9A97-8F1D4D1198C3}"/>
    <cellStyle name="60% - Accent3 51" xfId="1507" xr:uid="{038B19CF-C47B-4053-B039-061DD629AFD6}"/>
    <cellStyle name="60% - Accent3 52" xfId="1508" xr:uid="{0E08A525-C6C5-4016-B3D4-835CA551BDC4}"/>
    <cellStyle name="60% - Accent3 53" xfId="1509" xr:uid="{665E1628-A040-483F-94F3-1DA9C0D5DB04}"/>
    <cellStyle name="60% - Accent3 54" xfId="1510" xr:uid="{73508AC8-694C-4F62-9534-07AE45A6FD00}"/>
    <cellStyle name="60% - Accent3 55" xfId="1511" xr:uid="{4D73D50A-0918-4ABE-82CF-8E3DF66D2479}"/>
    <cellStyle name="60% - Accent3 56" xfId="1512" xr:uid="{C099E52B-0FAD-4F3E-BF71-6F2F529453C2}"/>
    <cellStyle name="60% - Accent3 57" xfId="1513" xr:uid="{945D8710-803E-4D1A-B63D-193568834ABA}"/>
    <cellStyle name="60% - Accent3 58" xfId="1514" xr:uid="{F2C4EACD-AD46-40D0-B9A5-A14C6CFB66F3}"/>
    <cellStyle name="60% - Accent3 59" xfId="1515" xr:uid="{60DAB99D-C7CB-49CE-A075-645F051BDF01}"/>
    <cellStyle name="60% - Accent3 6" xfId="1516" xr:uid="{2D67724E-5162-4B93-BB81-E6454FC8BE2F}"/>
    <cellStyle name="60% - Accent3 60" xfId="1517" xr:uid="{44739FC6-0382-4CF1-B5B8-3A09FB3058D6}"/>
    <cellStyle name="60% - Accent3 60 2" xfId="1518" xr:uid="{CBA5E407-E9AA-41C7-ACD9-739C26088E3F}"/>
    <cellStyle name="60% - Accent3 60 2 2" xfId="1519" xr:uid="{B81A1407-3C0C-49CF-9C35-B2C54952F1B8}"/>
    <cellStyle name="60% - Accent3 60 2 2 2" xfId="1520" xr:uid="{99FFE04C-1684-4AC9-A88D-5806DE2DE147}"/>
    <cellStyle name="60% - Accent3 60 2 3" xfId="1521" xr:uid="{699DD32E-099D-4F16-AA8A-9E2F4F33A2F2}"/>
    <cellStyle name="60% - Accent3 61" xfId="1522" xr:uid="{653ED21F-0BE7-4DAE-8DC9-1CF1C81658C1}"/>
    <cellStyle name="60% - Accent3 62" xfId="1523" xr:uid="{89EDA94D-6F74-4007-B371-7D1C00D9A420}"/>
    <cellStyle name="60% - Accent3 63" xfId="1524" xr:uid="{CCFEB3DF-7582-4707-BA21-4EC05EC4D2B3}"/>
    <cellStyle name="60% - Accent3 64" xfId="1525" xr:uid="{2FAA2AD4-D0B2-43FD-90B7-547C0E54E011}"/>
    <cellStyle name="60% - Accent3 65" xfId="1526" xr:uid="{D5F590E3-C2D9-49D6-AA39-30E9A83F5206}"/>
    <cellStyle name="60% - Accent3 7" xfId="1527" xr:uid="{E63B522C-0675-43D7-B230-7097D18BBC32}"/>
    <cellStyle name="60% - Accent3 8" xfId="1528" xr:uid="{F0A1634E-69C5-4F02-B41A-7745FE38935C}"/>
    <cellStyle name="60% - Accent3 9" xfId="1529" xr:uid="{547F2232-96BF-402E-BF82-528ADE4417E1}"/>
    <cellStyle name="60% - Accent4 10" xfId="1530" xr:uid="{5688F166-0979-495A-8728-182B4544304B}"/>
    <cellStyle name="60% - Accent4 11" xfId="1531" xr:uid="{379CD197-9870-4679-B15D-349D6CEC6BC0}"/>
    <cellStyle name="60% - Accent4 12" xfId="1532" xr:uid="{E3E4B846-A0BD-4D57-85EB-2506FCD90EC2}"/>
    <cellStyle name="60% - Accent4 13" xfId="1533" xr:uid="{2A2CF559-7C25-40DB-9541-4A3369EDB270}"/>
    <cellStyle name="60% - Accent4 14" xfId="1534" xr:uid="{0E196BBF-867B-4EF3-AAFF-3E14D745E1ED}"/>
    <cellStyle name="60% - Accent4 15" xfId="1535" xr:uid="{CC55EAB0-7BA5-40B0-BA31-CF2B2180D323}"/>
    <cellStyle name="60% - Accent4 16" xfId="1536" xr:uid="{9C59BC51-FE25-4834-8B89-F2DD893B7C16}"/>
    <cellStyle name="60% - Accent4 17" xfId="1537" xr:uid="{C8B6ADDA-FD0C-428E-888B-B9E482D08B6E}"/>
    <cellStyle name="60% - Accent4 18" xfId="1538" xr:uid="{3C20DF09-28EA-41DB-87C5-0A58280F9F91}"/>
    <cellStyle name="60% - Accent4 19" xfId="1539" xr:uid="{4E890159-84D3-435F-8627-A27584C381C5}"/>
    <cellStyle name="60% - Accent4 2" xfId="1540" xr:uid="{8BC39891-D387-457D-9F27-DC41F024CE34}"/>
    <cellStyle name="60% - Accent4 2 2" xfId="1541" xr:uid="{D8835904-4086-4ACE-B79E-E145C53B3842}"/>
    <cellStyle name="60% - Accent4 2 2 2" xfId="1542" xr:uid="{ACAE4B68-4BC0-485E-87F1-A96D43CC0513}"/>
    <cellStyle name="60% - Accent4 2 2 3" xfId="1543" xr:uid="{DC2B09AF-8F73-47BB-AF42-A68F214DA100}"/>
    <cellStyle name="60% - Accent4 2 3" xfId="1544" xr:uid="{1BF7B717-F8CC-402A-B36B-8E59D0D9D10F}"/>
    <cellStyle name="60% - Accent4 2 4" xfId="1545" xr:uid="{A436482E-D1B2-4AD5-864B-54B4E7A7E4D5}"/>
    <cellStyle name="60% - Accent4 2 5" xfId="1546" xr:uid="{8E56215A-8248-4379-AD82-0C07698E7214}"/>
    <cellStyle name="60% - Accent4 20" xfId="1547" xr:uid="{58FA8E6D-D5E1-4318-9332-45FA3544685C}"/>
    <cellStyle name="60% - Accent4 21" xfId="1548" xr:uid="{17FE6E7E-90BD-4D3E-9F4A-0AA5BFA0D6D3}"/>
    <cellStyle name="60% - Accent4 22" xfId="1549" xr:uid="{1B7D9D3B-23B9-416B-866B-83A77697D217}"/>
    <cellStyle name="60% - Accent4 23" xfId="1550" xr:uid="{6D9F53C1-2B36-4576-8DBA-E313631C03BF}"/>
    <cellStyle name="60% - Accent4 24" xfId="1551" xr:uid="{A58B5D7D-D313-4F72-9141-270E7F098198}"/>
    <cellStyle name="60% - Accent4 25" xfId="1552" xr:uid="{979BB45A-7980-4014-8B24-DAB884A580C3}"/>
    <cellStyle name="60% - Accent4 26" xfId="1553" xr:uid="{AA325903-C05C-4A45-84E8-645145A59040}"/>
    <cellStyle name="60% - Accent4 27" xfId="1554" xr:uid="{E1942A07-67DC-48C2-9A9E-14B85399A5D3}"/>
    <cellStyle name="60% - Accent4 28" xfId="1555" xr:uid="{6FF5216F-1E2F-44FB-9519-7A4F22128F26}"/>
    <cellStyle name="60% - Accent4 29" xfId="1556" xr:uid="{9BF22477-BB56-47CC-A7BF-738B21CCECB6}"/>
    <cellStyle name="60% - Accent4 3" xfId="1557" xr:uid="{3B420FA5-87D5-41C0-B6EC-264364E10F1E}"/>
    <cellStyle name="60% - Accent4 3 2" xfId="1558" xr:uid="{1154BCAE-835B-441C-9EDD-E70B9C0156E7}"/>
    <cellStyle name="60% - Accent4 3 3" xfId="1559" xr:uid="{1D223FCF-1FFA-4832-B53E-FA229F385BCC}"/>
    <cellStyle name="60% - Accent4 30" xfId="1560" xr:uid="{B041B88F-B3E7-43B2-8AE7-5E4C331353CC}"/>
    <cellStyle name="60% - Accent4 31" xfId="1561" xr:uid="{DE759240-FAB5-455C-AF42-5A1EA02812C9}"/>
    <cellStyle name="60% - Accent4 32" xfId="1562" xr:uid="{72965E7F-D5B2-45FA-A81E-B2DCFAC36F17}"/>
    <cellStyle name="60% - Accent4 33" xfId="1563" xr:uid="{CC4130E6-7539-42F8-A6CE-1D9A348A5778}"/>
    <cellStyle name="60% - Accent4 34" xfId="1564" xr:uid="{82BC7534-6ED8-4D97-91A9-5DB89C0223B3}"/>
    <cellStyle name="60% - Accent4 35" xfId="1565" xr:uid="{59FA1025-C554-4794-B558-FA3547F8A5D2}"/>
    <cellStyle name="60% - Accent4 35 2" xfId="1566" xr:uid="{ECADFC7D-5D3C-4052-9D22-167B0183E845}"/>
    <cellStyle name="60% - Accent4 35 2 2" xfId="1567" xr:uid="{AC161A4D-5E4C-42F2-A17D-B16CDDA6C5FB}"/>
    <cellStyle name="60% - Accent4 35 2 2 2" xfId="1568" xr:uid="{305D46C2-1382-45D7-825C-7740E80C9B62}"/>
    <cellStyle name="60% - Accent4 35 3" xfId="1569" xr:uid="{45AC6EE2-2357-49C1-A17E-AE055A8D7978}"/>
    <cellStyle name="60% - Accent4 35 4" xfId="1570" xr:uid="{F8C4DFA0-F528-489A-842B-E971232166E2}"/>
    <cellStyle name="60% - Accent4 36" xfId="1571" xr:uid="{936C2D8C-0BD2-44F2-9F50-DE99B0644D3D}"/>
    <cellStyle name="60% - Accent4 37" xfId="1572" xr:uid="{7ABBD826-8DC3-4D3D-8B60-B3F5F06239C8}"/>
    <cellStyle name="60% - Accent4 38" xfId="1573" xr:uid="{7E7182D9-005F-490C-ACC1-E6BBCCF206A8}"/>
    <cellStyle name="60% - Accent4 39" xfId="1574" xr:uid="{793D0536-6612-4B36-8C5F-A7B04004C848}"/>
    <cellStyle name="60% - Accent4 4" xfId="1575" xr:uid="{F69B4C24-BCE1-4964-920A-CFB6391AD243}"/>
    <cellStyle name="60% - Accent4 4 2" xfId="1576" xr:uid="{D176E4A1-4AC6-4488-A883-8524E63F5323}"/>
    <cellStyle name="60% - Accent4 40" xfId="1577" xr:uid="{2E54D609-70E5-4799-A567-947D19489B8D}"/>
    <cellStyle name="60% - Accent4 41" xfId="1578" xr:uid="{6E06D369-99BB-49D2-AB30-2E7424330977}"/>
    <cellStyle name="60% - Accent4 42" xfId="1579" xr:uid="{90D2EB68-9B57-4B0D-97E5-6C764DC803B2}"/>
    <cellStyle name="60% - Accent4 43" xfId="1580" xr:uid="{FFF8C7E9-CC4C-4578-BB1B-FA859810A8CD}"/>
    <cellStyle name="60% - Accent4 44" xfId="1581" xr:uid="{CF809ECD-C4B2-4B1E-9ECB-5847167BEEB4}"/>
    <cellStyle name="60% - Accent4 45" xfId="1582" xr:uid="{DC440C0F-04BE-482E-84BA-A8A263006981}"/>
    <cellStyle name="60% - Accent4 46" xfId="1583" xr:uid="{5FDD0EC8-6B06-4D58-8DD5-23097D21BF19}"/>
    <cellStyle name="60% - Accent4 47" xfId="1584" xr:uid="{AD50A563-52A5-4669-91D0-43D68D9AF465}"/>
    <cellStyle name="60% - Accent4 48" xfId="1585" xr:uid="{5D523088-EC8B-48DA-96B4-5CEEE346DE21}"/>
    <cellStyle name="60% - Accent4 49" xfId="1586" xr:uid="{09A2E99D-2E6A-4B3B-ABC8-19E4AD23D004}"/>
    <cellStyle name="60% - Accent4 5" xfId="1587" xr:uid="{F75CAABD-39F7-4DE9-AAA8-9F7E4E6D6CC2}"/>
    <cellStyle name="60% - Accent4 50" xfId="1588" xr:uid="{0B50DDAB-332C-48AF-9D35-D4A92659AB2E}"/>
    <cellStyle name="60% - Accent4 51" xfId="1589" xr:uid="{4444CC89-514B-4E1C-841A-9D218B231DCF}"/>
    <cellStyle name="60% - Accent4 52" xfId="1590" xr:uid="{717E77D4-E716-48C0-A491-00C18367352B}"/>
    <cellStyle name="60% - Accent4 53" xfId="1591" xr:uid="{BDC37839-D4D0-4363-BD87-EEB8604AF0C2}"/>
    <cellStyle name="60% - Accent4 54" xfId="1592" xr:uid="{E6DE47C5-500B-4BCE-BCC6-0BE10764AF86}"/>
    <cellStyle name="60% - Accent4 55" xfId="1593" xr:uid="{AE38654E-169E-4646-86D9-D524B2DB124C}"/>
    <cellStyle name="60% - Accent4 56" xfId="1594" xr:uid="{24A63C28-F4D3-47D2-B829-BBB8CA6F3FA1}"/>
    <cellStyle name="60% - Accent4 57" xfId="1595" xr:uid="{194E0BD6-04DF-4CF9-AC1E-0B4375FE1E13}"/>
    <cellStyle name="60% - Accent4 58" xfId="1596" xr:uid="{8F4EBA1D-D8C9-4061-A5F5-B4BA3050A30E}"/>
    <cellStyle name="60% - Accent4 59" xfId="1597" xr:uid="{BA492C51-F4CF-46A1-80A6-2EC92714F7FE}"/>
    <cellStyle name="60% - Accent4 6" xfId="1598" xr:uid="{35FD5865-08ED-4B8C-A1DA-79CDC1816006}"/>
    <cellStyle name="60% - Accent4 60" xfId="1599" xr:uid="{21D690F5-A83F-4A56-AE2C-A9C87B708CA9}"/>
    <cellStyle name="60% - Accent4 60 2" xfId="1600" xr:uid="{C6E1D3C8-8B71-4840-ADFB-50AC1A7909FA}"/>
    <cellStyle name="60% - Accent4 60 2 2" xfId="1601" xr:uid="{118C161E-4422-4035-8C12-E276766744E5}"/>
    <cellStyle name="60% - Accent4 60 2 2 2" xfId="1602" xr:uid="{FAF1C0A5-98D4-4BDD-8025-A57E0A1F7034}"/>
    <cellStyle name="60% - Accent4 60 2 3" xfId="1603" xr:uid="{C9CE7CCA-1C9D-4930-B2C1-886D29E852D5}"/>
    <cellStyle name="60% - Accent4 61" xfId="1604" xr:uid="{4D2BF918-80BA-48F7-9A0F-D50DCFF86704}"/>
    <cellStyle name="60% - Accent4 62" xfId="1605" xr:uid="{CE1FA94F-58AD-46E6-9572-3FAFB09DFA77}"/>
    <cellStyle name="60% - Accent4 63" xfId="1606" xr:uid="{D60C8C29-6015-42EA-AB1F-D51D4A0F89D5}"/>
    <cellStyle name="60% - Accent4 64" xfId="1607" xr:uid="{03A22171-3F7D-4B0F-BC04-1A1DE5456153}"/>
    <cellStyle name="60% - Accent4 65" xfId="1608" xr:uid="{CB2F8AF8-23BA-43CE-A589-BAEA157847A7}"/>
    <cellStyle name="60% - Accent4 7" xfId="1609" xr:uid="{2A6EBEF1-4706-424C-A138-92A22BE844FC}"/>
    <cellStyle name="60% - Accent4 8" xfId="1610" xr:uid="{8BD2973F-8205-4600-952A-A0823CAAEBF7}"/>
    <cellStyle name="60% - Accent4 9" xfId="1611" xr:uid="{AE173D9F-7261-40A4-B737-DDB3DA6595AA}"/>
    <cellStyle name="60% - Accent5 10" xfId="1612" xr:uid="{BC253F44-6EC9-42AC-A28A-E28850766059}"/>
    <cellStyle name="60% - Accent5 11" xfId="1613" xr:uid="{EFB3FE1A-3061-4237-972E-0924F92727E8}"/>
    <cellStyle name="60% - Accent5 12" xfId="1614" xr:uid="{4951D96B-E6FC-4219-94C2-306FD905EE53}"/>
    <cellStyle name="60% - Accent5 13" xfId="1615" xr:uid="{A01211E7-2441-4775-A80C-84B2DC261C8E}"/>
    <cellStyle name="60% - Accent5 14" xfId="1616" xr:uid="{E6218AEF-2AAF-4B76-8E2E-93CF76C7B823}"/>
    <cellStyle name="60% - Accent5 15" xfId="1617" xr:uid="{9394BD76-AA4D-4F74-BA75-CE2A42EA04A7}"/>
    <cellStyle name="60% - Accent5 16" xfId="1618" xr:uid="{BCE9DCF6-5B38-4FB9-9C5E-A3BFFE7E4982}"/>
    <cellStyle name="60% - Accent5 17" xfId="1619" xr:uid="{820AE17A-6D0F-4646-B34B-9857B9C372AC}"/>
    <cellStyle name="60% - Accent5 18" xfId="1620" xr:uid="{C6351B27-8E7F-4A39-ACC0-B7C2E579B092}"/>
    <cellStyle name="60% - Accent5 19" xfId="1621" xr:uid="{66EF0BC8-B0F2-4AB4-B164-D77C13F1EE99}"/>
    <cellStyle name="60% - Accent5 2" xfId="1622" xr:uid="{7F8AC6BE-B390-44E4-9C18-B4202F6B9D83}"/>
    <cellStyle name="60% - Accent5 2 2" xfId="1623" xr:uid="{F273DD34-543D-40C4-ABC4-59AE78DD10A1}"/>
    <cellStyle name="60% - Accent5 2 2 2" xfId="1624" xr:uid="{63071A98-454E-4D69-BA8A-27A70D590186}"/>
    <cellStyle name="60% - Accent5 2 2 3" xfId="1625" xr:uid="{187F799B-BDEA-428C-A300-C2B0BB7CE087}"/>
    <cellStyle name="60% - Accent5 2 3" xfId="1626" xr:uid="{8AAC0EDE-E31D-402E-9C22-A0E1E3FD1E08}"/>
    <cellStyle name="60% - Accent5 2 4" xfId="1627" xr:uid="{6285B434-8A0F-4976-9EB0-5A387B59A4C5}"/>
    <cellStyle name="60% - Accent5 2 5" xfId="1628" xr:uid="{C73C743E-D154-46DD-AD3B-29B310B38FB3}"/>
    <cellStyle name="60% - Accent5 20" xfId="1629" xr:uid="{924207CB-470D-43E1-ACF4-01EBA2B6E21B}"/>
    <cellStyle name="60% - Accent5 21" xfId="1630" xr:uid="{41D0A0EF-DBC4-4E02-BB00-2534F30DA78F}"/>
    <cellStyle name="60% - Accent5 22" xfId="1631" xr:uid="{2CE54DCE-0D3D-4B8A-853C-6FCA142FB88A}"/>
    <cellStyle name="60% - Accent5 23" xfId="1632" xr:uid="{E8BFACA6-D7D5-4780-BD23-6EEABA1C07C3}"/>
    <cellStyle name="60% - Accent5 24" xfId="1633" xr:uid="{CA74F4E4-D25A-4D0E-AE9F-82DFA2929FC6}"/>
    <cellStyle name="60% - Accent5 25" xfId="1634" xr:uid="{5E07768C-568D-4216-982D-A1D0C9DF563F}"/>
    <cellStyle name="60% - Accent5 26" xfId="1635" xr:uid="{D79DD96B-8C33-4CA8-888D-F58F835DC4F5}"/>
    <cellStyle name="60% - Accent5 27" xfId="1636" xr:uid="{22FC2E73-8EF2-4493-A772-3BF925DC6920}"/>
    <cellStyle name="60% - Accent5 28" xfId="1637" xr:uid="{5883535A-8429-4AD6-B9F1-A34F4F868267}"/>
    <cellStyle name="60% - Accent5 29" xfId="1638" xr:uid="{434DF76A-1FCA-4819-8ED8-A68FD12E8BA2}"/>
    <cellStyle name="60% - Accent5 3" xfId="1639" xr:uid="{52104A42-1A47-42E0-BB61-D3CE9949421E}"/>
    <cellStyle name="60% - Accent5 3 2" xfId="1640" xr:uid="{003A6100-3142-40D8-9B4A-981E7D783726}"/>
    <cellStyle name="60% - Accent5 3 3" xfId="1641" xr:uid="{40C8E447-5CD9-4013-B65E-0D81C405642F}"/>
    <cellStyle name="60% - Accent5 30" xfId="1642" xr:uid="{E12BD4BD-C321-4CD6-89B5-A10F369B6347}"/>
    <cellStyle name="60% - Accent5 31" xfId="1643" xr:uid="{D289CC0D-2842-4337-87E2-C23B4EED8980}"/>
    <cellStyle name="60% - Accent5 32" xfId="1644" xr:uid="{EE0A7765-2460-4E70-BE9F-D39AAB5D2AF6}"/>
    <cellStyle name="60% - Accent5 33" xfId="1645" xr:uid="{0E8BF631-4370-49AC-86F5-3BA142ADA063}"/>
    <cellStyle name="60% - Accent5 34" xfId="1646" xr:uid="{F4E5B604-A635-460F-ACCA-A05AC1BF61A9}"/>
    <cellStyle name="60% - Accent5 35" xfId="1647" xr:uid="{B10F85FA-FEB5-4FAD-8A01-25660A0E5BC9}"/>
    <cellStyle name="60% - Accent5 35 2" xfId="1648" xr:uid="{CE6AAEF3-7186-40FC-90F3-1F45FBD27CDF}"/>
    <cellStyle name="60% - Accent5 35 2 2" xfId="1649" xr:uid="{36D3F14C-7997-45E2-87D4-94F6CAE6BB5F}"/>
    <cellStyle name="60% - Accent5 35 2 2 2" xfId="1650" xr:uid="{FC7890B4-4C94-410A-B46F-261DB3A87251}"/>
    <cellStyle name="60% - Accent5 35 3" xfId="1651" xr:uid="{30DD1DB4-F75F-4E7B-ABEF-BFCC09FC62A2}"/>
    <cellStyle name="60% - Accent5 35 4" xfId="1652" xr:uid="{71034262-4011-44E6-BAA5-19D449E76742}"/>
    <cellStyle name="60% - Accent5 36" xfId="1653" xr:uid="{DEA83545-8E05-4BC0-AA3E-4E8C690B7D05}"/>
    <cellStyle name="60% - Accent5 37" xfId="1654" xr:uid="{DC49C468-47CD-4A36-A05E-9BF014C9B7EB}"/>
    <cellStyle name="60% - Accent5 38" xfId="1655" xr:uid="{F0524AE7-7D40-41A6-B03E-B07F796D103C}"/>
    <cellStyle name="60% - Accent5 39" xfId="1656" xr:uid="{AC26A35B-187A-42C4-B981-AC54ECCE6898}"/>
    <cellStyle name="60% - Accent5 4" xfId="1657" xr:uid="{A174BDC7-089E-4EB2-8732-94CAB4574441}"/>
    <cellStyle name="60% - Accent5 4 2" xfId="1658" xr:uid="{9DA6A60D-7B0B-4FC4-8DEB-733844C8AFD3}"/>
    <cellStyle name="60% - Accent5 40" xfId="1659" xr:uid="{8FCDCBC0-7C2D-40C0-9D01-A665296E3CDF}"/>
    <cellStyle name="60% - Accent5 41" xfId="1660" xr:uid="{455DBA3C-61BC-448F-AF55-19A7899EF52A}"/>
    <cellStyle name="60% - Accent5 42" xfId="1661" xr:uid="{3F549112-E44B-4A62-93E1-EFC31D5F58D1}"/>
    <cellStyle name="60% - Accent5 43" xfId="1662" xr:uid="{6660B154-D4B9-4A1B-93AD-16D1F2C874C2}"/>
    <cellStyle name="60% - Accent5 44" xfId="1663" xr:uid="{4DCAB399-D1B3-477D-AB13-D90D26F958F9}"/>
    <cellStyle name="60% - Accent5 45" xfId="1664" xr:uid="{4BA56817-945A-4683-B19F-B2223BD5B822}"/>
    <cellStyle name="60% - Accent5 46" xfId="1665" xr:uid="{3805567C-3FA6-46F1-90F2-8E300D239088}"/>
    <cellStyle name="60% - Accent5 47" xfId="1666" xr:uid="{6BAE4828-B48C-4609-9433-78347DC0BC5A}"/>
    <cellStyle name="60% - Accent5 48" xfId="1667" xr:uid="{50CFEA50-AC53-4CB0-AA4F-899F47778186}"/>
    <cellStyle name="60% - Accent5 49" xfId="1668" xr:uid="{96F05B7B-EC65-4761-B1C8-1DE90C1DD29F}"/>
    <cellStyle name="60% - Accent5 5" xfId="1669" xr:uid="{F3146EA3-D2D5-4C83-83D3-2CF892979527}"/>
    <cellStyle name="60% - Accent5 50" xfId="1670" xr:uid="{62FB34AF-EFE3-409C-B280-A365A8F5AC39}"/>
    <cellStyle name="60% - Accent5 51" xfId="1671" xr:uid="{BBAC74B3-D505-4632-A96C-6FB2429F208E}"/>
    <cellStyle name="60% - Accent5 52" xfId="1672" xr:uid="{E55BCFD6-D72E-4DDF-9663-81855918F8ED}"/>
    <cellStyle name="60% - Accent5 53" xfId="1673" xr:uid="{1EBD5221-9591-4E69-9C19-5C032C3B0C92}"/>
    <cellStyle name="60% - Accent5 54" xfId="1674" xr:uid="{0213F820-A289-4DB2-839A-B40C1FE46960}"/>
    <cellStyle name="60% - Accent5 55" xfId="1675" xr:uid="{99383278-58ED-4008-B698-14B66E32BABC}"/>
    <cellStyle name="60% - Accent5 56" xfId="1676" xr:uid="{603D2672-E52B-49DE-AB6A-364D145D0E38}"/>
    <cellStyle name="60% - Accent5 57" xfId="1677" xr:uid="{C6DADB19-279E-4AC2-9600-9342281AAAEC}"/>
    <cellStyle name="60% - Accent5 58" xfId="1678" xr:uid="{EF987AA4-46EE-41CF-ABD9-C38ED00AE65F}"/>
    <cellStyle name="60% - Accent5 59" xfId="1679" xr:uid="{87347D45-7429-4485-8FE4-53943C27E360}"/>
    <cellStyle name="60% - Accent5 6" xfId="1680" xr:uid="{7C32D5D2-CA17-40DB-988A-E95499E5B820}"/>
    <cellStyle name="60% - Accent5 60" xfId="1681" xr:uid="{E6659AD6-6B96-4C8C-931F-9B76339C7419}"/>
    <cellStyle name="60% - Accent5 60 2" xfId="1682" xr:uid="{DC2BC48F-90D4-4C2C-8397-C3C189E30748}"/>
    <cellStyle name="60% - Accent5 60 2 2" xfId="1683" xr:uid="{7FE7710F-D5B0-4A58-B3DD-D3B39F55BFDB}"/>
    <cellStyle name="60% - Accent5 60 2 3" xfId="1684" xr:uid="{9BCCEEE0-22AD-4903-B75E-C14F930191B6}"/>
    <cellStyle name="60% - Accent5 61" xfId="1685" xr:uid="{A7ACCF19-FA41-4387-AC90-A58292C6339A}"/>
    <cellStyle name="60% - Accent5 62" xfId="1686" xr:uid="{DA289D9C-778D-49FE-A15B-744081AD5746}"/>
    <cellStyle name="60% - Accent5 63" xfId="1687" xr:uid="{9C2D563A-C51E-434A-BDD6-5359673313B6}"/>
    <cellStyle name="60% - Accent5 64" xfId="1688" xr:uid="{78E969EE-21DA-412A-818B-30F988381723}"/>
    <cellStyle name="60% - Accent5 65" xfId="1689" xr:uid="{3C2A54CD-4F3A-464E-BE3E-76D1718D9419}"/>
    <cellStyle name="60% - Accent5 7" xfId="1690" xr:uid="{5B4B3D95-D67D-44E5-9316-B7A252A0C3FD}"/>
    <cellStyle name="60% - Accent5 8" xfId="1691" xr:uid="{08C8B97D-40FB-4715-9980-97FB42F9AE35}"/>
    <cellStyle name="60% - Accent5 9" xfId="1692" xr:uid="{A5AC151F-644B-42FE-92C7-DC7A610DC223}"/>
    <cellStyle name="60% - Accent6 10" xfId="1693" xr:uid="{987C829E-9215-4078-B0C4-C129C24F9787}"/>
    <cellStyle name="60% - Accent6 11" xfId="1694" xr:uid="{E618B22D-3EF5-40DD-AEF6-A1AF9348B62F}"/>
    <cellStyle name="60% - Accent6 12" xfId="1695" xr:uid="{EBFE999F-D123-4B1F-8FF4-A3137D1BA096}"/>
    <cellStyle name="60% - Accent6 13" xfId="1696" xr:uid="{7F0CC2B9-2125-4379-9E91-297F9572F3C8}"/>
    <cellStyle name="60% - Accent6 14" xfId="1697" xr:uid="{490098C0-EA40-4261-AC5D-F2876E7A2D52}"/>
    <cellStyle name="60% - Accent6 15" xfId="1698" xr:uid="{E09E6A61-6EC6-483E-AF9E-8C3870F71CF1}"/>
    <cellStyle name="60% - Accent6 16" xfId="1699" xr:uid="{F903F835-2D6B-41B9-BDFA-F88F067A5B50}"/>
    <cellStyle name="60% - Accent6 17" xfId="1700" xr:uid="{5AF32DA5-46F2-4E93-A494-B69D03C6F6EE}"/>
    <cellStyle name="60% - Accent6 18" xfId="1701" xr:uid="{A6462566-4E5F-412A-AA26-7AC717A598EE}"/>
    <cellStyle name="60% - Accent6 19" xfId="1702" xr:uid="{EA10F23F-BB46-4E73-86B4-749B60835928}"/>
    <cellStyle name="60% - Accent6 2" xfId="1703" xr:uid="{25E0812C-09E3-4A34-9744-77855C25B8AB}"/>
    <cellStyle name="60% - Accent6 2 2" xfId="1704" xr:uid="{6A313406-9A63-40CC-BCC2-F0D4933248B1}"/>
    <cellStyle name="60% - Accent6 2 2 2" xfId="1705" xr:uid="{23D326F1-432F-423F-BEE8-6043E51496E2}"/>
    <cellStyle name="60% - Accent6 2 2 3" xfId="1706" xr:uid="{FFB3C153-6A27-4A2C-89D7-86C58843F3B1}"/>
    <cellStyle name="60% - Accent6 2 3" xfId="1707" xr:uid="{BE11F690-5605-4DA1-B3AF-C73650FAC529}"/>
    <cellStyle name="60% - Accent6 2 4" xfId="1708" xr:uid="{AD69F6C4-98E1-4333-8C1A-3FD611C68449}"/>
    <cellStyle name="60% - Accent6 2 5" xfId="1709" xr:uid="{E323E9B1-029F-4847-9E6C-3BFAFA2391A7}"/>
    <cellStyle name="60% - Accent6 20" xfId="1710" xr:uid="{9D8E8258-FEF1-4AD6-B38E-94F7B9F45DC7}"/>
    <cellStyle name="60% - Accent6 21" xfId="1711" xr:uid="{55CC6C3C-6232-44D3-B5F9-C9955C06ACFF}"/>
    <cellStyle name="60% - Accent6 22" xfId="1712" xr:uid="{154D337B-3AF7-44BB-8379-6E36DC079210}"/>
    <cellStyle name="60% - Accent6 23" xfId="1713" xr:uid="{58DA8AED-E050-47D7-A594-298C05225B1D}"/>
    <cellStyle name="60% - Accent6 24" xfId="1714" xr:uid="{85FE0D99-FBEE-430D-93A9-31D409B455D3}"/>
    <cellStyle name="60% - Accent6 25" xfId="1715" xr:uid="{1A79715F-EBD4-4593-864D-58585D898BBD}"/>
    <cellStyle name="60% - Accent6 26" xfId="1716" xr:uid="{94DCEB94-53AC-4C32-AF39-2BBB5B66F1EC}"/>
    <cellStyle name="60% - Accent6 27" xfId="1717" xr:uid="{C0486536-A946-4941-BC71-54A9CFCA1636}"/>
    <cellStyle name="60% - Accent6 28" xfId="1718" xr:uid="{5F451A74-F0E5-4ECA-A6DE-520FBA159572}"/>
    <cellStyle name="60% - Accent6 29" xfId="1719" xr:uid="{AE92850F-EEF5-4AC8-BB0C-EA6CC348C9B1}"/>
    <cellStyle name="60% - Accent6 3" xfId="1720" xr:uid="{7CF1EA71-255B-4735-8AC9-01B5396135B7}"/>
    <cellStyle name="60% - Accent6 3 2" xfId="1721" xr:uid="{A9E58FF5-E277-4ADF-BB13-C4338C553FF9}"/>
    <cellStyle name="60% - Accent6 3 3" xfId="1722" xr:uid="{E4BA5154-6EFA-47A5-B034-757303751A51}"/>
    <cellStyle name="60% - Accent6 30" xfId="1723" xr:uid="{BD901381-3C45-4EFD-9AF4-69F7193E0547}"/>
    <cellStyle name="60% - Accent6 31" xfId="1724" xr:uid="{C54EB355-786C-42AD-8311-5AD36D6FD1D5}"/>
    <cellStyle name="60% - Accent6 32" xfId="1725" xr:uid="{AF3C0D26-68C9-4290-9C76-DAE2AB677775}"/>
    <cellStyle name="60% - Accent6 33" xfId="1726" xr:uid="{17257F77-9E5A-43AB-A131-7FECE47DF985}"/>
    <cellStyle name="60% - Accent6 34" xfId="1727" xr:uid="{EB581B35-44DB-4382-A438-0ED9A3257319}"/>
    <cellStyle name="60% - Accent6 35" xfId="1728" xr:uid="{E2502EDA-57BB-4507-B8D3-23EB2570ADD9}"/>
    <cellStyle name="60% - Accent6 35 2" xfId="1729" xr:uid="{B6B9C126-0BD2-4993-9C53-80AD2662C7F0}"/>
    <cellStyle name="60% - Accent6 35 2 2" xfId="1730" xr:uid="{3E4D4A96-7B8B-4F55-94DF-723C46A87637}"/>
    <cellStyle name="60% - Accent6 35 2 2 2" xfId="1731" xr:uid="{AA8FF3A3-EED5-4829-A138-FA4CBAD7CDA0}"/>
    <cellStyle name="60% - Accent6 35 3" xfId="1732" xr:uid="{65B64CA7-F0A0-4B0B-A69E-FD084A9B9E7A}"/>
    <cellStyle name="60% - Accent6 35 4" xfId="1733" xr:uid="{DFB83D7E-363B-482D-8FF2-9D761F626895}"/>
    <cellStyle name="60% - Accent6 36" xfId="1734" xr:uid="{AF70ACD2-A062-40A3-B6E1-B21FB52BB5C2}"/>
    <cellStyle name="60% - Accent6 37" xfId="1735" xr:uid="{EF583637-C139-40C5-AE2E-CD16E7F63F8F}"/>
    <cellStyle name="60% - Accent6 38" xfId="1736" xr:uid="{BF8A3274-E7E7-4487-8DC5-D309F5132431}"/>
    <cellStyle name="60% - Accent6 39" xfId="1737" xr:uid="{B12AB8ED-0F18-4640-96FC-D57009F2EC25}"/>
    <cellStyle name="60% - Accent6 4" xfId="1738" xr:uid="{A4E6214F-C76F-4EA2-8C1D-D78C3E6CBADE}"/>
    <cellStyle name="60% - Accent6 4 2" xfId="1739" xr:uid="{037B44DA-8B9C-4A73-B76D-69F71D428A5D}"/>
    <cellStyle name="60% - Accent6 40" xfId="1740" xr:uid="{E13D0711-6407-4BE8-98D8-2F9933189103}"/>
    <cellStyle name="60% - Accent6 41" xfId="1741" xr:uid="{57BDA6D8-115F-4FAB-86BD-89ACEF35281C}"/>
    <cellStyle name="60% - Accent6 42" xfId="1742" xr:uid="{D8515BA8-DAE0-4C1F-AD5C-454C6B43CD6C}"/>
    <cellStyle name="60% - Accent6 43" xfId="1743" xr:uid="{B7752B59-712E-4AFD-937A-F229D85D1930}"/>
    <cellStyle name="60% - Accent6 44" xfId="1744" xr:uid="{EA0D9591-7AAE-49CF-AE4C-B1AE708A8E39}"/>
    <cellStyle name="60% - Accent6 45" xfId="1745" xr:uid="{E1CA24E9-7438-4061-A97A-70ADD586F7B3}"/>
    <cellStyle name="60% - Accent6 46" xfId="1746" xr:uid="{663AE874-9481-4580-B0C1-C13886F8E604}"/>
    <cellStyle name="60% - Accent6 47" xfId="1747" xr:uid="{18FF58B1-54A9-4E78-B034-622200760BB5}"/>
    <cellStyle name="60% - Accent6 48" xfId="1748" xr:uid="{CC27B972-B8F9-4680-9174-0AA48DCB6F82}"/>
    <cellStyle name="60% - Accent6 49" xfId="1749" xr:uid="{F266E075-37FF-4C81-BE80-38CE93A46C30}"/>
    <cellStyle name="60% - Accent6 5" xfId="1750" xr:uid="{9B6FEE21-AC8B-45C5-9989-2F746C3DE2B8}"/>
    <cellStyle name="60% - Accent6 50" xfId="1751" xr:uid="{F5FBA3E6-1863-40AE-AC37-E78C501BFFE1}"/>
    <cellStyle name="60% - Accent6 51" xfId="1752" xr:uid="{F9C0DC1C-FFD7-44CC-9B4A-CED564D4EF53}"/>
    <cellStyle name="60% - Accent6 52" xfId="1753" xr:uid="{7FAB7BFF-7486-4409-8A0F-C8D52DF904DE}"/>
    <cellStyle name="60% - Accent6 53" xfId="1754" xr:uid="{AB739D5C-0B96-44FF-B576-5CD577F91DED}"/>
    <cellStyle name="60% - Accent6 54" xfId="1755" xr:uid="{1531515F-A93F-48E3-AF22-A3A778BCF765}"/>
    <cellStyle name="60% - Accent6 55" xfId="1756" xr:uid="{4B70B7FA-1569-4AD8-A6DB-E324FD8DCA0D}"/>
    <cellStyle name="60% - Accent6 56" xfId="1757" xr:uid="{9D90C45A-E69F-4063-A70E-C897D606E562}"/>
    <cellStyle name="60% - Accent6 57" xfId="1758" xr:uid="{0A61A307-0E8E-488C-8629-BABB1FC7B875}"/>
    <cellStyle name="60% - Accent6 58" xfId="1759" xr:uid="{45EF747B-D627-454B-8319-03259EC4C244}"/>
    <cellStyle name="60% - Accent6 59" xfId="1760" xr:uid="{410EF68E-4228-41DC-97E6-03F047D6FB04}"/>
    <cellStyle name="60% - Accent6 6" xfId="1761" xr:uid="{0176119D-D8EA-4A95-94DC-5FE2135092E3}"/>
    <cellStyle name="60% - Accent6 60" xfId="1762" xr:uid="{9D7BE825-CEA0-446D-A798-51220C9C94CA}"/>
    <cellStyle name="60% - Accent6 60 2" xfId="1763" xr:uid="{68C0B7A2-425C-48F3-81D3-5E0D9F4E594F}"/>
    <cellStyle name="60% - Accent6 60 2 2" xfId="1764" xr:uid="{1448C2E2-D2FB-4DDF-A6F5-63104B636C1B}"/>
    <cellStyle name="60% - Accent6 60 2 2 2" xfId="1765" xr:uid="{1B98E6D4-0B51-4B4A-8E21-9752C14738B6}"/>
    <cellStyle name="60% - Accent6 60 2 3" xfId="1766" xr:uid="{0DA15325-D775-490F-9A45-EED35F781D05}"/>
    <cellStyle name="60% - Accent6 61" xfId="1767" xr:uid="{9A9CF3B7-7913-4688-BEF9-3EF9C4A6B987}"/>
    <cellStyle name="60% - Accent6 62" xfId="1768" xr:uid="{6D7E600D-1A0F-44D3-BB9F-114B24A5F2E4}"/>
    <cellStyle name="60% - Accent6 63" xfId="1769" xr:uid="{E05BF53B-9ADC-48C8-868D-D559CFE615BC}"/>
    <cellStyle name="60% - Accent6 64" xfId="1770" xr:uid="{B13B1B65-D38F-4647-85B6-A994BA94B78A}"/>
    <cellStyle name="60% - Accent6 65" xfId="1771" xr:uid="{0913BE3B-FE88-4715-9116-4EACE181F83C}"/>
    <cellStyle name="60% - Accent6 7" xfId="1772" xr:uid="{6A2A5C50-034C-4B65-9F88-5CBC4F5FF314}"/>
    <cellStyle name="60% - Accent6 8" xfId="1773" xr:uid="{2BA583AE-64D7-4D8B-9A15-DDBF201FE6D7}"/>
    <cellStyle name="60% - Accent6 9" xfId="1774" xr:uid="{E6DBB9B4-6558-4374-81EE-4FD478954548}"/>
    <cellStyle name="60% - Colore 1" xfId="1775" xr:uid="{1951393E-1EA3-49F1-BD83-33A6C96F9F83}"/>
    <cellStyle name="60% - Colore 1 2" xfId="1776" xr:uid="{D43E3663-8968-45E3-BD44-DDC5AC3DB1C5}"/>
    <cellStyle name="60% - Colore 2" xfId="1777" xr:uid="{0C5C3DB5-A0A0-4BF5-974A-DA7A019510C4}"/>
    <cellStyle name="60% - Colore 2 2" xfId="1778" xr:uid="{206F093C-8753-437E-940F-196594AC7709}"/>
    <cellStyle name="60% - Colore 3" xfId="1779" xr:uid="{1F1CE065-D3F5-4481-9FA6-DA145C0E04C5}"/>
    <cellStyle name="60% - Colore 3 2" xfId="1780" xr:uid="{9E4C0839-018D-45DF-B23A-31AE55F93D1D}"/>
    <cellStyle name="60% - Colore 4" xfId="1781" xr:uid="{2C6C590E-B565-4CF0-8E9D-D3BC39B96A8D}"/>
    <cellStyle name="60% - Colore 4 2" xfId="1782" xr:uid="{4493B249-7FB9-4BC6-A784-2270B9E8BEC8}"/>
    <cellStyle name="60% - Colore 5" xfId="1783" xr:uid="{35F56637-BC3B-4B39-B100-DD8AFBE936CE}"/>
    <cellStyle name="60% - Colore 5 2" xfId="1784" xr:uid="{EC4B5A00-AC46-4A39-A874-05E540747850}"/>
    <cellStyle name="60% - Colore 6" xfId="1785" xr:uid="{D1DA8F34-940A-48D5-9C5C-6365A30EC925}"/>
    <cellStyle name="60% - Colore 6 2" xfId="1786" xr:uid="{38E51F6F-CF64-47EE-9CDC-A670013B8CFD}"/>
    <cellStyle name="aaa" xfId="1787" xr:uid="{B239B622-BC1F-4D60-AE97-40AF38264B8D}"/>
    <cellStyle name="aaa 2" xfId="1788" xr:uid="{E362537A-FED8-4435-9343-5DEA6154A4FA}"/>
    <cellStyle name="aaa 3" xfId="1789" xr:uid="{E99B807B-8D8D-489E-A180-554EE0B3A130}"/>
    <cellStyle name="aaa 4" xfId="1790" xr:uid="{6F7B646B-7B4A-4C81-8F10-3D9A2EDF4C1F}"/>
    <cellStyle name="aaa 5" xfId="1791" xr:uid="{75EE10B1-E255-4CE1-81A8-AD7EFC3D7882}"/>
    <cellStyle name="aaa 6" xfId="1792" xr:uid="{B73E2719-2F19-42D9-B632-8B1E83C08963}"/>
    <cellStyle name="aaa 7" xfId="1793" xr:uid="{297C66B5-32AB-42FA-B2AF-790FD1687895}"/>
    <cellStyle name="aaa 8" xfId="1794" xr:uid="{B4157A73-A80D-4C29-86B8-332A27F4187C}"/>
    <cellStyle name="aaa 9" xfId="1795" xr:uid="{57E73553-BCFA-444B-9F63-133B504B2300}"/>
    <cellStyle name="Accent1 10" xfId="1796" xr:uid="{533FB761-DBED-4F2E-886E-1805D895F132}"/>
    <cellStyle name="Accent1 11" xfId="1797" xr:uid="{4EEF5175-FB99-45F3-B5B5-CAD646C0CD00}"/>
    <cellStyle name="Accent1 12" xfId="1798" xr:uid="{DC668FD9-9142-4649-BAA1-8B729434FF32}"/>
    <cellStyle name="Accent1 13" xfId="1799" xr:uid="{C2669265-E327-435A-ACC6-43CCA0CFBD85}"/>
    <cellStyle name="Accent1 14" xfId="1800" xr:uid="{3B1A51CD-91F8-49AA-9149-4CB559E33091}"/>
    <cellStyle name="Accent1 15" xfId="1801" xr:uid="{9628C8F9-DA22-4429-B1D7-B75BE348098A}"/>
    <cellStyle name="Accent1 16" xfId="1802" xr:uid="{69F7327D-DD72-4E55-AE46-4B6ACDC0783B}"/>
    <cellStyle name="Accent1 17" xfId="1803" xr:uid="{59B5403A-0B60-40BC-8E69-F00A484AF224}"/>
    <cellStyle name="Accent1 18" xfId="1804" xr:uid="{7F169C0A-03E5-42CD-B1AB-5A5D504D248E}"/>
    <cellStyle name="Accent1 19" xfId="1805" xr:uid="{17A8E26A-0B81-43C7-BA54-F8860AFB90CC}"/>
    <cellStyle name="Accent1 2" xfId="1806" xr:uid="{75546907-D1DD-4381-B5CE-0EAD237DBBC9}"/>
    <cellStyle name="Accent1 2 2" xfId="1807" xr:uid="{52F0BB68-6CE4-41E2-BB55-B7E3B64F8E0D}"/>
    <cellStyle name="Accent1 2 2 2" xfId="1808" xr:uid="{06EDC604-C98B-4ED9-947C-5E61DE161C84}"/>
    <cellStyle name="Accent1 2 2 3" xfId="1809" xr:uid="{E374F258-F1C1-4EBB-B45D-9144BB90C390}"/>
    <cellStyle name="Accent1 2 3" xfId="1810" xr:uid="{D06FBE36-5702-49B4-8B88-D8DA775E1E28}"/>
    <cellStyle name="Accent1 2 4" xfId="1811" xr:uid="{75C4905F-45C8-484B-B5B2-3A0F9148EF07}"/>
    <cellStyle name="Accent1 2 5" xfId="1812" xr:uid="{D39A1465-E25C-4C51-A6C7-834FC8D7205F}"/>
    <cellStyle name="Accent1 20" xfId="1813" xr:uid="{311AA5BB-1E21-43D7-AEC6-F1EE19BF3BB8}"/>
    <cellStyle name="Accent1 21" xfId="1814" xr:uid="{19581E42-7665-48FD-8D62-E410A1F26FC0}"/>
    <cellStyle name="Accent1 22" xfId="1815" xr:uid="{B6259488-899F-4A9C-A2E5-88A408CA726A}"/>
    <cellStyle name="Accent1 23" xfId="1816" xr:uid="{05E9F215-C457-48AD-A64C-23CEBAC5AF59}"/>
    <cellStyle name="Accent1 24" xfId="1817" xr:uid="{43ADEA67-119D-4635-9A80-D51141F7F9C4}"/>
    <cellStyle name="Accent1 25" xfId="1818" xr:uid="{8F113034-4925-4E54-8B08-A90C2EB145B3}"/>
    <cellStyle name="Accent1 26" xfId="1819" xr:uid="{4CF61903-5B67-41D4-9FEC-119AC4773AF6}"/>
    <cellStyle name="Accent1 27" xfId="1820" xr:uid="{EE04CFD7-E00F-44AC-AFAD-78DA4B09B816}"/>
    <cellStyle name="Accent1 28" xfId="1821" xr:uid="{B3F47619-C82E-4196-93F9-1D174A1D44C7}"/>
    <cellStyle name="Accent1 29" xfId="1822" xr:uid="{FC3A8CF7-FDE6-4395-AAB1-C1C5599B194F}"/>
    <cellStyle name="Accent1 3" xfId="1823" xr:uid="{A2AB03EE-920D-49FF-8CF5-8C3519B1B494}"/>
    <cellStyle name="Accent1 3 2" xfId="1824" xr:uid="{C6CCE0BC-4BF7-4A83-AB9B-F56EE7B9CEA3}"/>
    <cellStyle name="Accent1 3 3" xfId="1825" xr:uid="{64EB15C5-4996-4CD1-BEF6-AA2DCFD9FA61}"/>
    <cellStyle name="Accent1 30" xfId="1826" xr:uid="{324F5135-84BC-4858-B448-B82103B1274C}"/>
    <cellStyle name="Accent1 31" xfId="1827" xr:uid="{5056C6AB-B3DC-4142-9DA2-D6CEB581DF38}"/>
    <cellStyle name="Accent1 32" xfId="1828" xr:uid="{8954AC41-D66A-4AF4-BDA1-712F5AC377AD}"/>
    <cellStyle name="Accent1 33" xfId="1829" xr:uid="{E94367D5-79FF-4FA3-A58A-0931E91125C2}"/>
    <cellStyle name="Accent1 34" xfId="1830" xr:uid="{47FEB8F9-71DE-4F6C-BF6A-DAF9C8CCAA32}"/>
    <cellStyle name="Accent1 35" xfId="1831" xr:uid="{D7A2B468-6F6D-45FE-A1CA-CCD708654C03}"/>
    <cellStyle name="Accent1 35 2" xfId="1832" xr:uid="{08FE4C4B-5E8A-4D19-9C28-1A2DFDFFB110}"/>
    <cellStyle name="Accent1 35 2 2" xfId="1833" xr:uid="{56E84713-F5E6-4C58-969E-650F18A33B80}"/>
    <cellStyle name="Accent1 35 2 2 2" xfId="1834" xr:uid="{75EBC386-64EC-43A2-924A-506A2918F441}"/>
    <cellStyle name="Accent1 35 3" xfId="1835" xr:uid="{94E84FFC-A31B-4F67-B1A0-91383503C206}"/>
    <cellStyle name="Accent1 35 4" xfId="1836" xr:uid="{89AAED1E-DF99-454C-A35E-8DCBCDA73FA5}"/>
    <cellStyle name="Accent1 36" xfId="1837" xr:uid="{868857BE-A896-41A2-83E0-2D5351135491}"/>
    <cellStyle name="Accent1 37" xfId="1838" xr:uid="{8396AA8A-A449-4B01-B8E3-084FD90CC72B}"/>
    <cellStyle name="Accent1 38" xfId="1839" xr:uid="{FE36FC51-B736-41F1-9FA3-2CE4B9E3CB1B}"/>
    <cellStyle name="Accent1 39" xfId="1840" xr:uid="{27466C40-FF08-495A-92D9-8F25013AB15C}"/>
    <cellStyle name="Accent1 4" xfId="1841" xr:uid="{51300EFB-589F-4031-ADE2-E1FEE4696229}"/>
    <cellStyle name="Accent1 4 2" xfId="1842" xr:uid="{645656CB-A30C-4FD3-9CA3-2121EBD38D3B}"/>
    <cellStyle name="Accent1 40" xfId="1843" xr:uid="{6374337B-A1E3-4700-BCD1-A1D4B18EAE60}"/>
    <cellStyle name="Accent1 41" xfId="1844" xr:uid="{B5E2DB4B-7B06-421C-960E-5A4053361DA7}"/>
    <cellStyle name="Accent1 42" xfId="1845" xr:uid="{F14F3110-CBFF-4038-BB07-44362142AA17}"/>
    <cellStyle name="Accent1 43" xfId="1846" xr:uid="{3226E2E7-F85E-44BE-B798-5C908CC16A02}"/>
    <cellStyle name="Accent1 44" xfId="1847" xr:uid="{10204D3F-2052-46F0-882A-342855A64F31}"/>
    <cellStyle name="Accent1 45" xfId="1848" xr:uid="{B70D7555-8E3E-4CB3-99BA-8D0425068BFF}"/>
    <cellStyle name="Accent1 46" xfId="1849" xr:uid="{DDECA70F-E3E4-43B9-BC1A-6B7EA233B956}"/>
    <cellStyle name="Accent1 47" xfId="1850" xr:uid="{FBB98662-94F1-4791-A51B-49C12BA1505E}"/>
    <cellStyle name="Accent1 48" xfId="1851" xr:uid="{C0F05C1F-AD50-47F8-8808-33D9538D8F3B}"/>
    <cellStyle name="Accent1 49" xfId="1852" xr:uid="{8E1DBA14-D0B8-4C9D-BAA1-17C163831835}"/>
    <cellStyle name="Accent1 5" xfId="1853" xr:uid="{4BE808CA-DC4F-4FBA-9659-28B05016CEEF}"/>
    <cellStyle name="Accent1 50" xfId="1854" xr:uid="{D0528E7F-8F7E-4192-88B3-41F9D20E3728}"/>
    <cellStyle name="Accent1 51" xfId="1855" xr:uid="{FEAC6090-8416-4955-89B2-A3C0C76B4E47}"/>
    <cellStyle name="Accent1 52" xfId="1856" xr:uid="{E8B2A20C-EFE2-4E22-AE47-C0B1AF92E27C}"/>
    <cellStyle name="Accent1 53" xfId="1857" xr:uid="{7B996915-03DB-4FDD-ACBE-B0157AB408F3}"/>
    <cellStyle name="Accent1 54" xfId="1858" xr:uid="{AFFE3F84-6EE0-438A-97F5-A4F565F2A546}"/>
    <cellStyle name="Accent1 55" xfId="1859" xr:uid="{719C8C98-3D52-44FB-A54D-AACA209B6728}"/>
    <cellStyle name="Accent1 56" xfId="1860" xr:uid="{99775901-86DB-481D-817E-FA1EC9301BDF}"/>
    <cellStyle name="Accent1 57" xfId="1861" xr:uid="{CEB85D66-44A5-4EFF-9544-FB9AF3A9B833}"/>
    <cellStyle name="Accent1 58" xfId="1862" xr:uid="{0FDD41D2-11F9-48BF-A169-793BB8865365}"/>
    <cellStyle name="Accent1 59" xfId="1863" xr:uid="{47689E18-0113-4879-BC3F-4A31C49D194D}"/>
    <cellStyle name="Accent1 6" xfId="1864" xr:uid="{4E449A4B-CC4D-4F53-9F69-3534436FECB3}"/>
    <cellStyle name="Accent1 60" xfId="1865" xr:uid="{17F6AA65-3E99-4777-81AE-1D80B073FDBD}"/>
    <cellStyle name="Accent1 60 2" xfId="1866" xr:uid="{A2101737-3CA3-4242-B306-852E642BF9C8}"/>
    <cellStyle name="Accent1 60 2 2" xfId="1867" xr:uid="{7ABC4D95-26B8-4049-989C-BC81597A8DF7}"/>
    <cellStyle name="Accent1 60 2 2 2" xfId="1868" xr:uid="{182AACD3-0776-4803-902A-D575846A3723}"/>
    <cellStyle name="Accent1 60 2 3" xfId="1869" xr:uid="{DE2DFBC7-A78F-4314-84C2-C1C535CF8967}"/>
    <cellStyle name="Accent1 61" xfId="1870" xr:uid="{F63206C5-EC02-4711-B362-08DA61A366B8}"/>
    <cellStyle name="Accent1 62" xfId="1871" xr:uid="{4C20869A-BF7E-4970-BE8E-10A472AFFD39}"/>
    <cellStyle name="Accent1 63" xfId="1872" xr:uid="{6C0A66A1-EDF7-44CB-8881-A64E248A36C2}"/>
    <cellStyle name="Accent1 64" xfId="1873" xr:uid="{89954A76-D605-47D3-8906-0F7E2F76EEC6}"/>
    <cellStyle name="Accent1 65" xfId="1874" xr:uid="{6A2C4E01-86B3-4BBA-BA1F-40CF1DCD1D38}"/>
    <cellStyle name="Accent1 7" xfId="1875" xr:uid="{146F7B4C-F8C3-46C5-8C5E-86162A2E20F0}"/>
    <cellStyle name="Accent1 8" xfId="1876" xr:uid="{FC09319B-C50C-45D7-97B0-02AAB5E6DF15}"/>
    <cellStyle name="Accent1 9" xfId="1877" xr:uid="{7226132A-F8D5-4C2A-98FB-DAEE1FAE8422}"/>
    <cellStyle name="Accent2 10" xfId="1878" xr:uid="{E1C2465A-8D69-4EC7-A235-12B86882F1AC}"/>
    <cellStyle name="Accent2 11" xfId="1879" xr:uid="{C354B803-B33B-46DA-A5B9-9BF0680DADCD}"/>
    <cellStyle name="Accent2 12" xfId="1880" xr:uid="{FB562D5D-D1FF-4853-937D-76C448363B72}"/>
    <cellStyle name="Accent2 13" xfId="1881" xr:uid="{865817F5-2CF6-415D-BD97-71461CB82EAC}"/>
    <cellStyle name="Accent2 14" xfId="1882" xr:uid="{E6E2C6CC-75AB-4999-9A13-B1644A1E0BCD}"/>
    <cellStyle name="Accent2 15" xfId="1883" xr:uid="{9816DD1A-5017-4561-837D-1AC9A6B0ACF2}"/>
    <cellStyle name="Accent2 16" xfId="1884" xr:uid="{DEA746C9-6B49-49CB-AC0E-73D8223249B2}"/>
    <cellStyle name="Accent2 17" xfId="1885" xr:uid="{A4A71C4A-57DE-4C02-B646-30E88EA69A1B}"/>
    <cellStyle name="Accent2 18" xfId="1886" xr:uid="{E9CF13AA-4F7B-489E-ABA4-AE43D174C598}"/>
    <cellStyle name="Accent2 19" xfId="1887" xr:uid="{4E56D7A5-2CCF-4871-9BDD-7AD13F2061E4}"/>
    <cellStyle name="Accent2 2" xfId="1888" xr:uid="{CD1D2F44-143E-48E4-AC6C-6646B436232B}"/>
    <cellStyle name="Accent2 2 2" xfId="1889" xr:uid="{24C4DCF9-8ECC-4A30-B844-8E85A1AA1654}"/>
    <cellStyle name="Accent2 2 2 2" xfId="1890" xr:uid="{005692EF-A3EE-4998-A480-53A028AD335C}"/>
    <cellStyle name="Accent2 2 2 3" xfId="1891" xr:uid="{BF715595-FE22-42E4-A05F-86CA6062FE4B}"/>
    <cellStyle name="Accent2 2 3" xfId="1892" xr:uid="{88A046E1-06A7-4A79-94F3-8E8C54915708}"/>
    <cellStyle name="Accent2 2 4" xfId="1893" xr:uid="{1DA0038B-5AD9-401C-B259-E710E96ED57B}"/>
    <cellStyle name="Accent2 2 5" xfId="1894" xr:uid="{CAF6F002-FE34-41B7-B845-2CF8E57CDD9D}"/>
    <cellStyle name="Accent2 20" xfId="1895" xr:uid="{11B30FBB-0E6C-460D-AFA4-3E3E02FD32D1}"/>
    <cellStyle name="Accent2 21" xfId="1896" xr:uid="{074574A2-675E-458B-A24A-777185F64710}"/>
    <cellStyle name="Accent2 22" xfId="1897" xr:uid="{D6B5E9A9-E5FB-4067-857A-EEF98757D93E}"/>
    <cellStyle name="Accent2 23" xfId="1898" xr:uid="{90A8DB57-46BE-422E-9EF4-AC99D17A78BC}"/>
    <cellStyle name="Accent2 24" xfId="1899" xr:uid="{F4046498-811F-43B3-96CB-AA463E3C8311}"/>
    <cellStyle name="Accent2 25" xfId="1900" xr:uid="{90A4F564-7188-4936-9046-2564B7E4F0F0}"/>
    <cellStyle name="Accent2 26" xfId="1901" xr:uid="{F6000C71-B2E7-4EA3-9373-2D2AA735627C}"/>
    <cellStyle name="Accent2 27" xfId="1902" xr:uid="{EE21AA3B-56BC-4CD7-A8ED-10EE4F1DC77C}"/>
    <cellStyle name="Accent2 28" xfId="1903" xr:uid="{379F087F-3519-410E-AFBC-B28BF04E8A12}"/>
    <cellStyle name="Accent2 29" xfId="1904" xr:uid="{F70C97F8-9E0A-42EE-811A-B5583F9D0C99}"/>
    <cellStyle name="Accent2 3" xfId="1905" xr:uid="{C9861E36-7604-479E-8B44-49435F2CC33D}"/>
    <cellStyle name="Accent2 3 2" xfId="1906" xr:uid="{722C46F6-E379-4637-9116-84D067076C2D}"/>
    <cellStyle name="Accent2 3 3" xfId="1907" xr:uid="{C34C3811-B412-4BEA-A7BB-33750B2EBF64}"/>
    <cellStyle name="Accent2 30" xfId="1908" xr:uid="{CAE482CE-8C51-4685-9B3B-34D571064B64}"/>
    <cellStyle name="Accent2 31" xfId="1909" xr:uid="{50248D7D-0968-4540-B172-804DB640F382}"/>
    <cellStyle name="Accent2 32" xfId="1910" xr:uid="{2E9011CA-6274-4C05-9ACB-46DE219DBBE1}"/>
    <cellStyle name="Accent2 33" xfId="1911" xr:uid="{379D1EB1-C6BF-4BEE-9B89-10DA8EA07247}"/>
    <cellStyle name="Accent2 34" xfId="1912" xr:uid="{2C5BC759-1E56-4B32-8879-AD3A090FCBD6}"/>
    <cellStyle name="Accent2 35" xfId="1913" xr:uid="{86711089-9C28-423D-815C-20A81CD0FE60}"/>
    <cellStyle name="Accent2 35 2" xfId="1914" xr:uid="{8FBC62B1-CBFA-4208-A226-8CE085DB2E31}"/>
    <cellStyle name="Accent2 35 2 2" xfId="1915" xr:uid="{8AAFFA81-08C0-48EC-9B5F-3E92634E5E7B}"/>
    <cellStyle name="Accent2 35 2 2 2" xfId="1916" xr:uid="{8068C6D6-4419-4456-89F9-1B9C5F33E21A}"/>
    <cellStyle name="Accent2 35 3" xfId="1917" xr:uid="{FFDD43A9-EB45-4AB0-9DDC-3E6C2F5DCCFD}"/>
    <cellStyle name="Accent2 35 4" xfId="1918" xr:uid="{18918699-B266-44B6-9327-13B63B676F5C}"/>
    <cellStyle name="Accent2 36" xfId="1919" xr:uid="{917E6BFF-768D-4C99-9C80-793B265AD292}"/>
    <cellStyle name="Accent2 37" xfId="1920" xr:uid="{7AD9386E-BF4C-4878-9BF2-5BA556D96437}"/>
    <cellStyle name="Accent2 38" xfId="1921" xr:uid="{90139043-ABC4-4628-9A64-04957D9BBCED}"/>
    <cellStyle name="Accent2 39" xfId="1922" xr:uid="{14A4987C-D584-44BB-AD21-093A04F161F8}"/>
    <cellStyle name="Accent2 4" xfId="1923" xr:uid="{0E57332D-2F10-432D-8E53-2948243A2224}"/>
    <cellStyle name="Accent2 4 2" xfId="1924" xr:uid="{8082C16F-0EBD-461F-9A87-1A2B051BFE08}"/>
    <cellStyle name="Accent2 40" xfId="1925" xr:uid="{9E85A239-067C-456E-9C9F-EAF8565E7956}"/>
    <cellStyle name="Accent2 41" xfId="1926" xr:uid="{10C69176-C86E-4894-81D0-444B4B872BEF}"/>
    <cellStyle name="Accent2 42" xfId="1927" xr:uid="{68E987F1-2BE8-4992-9C61-CD7F28C6BEC1}"/>
    <cellStyle name="Accent2 43" xfId="1928" xr:uid="{05C88942-5FE9-4411-9BFF-F3E6D903AC1B}"/>
    <cellStyle name="Accent2 44" xfId="1929" xr:uid="{5588C150-78CE-4178-A268-B5BAA5738C6A}"/>
    <cellStyle name="Accent2 45" xfId="1930" xr:uid="{1F31A246-0651-473C-9D99-433361AAE42B}"/>
    <cellStyle name="Accent2 46" xfId="1931" xr:uid="{6834EC5D-A034-4122-896A-6A7823D85F06}"/>
    <cellStyle name="Accent2 47" xfId="1932" xr:uid="{D6CE7C22-6786-4B4F-8D44-7CB4C01C21B8}"/>
    <cellStyle name="Accent2 48" xfId="1933" xr:uid="{EBBB1E1D-70B3-48FD-820D-BD25FB6072AE}"/>
    <cellStyle name="Accent2 49" xfId="1934" xr:uid="{9CD77FD9-F7FA-43DE-9AB4-464D56E4F47F}"/>
    <cellStyle name="Accent2 5" xfId="1935" xr:uid="{62FC0F08-4085-4E70-84FD-A095CE450664}"/>
    <cellStyle name="Accent2 50" xfId="1936" xr:uid="{102A98F0-E7DC-45A5-9D29-F20C9F23E306}"/>
    <cellStyle name="Accent2 51" xfId="1937" xr:uid="{C9E843C1-E999-4710-9DF4-40A04FBD664F}"/>
    <cellStyle name="Accent2 52" xfId="1938" xr:uid="{22567ACD-57BB-447E-BAB5-8FD0C176EC63}"/>
    <cellStyle name="Accent2 53" xfId="1939" xr:uid="{7CBB2252-2EE1-4D6E-B519-25B39376B370}"/>
    <cellStyle name="Accent2 54" xfId="1940" xr:uid="{EB393930-0FD9-452C-A6DC-5CDDF436CE3D}"/>
    <cellStyle name="Accent2 55" xfId="1941" xr:uid="{6ECC091E-2861-4FBC-8BDB-0B657484EB7C}"/>
    <cellStyle name="Accent2 56" xfId="1942" xr:uid="{228E4967-3EB9-450F-864F-E5FF32AD61FC}"/>
    <cellStyle name="Accent2 57" xfId="1943" xr:uid="{A2B8A93C-771A-4F3F-B3B3-464FEE0A2BA6}"/>
    <cellStyle name="Accent2 58" xfId="1944" xr:uid="{700B1B40-6A50-4F43-B223-404D0EBBA5AB}"/>
    <cellStyle name="Accent2 59" xfId="1945" xr:uid="{385C3B47-14C6-47F3-BD0F-A961ED09DCCD}"/>
    <cellStyle name="Accent2 6" xfId="1946" xr:uid="{76D2BD13-70EC-4B2F-A783-50B6D6674515}"/>
    <cellStyle name="Accent2 60" xfId="1947" xr:uid="{6768BEBA-F5F9-4F30-9CC9-CBB5D54F5127}"/>
    <cellStyle name="Accent2 60 2" xfId="1948" xr:uid="{95DC6C81-4C37-48A3-8E9A-C29C9975BA5E}"/>
    <cellStyle name="Accent2 60 2 2" xfId="1949" xr:uid="{4DBA4113-6683-4260-BDD3-C0DD0F25485D}"/>
    <cellStyle name="Accent2 60 2 3" xfId="1950" xr:uid="{4E564B5C-CECA-4D23-BCA1-3C33E1DFB17E}"/>
    <cellStyle name="Accent2 61" xfId="1951" xr:uid="{90E43799-AC12-49E8-835D-3449895266CC}"/>
    <cellStyle name="Accent2 62" xfId="1952" xr:uid="{F18E1889-4C28-416A-A549-280FDCFB844F}"/>
    <cellStyle name="Accent2 63" xfId="1953" xr:uid="{CBE01518-DCF0-474C-A41B-718068911E74}"/>
    <cellStyle name="Accent2 64" xfId="1954" xr:uid="{5B68A8FE-B852-46D1-9E4D-7E7895F0047E}"/>
    <cellStyle name="Accent2 65" xfId="1955" xr:uid="{6195A1BA-DAD6-409F-87CA-B6CD4AFAE7DA}"/>
    <cellStyle name="Accent2 7" xfId="1956" xr:uid="{E2CC8A81-DAEA-455E-89CE-187403C7C006}"/>
    <cellStyle name="Accent2 8" xfId="1957" xr:uid="{C7EBC0DB-EDD7-419D-9A3B-92C0C65D7074}"/>
    <cellStyle name="Accent2 9" xfId="1958" xr:uid="{6BB75BAA-2626-4276-9CDA-853B50AFEC7B}"/>
    <cellStyle name="Accent3 10" xfId="1959" xr:uid="{1FF3E5BE-F202-46CD-8634-56FFEE2F3201}"/>
    <cellStyle name="Accent3 11" xfId="1960" xr:uid="{00CB4DBD-58BF-4FFD-B2D7-AE2341666BC3}"/>
    <cellStyle name="Accent3 12" xfId="1961" xr:uid="{5C3CA886-3AED-4FC8-B203-9766C63CCBFC}"/>
    <cellStyle name="Accent3 13" xfId="1962" xr:uid="{77B53769-FE33-4A24-BACE-18FDA0F75C6F}"/>
    <cellStyle name="Accent3 14" xfId="1963" xr:uid="{BB21454B-3918-4E73-980D-CE71DE7AEA61}"/>
    <cellStyle name="Accent3 15" xfId="1964" xr:uid="{C6A8012D-1F5C-41E4-B9CD-4F7898C4A1BE}"/>
    <cellStyle name="Accent3 16" xfId="1965" xr:uid="{C80BE370-5871-4368-B384-36E71299B6CC}"/>
    <cellStyle name="Accent3 17" xfId="1966" xr:uid="{3DCA0E24-53D7-4DEC-B08F-4CA6FC76C3FB}"/>
    <cellStyle name="Accent3 18" xfId="1967" xr:uid="{586BF22F-A49F-4CAF-B79B-1C88F420F106}"/>
    <cellStyle name="Accent3 19" xfId="1968" xr:uid="{0FB0530B-9DE6-457F-A779-3230CC8D7B6A}"/>
    <cellStyle name="Accent3 2" xfId="1969" xr:uid="{50A44D43-C768-4C91-BBBD-4AB2AA24556D}"/>
    <cellStyle name="Accent3 2 2" xfId="1970" xr:uid="{D05E3452-7125-45D7-A6F6-41A828C4E6C4}"/>
    <cellStyle name="Accent3 2 2 2" xfId="1971" xr:uid="{3C4BC672-A6F5-40BA-97BE-154491653936}"/>
    <cellStyle name="Accent3 2 2 3" xfId="1972" xr:uid="{DF685486-C63A-404D-B775-BA144A0067CB}"/>
    <cellStyle name="Accent3 2 3" xfId="1973" xr:uid="{C2D35AF2-1BE4-424B-A20A-7FC1199E358E}"/>
    <cellStyle name="Accent3 2 4" xfId="1974" xr:uid="{BE004FC4-A117-4C75-AEFE-13BD4E038B1E}"/>
    <cellStyle name="Accent3 2 5" xfId="1975" xr:uid="{236DB93A-AB8B-45D2-BC3A-278A55CAE039}"/>
    <cellStyle name="Accent3 20" xfId="1976" xr:uid="{C6A5A8B8-E27E-4762-9870-704487E9BB41}"/>
    <cellStyle name="Accent3 21" xfId="1977" xr:uid="{11DB7D66-DB0C-4D6E-9F4F-85DD3C839337}"/>
    <cellStyle name="Accent3 22" xfId="1978" xr:uid="{63431FB1-3D04-442E-A219-A439865EB0B5}"/>
    <cellStyle name="Accent3 23" xfId="1979" xr:uid="{BEEB4E8C-51AE-4F88-9982-443ADF3A4A6A}"/>
    <cellStyle name="Accent3 24" xfId="1980" xr:uid="{B47FED72-9E48-4F7A-A85D-5D1560F00EA9}"/>
    <cellStyle name="Accent3 25" xfId="1981" xr:uid="{85CBA7F9-902F-4497-93F5-5BB09C48A26B}"/>
    <cellStyle name="Accent3 26" xfId="1982" xr:uid="{F3691A15-C4F9-4BC0-A3A8-5D485E34748C}"/>
    <cellStyle name="Accent3 27" xfId="1983" xr:uid="{2E5DE9D1-A88F-4A2E-A1BA-A720373BF0D8}"/>
    <cellStyle name="Accent3 28" xfId="1984" xr:uid="{CF78A861-470D-4CDD-937F-88C28A9617BC}"/>
    <cellStyle name="Accent3 29" xfId="1985" xr:uid="{17B20A6F-98EA-4D95-A244-6339B375E1FE}"/>
    <cellStyle name="Accent3 3" xfId="1986" xr:uid="{03F8AEEE-8910-4A43-8474-B6A2CAE2CAE7}"/>
    <cellStyle name="Accent3 3 2" xfId="1987" xr:uid="{9F355E0E-139C-48C3-B269-200E44E4A647}"/>
    <cellStyle name="Accent3 3 3" xfId="1988" xr:uid="{A9A5A587-D09E-4EA3-BAC1-B11C059F324B}"/>
    <cellStyle name="Accent3 30" xfId="1989" xr:uid="{37404AAE-EAA4-462E-A461-72380EDC41D2}"/>
    <cellStyle name="Accent3 31" xfId="1990" xr:uid="{05351893-B601-4F9F-B0A2-754824E1222B}"/>
    <cellStyle name="Accent3 32" xfId="1991" xr:uid="{2B739423-16E8-4389-B3A9-1DE56735BB12}"/>
    <cellStyle name="Accent3 33" xfId="1992" xr:uid="{7A156BE8-B81B-4C16-A7A6-3B12A00DCD06}"/>
    <cellStyle name="Accent3 34" xfId="1993" xr:uid="{7F5ACD84-A11E-4E80-B590-B06DCA167806}"/>
    <cellStyle name="Accent3 35" xfId="1994" xr:uid="{E6237CEB-EBDA-4D5A-A0C4-383B67C2EA8F}"/>
    <cellStyle name="Accent3 35 2" xfId="1995" xr:uid="{A7FD86E8-A26B-4C9C-A96C-6D11D6F15F25}"/>
    <cellStyle name="Accent3 35 2 2" xfId="1996" xr:uid="{1DC59B72-241E-4F06-AF3B-D475CBAFB602}"/>
    <cellStyle name="Accent3 35 2 2 2" xfId="1997" xr:uid="{7F7158EB-F653-43B2-9382-7EF80AE84A27}"/>
    <cellStyle name="Accent3 35 3" xfId="1998" xr:uid="{F2F27B7E-9ADE-4723-999E-DE9AD389170E}"/>
    <cellStyle name="Accent3 35 4" xfId="1999" xr:uid="{F552B2EC-4767-4719-B158-530D4F871648}"/>
    <cellStyle name="Accent3 36" xfId="2000" xr:uid="{D4A55CFF-A3F7-4844-8175-0AF7C7AAC56B}"/>
    <cellStyle name="Accent3 37" xfId="2001" xr:uid="{AD7C3E0B-C1AB-4E7B-B036-9E02CC1DD68D}"/>
    <cellStyle name="Accent3 38" xfId="2002" xr:uid="{99457415-CA3A-4D1E-B8A3-69C386ADBDE7}"/>
    <cellStyle name="Accent3 39" xfId="2003" xr:uid="{9B16286D-7D09-40A8-8351-14BD0F8A88F6}"/>
    <cellStyle name="Accent3 4" xfId="2004" xr:uid="{D6F2A76F-B420-4F4A-9125-0942DE318F88}"/>
    <cellStyle name="Accent3 4 2" xfId="2005" xr:uid="{39CCBD9A-A894-4855-8E19-7599F285985F}"/>
    <cellStyle name="Accent3 40" xfId="2006" xr:uid="{D7B42C04-938E-4E6C-B027-F171BF026C77}"/>
    <cellStyle name="Accent3 41" xfId="2007" xr:uid="{5EDBDF9B-E57E-4019-8A70-FF3A253F0D15}"/>
    <cellStyle name="Accent3 42" xfId="2008" xr:uid="{4651CBFB-BF5A-4D62-8793-205CB608DF3D}"/>
    <cellStyle name="Accent3 43" xfId="2009" xr:uid="{CE2BE8F2-DAC6-4705-861C-C38401945414}"/>
    <cellStyle name="Accent3 44" xfId="2010" xr:uid="{38F50559-8D49-4E9B-87EC-E37DA112F84A}"/>
    <cellStyle name="Accent3 45" xfId="2011" xr:uid="{A223C907-BB44-48F3-AD3C-B096FD9467BE}"/>
    <cellStyle name="Accent3 46" xfId="2012" xr:uid="{55F50770-A54B-4AC3-B628-BD8FF8633330}"/>
    <cellStyle name="Accent3 47" xfId="2013" xr:uid="{5EBBDA4B-1438-4236-A9F8-93231F669825}"/>
    <cellStyle name="Accent3 48" xfId="2014" xr:uid="{BBBCAFDE-DBDB-4E97-B479-D17A7ACCA3FC}"/>
    <cellStyle name="Accent3 49" xfId="2015" xr:uid="{4481774C-53C8-4206-B660-71DD2B506BFB}"/>
    <cellStyle name="Accent3 5" xfId="2016" xr:uid="{D47A4074-6BE4-43A2-9B58-1BB02A98DEE2}"/>
    <cellStyle name="Accent3 50" xfId="2017" xr:uid="{96BD4A1C-77FA-405F-8E25-442E809D13F1}"/>
    <cellStyle name="Accent3 51" xfId="2018" xr:uid="{8B681FAA-44AC-4638-A92E-25C811EDD6E0}"/>
    <cellStyle name="Accent3 52" xfId="2019" xr:uid="{D03EF1C6-61F6-457F-A322-2619112A0F54}"/>
    <cellStyle name="Accent3 53" xfId="2020" xr:uid="{A3CCF01A-FDF9-4ADC-9DE5-D5FEFF4C6780}"/>
    <cellStyle name="Accent3 54" xfId="2021" xr:uid="{7B7980B1-B863-40D7-B52E-06FF464958F6}"/>
    <cellStyle name="Accent3 55" xfId="2022" xr:uid="{306ABD89-38D8-420B-992C-604FD43FDBC3}"/>
    <cellStyle name="Accent3 56" xfId="2023" xr:uid="{F48CC357-B9D1-4C96-BC7B-FAEEC6ABB9B6}"/>
    <cellStyle name="Accent3 57" xfId="2024" xr:uid="{955538FD-CEC8-4D20-8700-7D9C56AA25CE}"/>
    <cellStyle name="Accent3 58" xfId="2025" xr:uid="{E9C22632-0B17-42E3-A10E-3DDEFFD4A997}"/>
    <cellStyle name="Accent3 59" xfId="2026" xr:uid="{AABFDC4D-D6C5-413C-B8C5-DE234794F46B}"/>
    <cellStyle name="Accent3 6" xfId="2027" xr:uid="{715827E2-2D0B-42E1-9AF8-7E02C1B96287}"/>
    <cellStyle name="Accent3 60" xfId="2028" xr:uid="{4E780C1A-9A00-4C5E-A60B-6EDE5DF1957A}"/>
    <cellStyle name="Accent3 60 2" xfId="2029" xr:uid="{D2BC7DAE-78F0-41C8-87B4-DE37D504E6D2}"/>
    <cellStyle name="Accent3 60 2 2" xfId="2030" xr:uid="{32B5CA13-06B1-44B8-9E2C-CA59E70A79C1}"/>
    <cellStyle name="Accent3 60 2 3" xfId="2031" xr:uid="{3C3CE38D-CC18-4960-87BF-3754CD3D236D}"/>
    <cellStyle name="Accent3 61" xfId="2032" xr:uid="{5D6B5D58-6DB8-47BF-A9BC-871B1EE411C9}"/>
    <cellStyle name="Accent3 62" xfId="2033" xr:uid="{AADEB5D4-19CD-406F-8B0D-A5C137F0D5CD}"/>
    <cellStyle name="Accent3 63" xfId="2034" xr:uid="{91AA7710-1457-42B5-983E-C153DF37AE23}"/>
    <cellStyle name="Accent3 64" xfId="2035" xr:uid="{7193E510-5097-4101-ADAE-A7B8C08C4B95}"/>
    <cellStyle name="Accent3 65" xfId="2036" xr:uid="{F655E3E8-4FD8-4581-88D8-A6A0CC48D418}"/>
    <cellStyle name="Accent3 7" xfId="2037" xr:uid="{A32110E6-878A-449D-9922-814DAFF09338}"/>
    <cellStyle name="Accent3 8" xfId="2038" xr:uid="{3F64827A-7BFB-442B-BA91-05E0C6ABBB94}"/>
    <cellStyle name="Accent3 9" xfId="2039" xr:uid="{DE4199A7-BC7C-4C67-A9B9-8183FABF998F}"/>
    <cellStyle name="Accent4 10" xfId="2040" xr:uid="{FEEC1A8A-2572-4577-990A-2FD5A416B694}"/>
    <cellStyle name="Accent4 11" xfId="2041" xr:uid="{28EA8569-3308-486D-A7B9-2476A0CB91A8}"/>
    <cellStyle name="Accent4 12" xfId="2042" xr:uid="{C6C0626D-C822-4FDD-8968-32A180CC63DD}"/>
    <cellStyle name="Accent4 13" xfId="2043" xr:uid="{586FC389-8C36-4E1F-8878-29411F265188}"/>
    <cellStyle name="Accent4 14" xfId="2044" xr:uid="{88034D87-66DE-40E2-B246-643E6F461CCC}"/>
    <cellStyle name="Accent4 15" xfId="2045" xr:uid="{83E55923-A290-4F89-9160-ECEEBCA85078}"/>
    <cellStyle name="Accent4 16" xfId="2046" xr:uid="{B387EDAA-B4E3-4ABE-AA9F-E265DC904989}"/>
    <cellStyle name="Accent4 17" xfId="2047" xr:uid="{5FE726C4-66BE-4D9D-A569-DA1A35DC67F7}"/>
    <cellStyle name="Accent4 18" xfId="2048" xr:uid="{72BF6F2A-10D6-4612-8D9E-029E07160480}"/>
    <cellStyle name="Accent4 19" xfId="2049" xr:uid="{B822B6E5-4F6E-4193-97BE-31F8AE05A29C}"/>
    <cellStyle name="Accent4 2" xfId="2050" xr:uid="{2AB79FA0-752A-45E9-B94D-8C6EBB58FE0B}"/>
    <cellStyle name="Accent4 2 2" xfId="2051" xr:uid="{B7608825-9C5B-4C7F-87A5-9F62F4086FA7}"/>
    <cellStyle name="Accent4 2 2 2" xfId="2052" xr:uid="{7BF4A37A-C10B-44C4-8A31-B1253602A63E}"/>
    <cellStyle name="Accent4 2 2 3" xfId="2053" xr:uid="{F6048657-2F47-404E-A5B6-98E488917134}"/>
    <cellStyle name="Accent4 2 3" xfId="2054" xr:uid="{72ED4D5F-E7DD-4306-A732-5F8A0D372E5C}"/>
    <cellStyle name="Accent4 2 4" xfId="2055" xr:uid="{AB0BF97A-D780-47AD-B95D-835065762555}"/>
    <cellStyle name="Accent4 2 5" xfId="2056" xr:uid="{64085307-3A48-456D-92FE-AF00CAFA7B84}"/>
    <cellStyle name="Accent4 20" xfId="2057" xr:uid="{1F2E77DB-BA03-4DDD-AF93-28CC65C46665}"/>
    <cellStyle name="Accent4 21" xfId="2058" xr:uid="{89050D44-D9E1-4ED6-B7D8-6EB522E4B5CD}"/>
    <cellStyle name="Accent4 22" xfId="2059" xr:uid="{B42AB1FD-C1A0-4BDC-8804-1B78A8789486}"/>
    <cellStyle name="Accent4 23" xfId="2060" xr:uid="{9D2062EF-862F-4BAE-8566-78FED6D58E1B}"/>
    <cellStyle name="Accent4 24" xfId="2061" xr:uid="{10E82636-7BFE-48F0-8AF3-63EE11019B6B}"/>
    <cellStyle name="Accent4 25" xfId="2062" xr:uid="{C52FDAA7-0EAD-4677-AC6B-8B4EE133BFCB}"/>
    <cellStyle name="Accent4 26" xfId="2063" xr:uid="{A45842B5-3045-488C-9888-FE49D7AFAC61}"/>
    <cellStyle name="Accent4 27" xfId="2064" xr:uid="{C35DB1C8-5881-4E75-A61E-2772115F5B3C}"/>
    <cellStyle name="Accent4 28" xfId="2065" xr:uid="{258391EA-BF08-4F24-8700-E91959055DF3}"/>
    <cellStyle name="Accent4 29" xfId="2066" xr:uid="{10F27597-552E-4F62-A156-AD5768998FD8}"/>
    <cellStyle name="Accent4 3" xfId="2067" xr:uid="{2DB16C43-5A7C-46C9-9300-946FF59C14D2}"/>
    <cellStyle name="Accent4 3 2" xfId="2068" xr:uid="{95E284E8-86D1-49BA-A1C6-DBB52A23966C}"/>
    <cellStyle name="Accent4 3 3" xfId="2069" xr:uid="{BAF9EF0A-62E8-46E3-9A3C-A4D3E2DF63C9}"/>
    <cellStyle name="Accent4 30" xfId="2070" xr:uid="{2C475602-905E-4716-B96D-BFFD3B241F73}"/>
    <cellStyle name="Accent4 31" xfId="2071" xr:uid="{FE35418E-31F1-4459-8FCD-DEEE33D9E4FA}"/>
    <cellStyle name="Accent4 32" xfId="2072" xr:uid="{7DD46B45-5F67-4577-8C02-DBA80B82E46A}"/>
    <cellStyle name="Accent4 33" xfId="2073" xr:uid="{0B7CA34F-160B-44C6-BFBA-21F22CD94348}"/>
    <cellStyle name="Accent4 34" xfId="2074" xr:uid="{BD1D6E95-4B88-4128-BD2F-A20038D68700}"/>
    <cellStyle name="Accent4 35" xfId="2075" xr:uid="{CADFB97B-4ECC-45E9-96F8-F7C7D237960A}"/>
    <cellStyle name="Accent4 35 2" xfId="2076" xr:uid="{B83B4370-2636-43EE-9A0C-01FD10DF59D1}"/>
    <cellStyle name="Accent4 35 2 2" xfId="2077" xr:uid="{B1E1996D-A47B-4E7D-BB3B-72C2CED2C566}"/>
    <cellStyle name="Accent4 35 2 2 2" xfId="2078" xr:uid="{26D844EB-7871-4EF3-B9E3-C2182FBA2FA8}"/>
    <cellStyle name="Accent4 35 3" xfId="2079" xr:uid="{C38AF4B5-7171-455A-9713-B214C4E8AA73}"/>
    <cellStyle name="Accent4 35 4" xfId="2080" xr:uid="{F8BDB0E0-5526-4908-8BE3-9EFE0F3BE035}"/>
    <cellStyle name="Accent4 36" xfId="2081" xr:uid="{079A322B-F782-47F4-AC02-BF1B81B91B78}"/>
    <cellStyle name="Accent4 37" xfId="2082" xr:uid="{74BF7AB4-F16F-4F50-9F00-9EA79CDD2412}"/>
    <cellStyle name="Accent4 38" xfId="2083" xr:uid="{5B0DA3C7-461B-40C3-A38D-5B06D6F19011}"/>
    <cellStyle name="Accent4 39" xfId="2084" xr:uid="{35FE9CDB-452F-4C09-AFD4-D6E05F7CF716}"/>
    <cellStyle name="Accent4 4" xfId="2085" xr:uid="{F40C3B53-D98E-4763-A5C8-0AE8D50FD64B}"/>
    <cellStyle name="Accent4 4 2" xfId="2086" xr:uid="{9CD7AF2F-968A-44E1-BEBC-7545CE1F9613}"/>
    <cellStyle name="Accent4 40" xfId="2087" xr:uid="{09EADFF6-A08A-4ECA-8E61-A3EBC566CA03}"/>
    <cellStyle name="Accent4 41" xfId="2088" xr:uid="{B88BEF76-B2A5-446D-9886-3465CB0AD82F}"/>
    <cellStyle name="Accent4 42" xfId="2089" xr:uid="{AA5BCE92-4D51-42A6-B166-F36F9F411D4C}"/>
    <cellStyle name="Accent4 43" xfId="2090" xr:uid="{0AF676A6-3D5C-44A1-92F0-BB7BA1104FAC}"/>
    <cellStyle name="Accent4 44" xfId="2091" xr:uid="{A441E4DD-62D9-4E9B-9AA0-75C942AD9D0A}"/>
    <cellStyle name="Accent4 45" xfId="2092" xr:uid="{B87F9B04-FA48-420A-9B8E-D01D5F3F7288}"/>
    <cellStyle name="Accent4 46" xfId="2093" xr:uid="{7EC349EA-D521-4BB2-9E85-5055CD86646B}"/>
    <cellStyle name="Accent4 47" xfId="2094" xr:uid="{7D5B90F0-F3D2-4CDF-8094-D0CC293B755C}"/>
    <cellStyle name="Accent4 48" xfId="2095" xr:uid="{989A234B-FFAD-441B-94E6-2E5D64326011}"/>
    <cellStyle name="Accent4 49" xfId="2096" xr:uid="{A87F596B-F1EE-415A-A651-93FE005CDE7B}"/>
    <cellStyle name="Accent4 5" xfId="2097" xr:uid="{768294C2-C462-4A44-8CB8-4A99611D7710}"/>
    <cellStyle name="Accent4 50" xfId="2098" xr:uid="{6BA23A11-AC7D-4892-AB13-F9C99078BFB8}"/>
    <cellStyle name="Accent4 51" xfId="2099" xr:uid="{64971208-4657-4081-939E-59F80AE50190}"/>
    <cellStyle name="Accent4 52" xfId="2100" xr:uid="{126309F2-063B-4063-BFE5-4437236E2909}"/>
    <cellStyle name="Accent4 53" xfId="2101" xr:uid="{92BD0048-473B-410A-A7AF-87C1C0D3AA40}"/>
    <cellStyle name="Accent4 54" xfId="2102" xr:uid="{DD35AAD6-6220-413E-AF77-D8701BFB7DD4}"/>
    <cellStyle name="Accent4 55" xfId="2103" xr:uid="{04C16C6C-54B8-4687-8023-7918A5218699}"/>
    <cellStyle name="Accent4 56" xfId="2104" xr:uid="{14D99CD4-02B5-49EC-B96A-2A78455014C1}"/>
    <cellStyle name="Accent4 57" xfId="2105" xr:uid="{88B2346B-B36C-4995-8F87-55E56C34B365}"/>
    <cellStyle name="Accent4 58" xfId="2106" xr:uid="{2AFB3D96-8424-4B43-81A4-07232C0144F7}"/>
    <cellStyle name="Accent4 59" xfId="2107" xr:uid="{3613653C-4130-4CC1-8F4E-8965221B2DD5}"/>
    <cellStyle name="Accent4 6" xfId="2108" xr:uid="{F3E19501-0827-46D9-9EEB-813BFC3BD679}"/>
    <cellStyle name="Accent4 60" xfId="2109" xr:uid="{5B4D5A85-1095-4F2B-8DC6-863334ED7B66}"/>
    <cellStyle name="Accent4 60 2" xfId="2110" xr:uid="{1A032E99-F795-4058-B51A-B07C78D722BF}"/>
    <cellStyle name="Accent4 60 2 2" xfId="2111" xr:uid="{84208CA1-EF2B-455C-A895-6A816FF75DE3}"/>
    <cellStyle name="Accent4 60 2 2 2" xfId="2112" xr:uid="{0BC32382-848B-44CC-89AB-9735B4A65BD9}"/>
    <cellStyle name="Accent4 60 2 3" xfId="2113" xr:uid="{E9C33BAB-C021-4BED-A917-D9630ECA9B9F}"/>
    <cellStyle name="Accent4 61" xfId="2114" xr:uid="{D67FCA83-0157-4420-B33D-73C9B0A4AACF}"/>
    <cellStyle name="Accent4 62" xfId="2115" xr:uid="{8114CEF6-D94A-4EDB-950C-2DC13ABE2020}"/>
    <cellStyle name="Accent4 63" xfId="2116" xr:uid="{21AAFC32-BB90-42D4-9B87-F6C72AEA1429}"/>
    <cellStyle name="Accent4 64" xfId="2117" xr:uid="{D30E1287-B58F-4CDF-A330-35B097F096FE}"/>
    <cellStyle name="Accent4 65" xfId="2118" xr:uid="{80927BF0-64D6-4DC9-91FC-57E7708D2163}"/>
    <cellStyle name="Accent4 7" xfId="2119" xr:uid="{56DE47A4-89B9-4B64-A08C-3174704AE098}"/>
    <cellStyle name="Accent4 8" xfId="2120" xr:uid="{86897367-FF95-48A4-A872-F157EA0444EC}"/>
    <cellStyle name="Accent4 9" xfId="2121" xr:uid="{BE4DC3F9-443F-42B0-BD58-D8B5B0805E8D}"/>
    <cellStyle name="Accent5 10" xfId="2122" xr:uid="{BE24A585-101D-45BF-BDF6-FBE29D896CE1}"/>
    <cellStyle name="Accent5 11" xfId="2123" xr:uid="{E3A78102-8C76-44E3-95DC-64AC7CAFEBF1}"/>
    <cellStyle name="Accent5 12" xfId="2124" xr:uid="{79B936EA-60CA-4155-8CE6-49A1823018AA}"/>
    <cellStyle name="Accent5 13" xfId="2125" xr:uid="{A490FF53-5CDC-4E1A-9CCA-07947F0D67E6}"/>
    <cellStyle name="Accent5 14" xfId="2126" xr:uid="{D9840469-62BC-44FC-BFEE-EFC293106355}"/>
    <cellStyle name="Accent5 15" xfId="2127" xr:uid="{DE4820CC-C60B-4CF6-BA75-A1EFBFF384E8}"/>
    <cellStyle name="Accent5 16" xfId="2128" xr:uid="{1F3A6491-1059-45CC-80B2-CEF2F65EF20A}"/>
    <cellStyle name="Accent5 17" xfId="2129" xr:uid="{82EA3EDC-F2CE-4D98-9698-9246F673EA90}"/>
    <cellStyle name="Accent5 18" xfId="2130" xr:uid="{B7C6B428-A630-4667-A1B8-02C80F31DECB}"/>
    <cellStyle name="Accent5 19" xfId="2131" xr:uid="{47050CF7-27F5-4034-B9BD-48585DD4DD8B}"/>
    <cellStyle name="Accent5 2" xfId="2132" xr:uid="{3D83E6A5-9812-4CA5-8162-05DCBBFAAA46}"/>
    <cellStyle name="Accent5 2 2" xfId="2133" xr:uid="{4D9DF03C-C7D4-431F-9781-BFCB0BC0E09F}"/>
    <cellStyle name="Accent5 2 2 2" xfId="2134" xr:uid="{8EC1D17F-E25F-4243-B11D-5052FC116A28}"/>
    <cellStyle name="Accent5 2 2 3" xfId="2135" xr:uid="{12D1704F-862E-4ED4-BA33-7799ECAB1D2D}"/>
    <cellStyle name="Accent5 2 3" xfId="2136" xr:uid="{FF78644F-36A7-49C0-A322-E96E3462C600}"/>
    <cellStyle name="Accent5 2 4" xfId="2137" xr:uid="{6D2DF41D-173F-4838-BD4A-A1571BDAEC3D}"/>
    <cellStyle name="Accent5 2 5" xfId="2138" xr:uid="{957FC59A-1FA7-419F-A58A-B238A65F49D5}"/>
    <cellStyle name="Accent5 20" xfId="2139" xr:uid="{076044D9-1376-48D8-B986-C8486CDF9B90}"/>
    <cellStyle name="Accent5 21" xfId="2140" xr:uid="{37A6CEAC-96BE-49FE-BB03-1AA0BE0B07DD}"/>
    <cellStyle name="Accent5 22" xfId="2141" xr:uid="{52193388-10CE-4A93-AC36-6BB012EBD5C7}"/>
    <cellStyle name="Accent5 23" xfId="2142" xr:uid="{73285F8F-8F42-4338-8206-162785DDA2D9}"/>
    <cellStyle name="Accent5 24" xfId="2143" xr:uid="{9F3DA55C-9098-4B86-9083-3A43CFF937C3}"/>
    <cellStyle name="Accent5 25" xfId="2144" xr:uid="{FF7C3854-CBCE-4DD8-B427-DA6D412F5E68}"/>
    <cellStyle name="Accent5 26" xfId="2145" xr:uid="{3B1B73D2-0AA2-4AE5-9A9B-E3CAD23B1366}"/>
    <cellStyle name="Accent5 27" xfId="2146" xr:uid="{9394AACF-6A42-4B64-AB56-6B77228B9178}"/>
    <cellStyle name="Accent5 28" xfId="2147" xr:uid="{391158AB-87AC-4FB6-BEA8-0D579F8041B1}"/>
    <cellStyle name="Accent5 29" xfId="2148" xr:uid="{B190404A-A4F4-4E02-8DB4-1513FFE0B294}"/>
    <cellStyle name="Accent5 3" xfId="2149" xr:uid="{083C8919-5206-4850-B5FB-A528CED0375D}"/>
    <cellStyle name="Accent5 3 2" xfId="2150" xr:uid="{102DE594-1493-4C8B-924C-DDB4650003DE}"/>
    <cellStyle name="Accent5 30" xfId="2151" xr:uid="{AF6C8849-17E2-460A-BEC6-1E3F928AFF4B}"/>
    <cellStyle name="Accent5 31" xfId="2152" xr:uid="{9C0990E4-E528-4595-AD2C-52675F0DAEA6}"/>
    <cellStyle name="Accent5 32" xfId="2153" xr:uid="{90084DD2-3C70-43BC-A0DD-3B03AACFF414}"/>
    <cellStyle name="Accent5 33" xfId="2154" xr:uid="{C2FA6D70-D1DB-479C-B894-EAEA6373EF30}"/>
    <cellStyle name="Accent5 34" xfId="2155" xr:uid="{82704BB5-29EC-487C-A7F3-7AD216B0C48E}"/>
    <cellStyle name="Accent5 35" xfId="2156" xr:uid="{F55947F8-29CE-4E63-B21D-95D1A72F2EB6}"/>
    <cellStyle name="Accent5 35 2" xfId="2157" xr:uid="{54508285-A4A2-4DB8-A678-B8C185ABF831}"/>
    <cellStyle name="Accent5 35 2 2" xfId="2158" xr:uid="{B1C1808B-9D5A-47D3-9419-216AFFD4AFEB}"/>
    <cellStyle name="Accent5 35 2 2 2" xfId="2159" xr:uid="{A1385300-5264-446E-B3FE-18D57CBCA88D}"/>
    <cellStyle name="Accent5 35 3" xfId="2160" xr:uid="{BA744871-8190-43DB-9C99-62BC52C1D95C}"/>
    <cellStyle name="Accent5 35 4" xfId="2161" xr:uid="{FD092A7E-A3F2-442A-BD1C-6518767CAC7F}"/>
    <cellStyle name="Accent5 36" xfId="2162" xr:uid="{94A31F11-2045-4F40-94E7-00899CE6764E}"/>
    <cellStyle name="Accent5 37" xfId="2163" xr:uid="{8F8F0A17-B517-4BE6-AFF1-859D262D7839}"/>
    <cellStyle name="Accent5 38" xfId="2164" xr:uid="{4ACD4D11-5F0F-427B-895E-1DE7B9DC2B95}"/>
    <cellStyle name="Accent5 39" xfId="2165" xr:uid="{546E96BE-C2E5-4B71-8AD3-711F84E44CBB}"/>
    <cellStyle name="Accent5 4" xfId="2166" xr:uid="{921FCCA2-458F-440B-9E66-12DBF25D0BAA}"/>
    <cellStyle name="Accent5 4 2" xfId="2167" xr:uid="{EBC64F0E-6D9D-4BF8-B72B-9A5DBFC90CC7}"/>
    <cellStyle name="Accent5 40" xfId="2168" xr:uid="{DEBFF9E4-4723-48E2-8B3C-0459B8E3CE5F}"/>
    <cellStyle name="Accent5 41" xfId="2169" xr:uid="{362612B7-70C4-4E96-B752-73B97FE25E06}"/>
    <cellStyle name="Accent5 42" xfId="2170" xr:uid="{0095F678-5C14-49B6-A691-3402ED596490}"/>
    <cellStyle name="Accent5 43" xfId="2171" xr:uid="{B9EC740C-5FE8-44E8-AA2C-EA73D3CDD595}"/>
    <cellStyle name="Accent5 44" xfId="2172" xr:uid="{B223EB54-D462-4D39-B2E5-5ADF67DB3A80}"/>
    <cellStyle name="Accent5 45" xfId="2173" xr:uid="{5858C68C-8689-4DC1-AF0A-273712AA9518}"/>
    <cellStyle name="Accent5 46" xfId="2174" xr:uid="{A268AF9B-FBF5-418B-B96C-A5D59776C8C5}"/>
    <cellStyle name="Accent5 47" xfId="2175" xr:uid="{F91D5D32-20F9-4A8D-98DE-3229E624B343}"/>
    <cellStyle name="Accent5 48" xfId="2176" xr:uid="{DD17699A-B137-49AD-8AE6-777493E15B64}"/>
    <cellStyle name="Accent5 49" xfId="2177" xr:uid="{5FD01355-0E59-42D3-B9B1-F0DCC846FA80}"/>
    <cellStyle name="Accent5 5" xfId="2178" xr:uid="{5B7EB46C-7C62-40E5-9CAB-67CA363FBD3B}"/>
    <cellStyle name="Accent5 50" xfId="2179" xr:uid="{F78FE424-5FA4-4123-B3FD-7296698E6D0E}"/>
    <cellStyle name="Accent5 51" xfId="2180" xr:uid="{94BB236D-AE22-4604-B655-7F0D7B0CFA2C}"/>
    <cellStyle name="Accent5 52" xfId="2181" xr:uid="{3E210039-5BD0-4705-B363-D2CB6B033498}"/>
    <cellStyle name="Accent5 53" xfId="2182" xr:uid="{41D78276-1F7D-4890-99BA-703E3FB12F34}"/>
    <cellStyle name="Accent5 54" xfId="2183" xr:uid="{F6003760-0DC5-44DE-AD44-B01AD2743718}"/>
    <cellStyle name="Accent5 55" xfId="2184" xr:uid="{FEA6EF28-FB46-4788-BBD1-B94B32F5C143}"/>
    <cellStyle name="Accent5 56" xfId="2185" xr:uid="{C887A309-6A15-4308-A68F-FF6EE7DA3907}"/>
    <cellStyle name="Accent5 57" xfId="2186" xr:uid="{3817DD55-EE40-495D-B254-E68BC2560767}"/>
    <cellStyle name="Accent5 58" xfId="2187" xr:uid="{A41D1FB5-1C2F-4C65-87C6-1A10AB1DB627}"/>
    <cellStyle name="Accent5 59" xfId="2188" xr:uid="{FD21B0F7-791F-42F4-A71B-5F1874DB5AAB}"/>
    <cellStyle name="Accent5 6" xfId="2189" xr:uid="{61176C2B-9CA5-4FED-BB52-CB4035BCD100}"/>
    <cellStyle name="Accent5 60" xfId="2190" xr:uid="{28800D07-CB04-4019-BA4F-19AE43657902}"/>
    <cellStyle name="Accent5 60 2" xfId="2191" xr:uid="{9E328C35-1FD7-448E-979C-54771E1B2407}"/>
    <cellStyle name="Accent5 60 2 2" xfId="2192" xr:uid="{438E9B1D-2D32-41B0-8BE4-A2B3EA971BCC}"/>
    <cellStyle name="Accent5 60 2 3" xfId="2193" xr:uid="{9625D71E-9425-4E37-B790-89D2F1F50779}"/>
    <cellStyle name="Accent5 61" xfId="2194" xr:uid="{1C4D2D8B-00FF-4F0F-9512-85A1809F7EC1}"/>
    <cellStyle name="Accent5 62" xfId="2195" xr:uid="{568E5D98-9AE0-4E17-8171-78E9EB96A4AA}"/>
    <cellStyle name="Accent5 63" xfId="2196" xr:uid="{25764E01-716F-4104-9627-4DCD302B3A16}"/>
    <cellStyle name="Accent5 64" xfId="2197" xr:uid="{BA358A32-DD81-460A-ACE2-373E62723537}"/>
    <cellStyle name="Accent5 65" xfId="2198" xr:uid="{66AA6591-7503-4C28-90EA-CED641B4D2DC}"/>
    <cellStyle name="Accent5 7" xfId="2199" xr:uid="{7D9F458D-64E7-4B77-9E45-3E613FC85746}"/>
    <cellStyle name="Accent5 8" xfId="2200" xr:uid="{9E477316-5BCF-49FB-8D20-7A84043A931E}"/>
    <cellStyle name="Accent5 9" xfId="2201" xr:uid="{2024D20D-A8B5-4420-9B3C-76B21BB62990}"/>
    <cellStyle name="Accent6 10" xfId="2202" xr:uid="{01F49ECE-4A44-4734-B9DE-C42DA4F630CD}"/>
    <cellStyle name="Accent6 11" xfId="2203" xr:uid="{1A3AD96E-7650-48D6-9401-AFA901CB45FD}"/>
    <cellStyle name="Accent6 12" xfId="2204" xr:uid="{D33A9F46-2BF0-4C29-B9E7-AF1CE154F6DA}"/>
    <cellStyle name="Accent6 13" xfId="2205" xr:uid="{615715E5-5555-4E7E-A521-631BE7CDBBA1}"/>
    <cellStyle name="Accent6 14" xfId="2206" xr:uid="{C8B67263-0C64-40E1-A506-27339B1C11EB}"/>
    <cellStyle name="Accent6 15" xfId="2207" xr:uid="{3BB01999-406C-40F2-860B-B79EDF017A03}"/>
    <cellStyle name="Accent6 16" xfId="2208" xr:uid="{F4E2533A-21B7-4C38-8AB3-F615A6C739D2}"/>
    <cellStyle name="Accent6 17" xfId="2209" xr:uid="{D088471F-A048-408A-9ABF-D1C6A769F61D}"/>
    <cellStyle name="Accent6 18" xfId="2210" xr:uid="{C94F45D9-ADA7-4020-BEC8-D219BFB0DD9D}"/>
    <cellStyle name="Accent6 19" xfId="2211" xr:uid="{B232FD3F-1577-4BF4-8C79-F9FD4B25E953}"/>
    <cellStyle name="Accent6 2" xfId="2212" xr:uid="{C4279CB8-2F17-490B-A453-1C27E05586A3}"/>
    <cellStyle name="Accent6 2 2" xfId="2213" xr:uid="{66C5AEA8-5A16-4B11-BC4D-AC23F759D2CC}"/>
    <cellStyle name="Accent6 2 2 2" xfId="2214" xr:uid="{A3DD4A24-6134-4444-A17E-13E523C7B575}"/>
    <cellStyle name="Accent6 2 2 3" xfId="2215" xr:uid="{A8261139-1F3B-4E84-935E-FDE571BEC51C}"/>
    <cellStyle name="Accent6 2 3" xfId="2216" xr:uid="{DE8161D6-A674-4FF5-A464-BC9E2A57D7F2}"/>
    <cellStyle name="Accent6 2 4" xfId="2217" xr:uid="{6545065D-8CAB-4227-B50A-E34B1845C1B1}"/>
    <cellStyle name="Accent6 2 5" xfId="2218" xr:uid="{1F3CE003-9353-4F2D-B42B-16B1665E2192}"/>
    <cellStyle name="Accent6 20" xfId="2219" xr:uid="{F481AC63-BBFB-48C1-8FD7-149EE6833459}"/>
    <cellStyle name="Accent6 21" xfId="2220" xr:uid="{8D48C913-D719-424C-AEBE-9C63235FDF4D}"/>
    <cellStyle name="Accent6 22" xfId="2221" xr:uid="{2F307D0F-370F-4C5A-B1E1-994FE871A885}"/>
    <cellStyle name="Accent6 23" xfId="2222" xr:uid="{453A3DD7-4A9B-4D60-B854-F0FF4BECBEEE}"/>
    <cellStyle name="Accent6 24" xfId="2223" xr:uid="{6737498B-FA46-49B7-BCCB-B387949E0BD5}"/>
    <cellStyle name="Accent6 25" xfId="2224" xr:uid="{293DC14B-9542-4FD0-94B4-8B0129CF7676}"/>
    <cellStyle name="Accent6 26" xfId="2225" xr:uid="{B9C12DE6-5E67-40C9-97B5-1D57FD4FB0F0}"/>
    <cellStyle name="Accent6 27" xfId="2226" xr:uid="{05B4AFC7-8B6A-4C95-984B-FE9FD2C7DEF0}"/>
    <cellStyle name="Accent6 28" xfId="2227" xr:uid="{315B7FC5-F965-4822-B425-26E9DE5D8B06}"/>
    <cellStyle name="Accent6 29" xfId="2228" xr:uid="{4E8A5B13-FF72-4347-AA78-73238AB54711}"/>
    <cellStyle name="Accent6 3" xfId="2229" xr:uid="{45575438-35EA-4DFB-9344-02FD8E04E4A4}"/>
    <cellStyle name="Accent6 3 2" xfId="2230" xr:uid="{282B8C7F-D3DA-4FC7-91B4-41832E73B3AD}"/>
    <cellStyle name="Accent6 3 3" xfId="2231" xr:uid="{7CDA314F-A1D8-4DB8-AB93-59CDDACF0EC8}"/>
    <cellStyle name="Accent6 30" xfId="2232" xr:uid="{B41B1B60-D4A7-40B6-B55D-10964790BE43}"/>
    <cellStyle name="Accent6 31" xfId="2233" xr:uid="{A160E85A-A286-4858-A51F-49E56686CB11}"/>
    <cellStyle name="Accent6 32" xfId="2234" xr:uid="{83A553C2-79BF-44AB-BE68-BA9EEE8C6259}"/>
    <cellStyle name="Accent6 33" xfId="2235" xr:uid="{6D0EA7A2-77CC-4D92-97EF-5F3A4D9987B0}"/>
    <cellStyle name="Accent6 34" xfId="2236" xr:uid="{D113183B-FCC0-4BEE-AB10-4230DAA26450}"/>
    <cellStyle name="Accent6 35" xfId="2237" xr:uid="{DE30AA95-D3A5-451A-AA74-3EF86A92B6FC}"/>
    <cellStyle name="Accent6 35 2" xfId="2238" xr:uid="{80FA43F1-D62D-40FA-A2FD-FCF670908695}"/>
    <cellStyle name="Accent6 35 2 2" xfId="2239" xr:uid="{81AD5E16-5723-420C-8FA4-187CEE9C2ADC}"/>
    <cellStyle name="Accent6 35 2 2 2" xfId="2240" xr:uid="{90E4970D-A15F-4FA1-93B9-F0FCC23A3973}"/>
    <cellStyle name="Accent6 35 3" xfId="2241" xr:uid="{50519F79-EC93-4D39-91D1-BD658D66236F}"/>
    <cellStyle name="Accent6 35 4" xfId="2242" xr:uid="{2DFB6774-8543-45EC-B404-BEA40BD066E2}"/>
    <cellStyle name="Accent6 36" xfId="2243" xr:uid="{34FEE8D9-6BEE-4743-9024-A31C7DC2962A}"/>
    <cellStyle name="Accent6 37" xfId="2244" xr:uid="{2D77959D-FE96-4CBF-A001-82115FF0F546}"/>
    <cellStyle name="Accent6 38" xfId="2245" xr:uid="{6091C9B9-F54D-454D-AC49-069080C30130}"/>
    <cellStyle name="Accent6 39" xfId="2246" xr:uid="{FF744591-C0CD-4737-AA20-8E172885CECA}"/>
    <cellStyle name="Accent6 4" xfId="2247" xr:uid="{C6407522-480F-42A2-B2A0-52F7100D18F2}"/>
    <cellStyle name="Accent6 4 2" xfId="2248" xr:uid="{35C2CC19-EE72-411B-8373-26C74B7339D8}"/>
    <cellStyle name="Accent6 40" xfId="2249" xr:uid="{7A65C131-A25D-432C-9B7F-DF61E77CF83E}"/>
    <cellStyle name="Accent6 41" xfId="2250" xr:uid="{5A9F6E5C-33A9-44FF-81A2-47B335C62078}"/>
    <cellStyle name="Accent6 42" xfId="2251" xr:uid="{8B4A98A6-CA7B-477C-96C1-E2A93E55C777}"/>
    <cellStyle name="Accent6 43" xfId="2252" xr:uid="{757C4CE9-CA19-4D0A-9FC8-0D6F25B0AFB9}"/>
    <cellStyle name="Accent6 44" xfId="2253" xr:uid="{58889B91-6F37-49D0-ABD2-00584204BF5E}"/>
    <cellStyle name="Accent6 45" xfId="2254" xr:uid="{B537B5E5-42E7-4893-845A-342F92F37A01}"/>
    <cellStyle name="Accent6 46" xfId="2255" xr:uid="{FECDCA03-B5D7-4591-99FA-5F26CB755AEF}"/>
    <cellStyle name="Accent6 47" xfId="2256" xr:uid="{A75FD434-2B35-45BF-90CB-9B89CD2C7C5F}"/>
    <cellStyle name="Accent6 48" xfId="2257" xr:uid="{A05D9D22-BDD7-4FC7-AD2A-D44AB46C459D}"/>
    <cellStyle name="Accent6 49" xfId="2258" xr:uid="{EB5534DE-D094-42C2-849E-A6ABAE6F67D6}"/>
    <cellStyle name="Accent6 5" xfId="2259" xr:uid="{21D1D809-D96C-40D4-A20C-E0DCE7581E5F}"/>
    <cellStyle name="Accent6 50" xfId="2260" xr:uid="{DABEF6E6-290D-4023-8CDC-7FBA7CF1F9F5}"/>
    <cellStyle name="Accent6 51" xfId="2261" xr:uid="{E80346ED-CDB0-4F10-BA3D-9586F636720F}"/>
    <cellStyle name="Accent6 52" xfId="2262" xr:uid="{AA48CA60-9BDB-43B3-9393-CD74A19EB884}"/>
    <cellStyle name="Accent6 53" xfId="2263" xr:uid="{26DBC10A-A9FB-4065-B038-DFC045098B2D}"/>
    <cellStyle name="Accent6 54" xfId="2264" xr:uid="{FCD76994-C862-4092-9002-D94FD3E18C61}"/>
    <cellStyle name="Accent6 55" xfId="2265" xr:uid="{8693A8B1-6300-485B-BAA8-47A67B1ADF70}"/>
    <cellStyle name="Accent6 56" xfId="2266" xr:uid="{AEB7521B-9873-4906-A818-01A00B6A22B6}"/>
    <cellStyle name="Accent6 57" xfId="2267" xr:uid="{DA1D16F4-3EEF-4D92-A12C-BB85138C42B8}"/>
    <cellStyle name="Accent6 58" xfId="2268" xr:uid="{7E0A7AA4-B64D-4D88-8961-F2E7FF5F70E3}"/>
    <cellStyle name="Accent6 59" xfId="2269" xr:uid="{7501E469-236F-4F56-AD01-0EE1FA8C598C}"/>
    <cellStyle name="Accent6 6" xfId="2270" xr:uid="{EDE55858-62DE-45DA-A79A-47A2DDAFA357}"/>
    <cellStyle name="Accent6 60" xfId="2271" xr:uid="{66705421-0C82-4F9C-BA00-33D87F7F2CB3}"/>
    <cellStyle name="Accent6 60 2" xfId="2272" xr:uid="{96353621-9E18-4675-8C6A-4C918CA18402}"/>
    <cellStyle name="Accent6 60 2 2" xfId="2273" xr:uid="{5A6EE1D1-A387-464C-8C11-854A26668302}"/>
    <cellStyle name="Accent6 60 2 3" xfId="2274" xr:uid="{791B98B4-68FF-444D-BE81-AF5C4A098615}"/>
    <cellStyle name="Accent6 61" xfId="2275" xr:uid="{946E4F98-8B3D-4433-BD96-E771618B4A62}"/>
    <cellStyle name="Accent6 62" xfId="2276" xr:uid="{96FB7C37-BCCA-49F0-A9BE-C53A79D64E2E}"/>
    <cellStyle name="Accent6 63" xfId="2277" xr:uid="{A02B0D2A-E17A-4F01-BBE1-E63A09BC071C}"/>
    <cellStyle name="Accent6 64" xfId="2278" xr:uid="{F19F079C-BA7B-4EE0-B1E1-4E5E92DD23F8}"/>
    <cellStyle name="Accent6 65" xfId="2279" xr:uid="{9BA91128-D6DF-46B4-A97D-8A88864DC0D3}"/>
    <cellStyle name="Accent6 7" xfId="2280" xr:uid="{9AF100D9-4CCA-4096-8851-51C5E1237827}"/>
    <cellStyle name="Accent6 8" xfId="2281" xr:uid="{76546376-14DF-48A7-86E0-DE78785E3754}"/>
    <cellStyle name="Accent6 9" xfId="2282" xr:uid="{16C32FCE-030C-4233-84AD-3B093E81F25F}"/>
    <cellStyle name="Actual Date" xfId="2283" xr:uid="{50130C89-5829-4DA8-8A92-D9C1FEBB58EF}"/>
    <cellStyle name="Adjustable" xfId="2284" xr:uid="{056280C9-97D7-4444-A184-82EFE4CC7C60}"/>
    <cellStyle name="AFE" xfId="2285" xr:uid="{BBE9D5B1-F69A-401F-9BC3-D5E7DD23F4B5}"/>
    <cellStyle name="AggblueCels_1x" xfId="2286" xr:uid="{D959D23A-4124-4C69-8A0B-1ED5FE261A40}"/>
    <cellStyle name="Alternate Rows" xfId="2287" xr:uid="{1659B44F-7001-4DB7-AAA5-2ADE7E186614}"/>
    <cellStyle name="Alternate Yellow" xfId="2288" xr:uid="{2FA0FD2C-7307-435F-826B-54D1EFE2EE59}"/>
    <cellStyle name="Alternate Yellow 2" xfId="2289" xr:uid="{6915BBEF-27FE-4596-AA0E-507DDA04FAD3}"/>
    <cellStyle name="Alternate Yellow 3" xfId="2290" xr:uid="{6A42F243-080D-4AD8-BA8E-D418C411DDB9}"/>
    <cellStyle name="Alternate Yellow 4" xfId="2291" xr:uid="{7F07E2BC-1D7C-4E63-9330-018EB5AD3162}"/>
    <cellStyle name="Alternate Yellow 5" xfId="2292" xr:uid="{BF653FD1-0B48-4F80-B220-BBD00F6D9264}"/>
    <cellStyle name="ANCLAS,REZONES Y SUS PARTES,DE FUNDICION,DE HIERRO O DE ACERO" xfId="2293" xr:uid="{EE4A8AFD-6B0C-4051-9A75-848B1D536DC9}"/>
    <cellStyle name="ANCLAS,REZONES Y SUS PARTES,DE FUNDICION,DE HIERRO O DE ACERO 2" xfId="2294" xr:uid="{D754BE61-4113-4ABD-8236-D0C0E0E25B25}"/>
    <cellStyle name="ANCLAS,REZONES Y SUS PARTES,DE FUNDICION,DE HIERRO O DE ACERO 3" xfId="2295" xr:uid="{19C18F41-5988-4568-90DD-1C4D78516FA0}"/>
    <cellStyle name="ANCLAS,REZONES Y SUS PARTES,DE FUNDICION,DE HIERRO O DE ACERO_Ch4 v2" xfId="2296" xr:uid="{11EE32C3-897A-4946-81F7-DD35D5BAB25B}"/>
    <cellStyle name="annee semestre" xfId="2297" xr:uid="{74DB6190-D6E8-422C-8E61-A3E5E080F0B6}"/>
    <cellStyle name="Array" xfId="2298" xr:uid="{8EAC4127-9638-4A4E-90A0-8A6CB77366DB}"/>
    <cellStyle name="Assumption" xfId="2299" xr:uid="{8791E7CC-AF2E-45EE-BF8C-E9806E700618}"/>
    <cellStyle name="Assumption Heading." xfId="2300" xr:uid="{C64CD495-F6EC-4212-8191-458A5CC8D34F}"/>
    <cellStyle name="AutoFormat-Optionen" xfId="2301" xr:uid="{8C2E04B3-40F3-4EAC-849E-98FF6B7A3F41}"/>
    <cellStyle name="AutoFormat-Optionen 10" xfId="2302" xr:uid="{3FEB3308-6830-4FFF-B868-48E625089581}"/>
    <cellStyle name="AutoFormat-Optionen 2" xfId="2303" xr:uid="{FDAE4435-0BD8-4891-A597-2A53E136E78E}"/>
    <cellStyle name="AutoFormat-Optionen 2 2" xfId="2304" xr:uid="{17E3EA83-4649-4333-AFC3-6F7008806313}"/>
    <cellStyle name="AutoFormat-Optionen 2 2 2" xfId="2305" xr:uid="{086110BB-5F65-447D-8A70-E02607BE9114}"/>
    <cellStyle name="AutoFormat-Optionen 3" xfId="2306" xr:uid="{1555E2CF-8BAF-4875-BCE3-77013E755578}"/>
    <cellStyle name="AutoFormat-Optionen 4" xfId="2307" xr:uid="{16D206D0-CC25-4D80-9737-4CD5B9A97F64}"/>
    <cellStyle name="AutoFormat-Optionen 5" xfId="2308" xr:uid="{441AEA01-4D0C-49D6-8515-EDD02E329084}"/>
    <cellStyle name="AutoFormat-Optionen 6" xfId="2309" xr:uid="{5487E2B6-96C9-4171-9EE5-007116A40435}"/>
    <cellStyle name="AutoFormat-Optionen 7" xfId="2310" xr:uid="{E3FDC8D9-45D7-4156-9E55-446DC1070FFC}"/>
    <cellStyle name="AutoFormat-Optionen 8" xfId="2311" xr:uid="{E492A514-66CE-4166-9DF6-29E11801116F}"/>
    <cellStyle name="AutoFormat-Optionen 9" xfId="2312" xr:uid="{E52C5787-1CE9-487F-A415-168BA3E82314}"/>
    <cellStyle name="AutoFormat-Optionen_Results &amp; Sensitivities" xfId="2313" xr:uid="{48B2437B-8737-4324-938F-01645B4ACBBF}"/>
    <cellStyle name="AxeHor" xfId="2314" xr:uid="{137FEAFC-D623-4227-9212-C808BF894C71}"/>
    <cellStyle name="Bad 10" xfId="2315" xr:uid="{A98B75BD-0BC4-4667-8A56-8617B53EBC25}"/>
    <cellStyle name="Bad 11" xfId="2316" xr:uid="{9A91D5CF-2CE4-46D9-ACA1-B800629ACDF5}"/>
    <cellStyle name="Bad 12" xfId="2317" xr:uid="{0A62FB7F-C1DD-4D3D-80AF-B19E61BB0929}"/>
    <cellStyle name="Bad 13" xfId="2318" xr:uid="{58425043-35E9-479C-A49F-312D2D6022E1}"/>
    <cellStyle name="Bad 14" xfId="2319" xr:uid="{73B147F8-2414-45BB-9791-C871BCB92DE1}"/>
    <cellStyle name="Bad 15" xfId="2320" xr:uid="{7E5411BC-C2CE-4B0E-826E-93F30AF00573}"/>
    <cellStyle name="Bad 16" xfId="2321" xr:uid="{57DE548E-CA60-436B-AE5A-5B74F26F117D}"/>
    <cellStyle name="Bad 17" xfId="2322" xr:uid="{D2FA358D-12C5-4276-8285-5755593EFDC4}"/>
    <cellStyle name="Bad 18" xfId="2323" xr:uid="{89C8F27F-9CED-49D5-A0FA-27196AF82F37}"/>
    <cellStyle name="Bad 19" xfId="2324" xr:uid="{6D2A3541-40D6-4BA5-81E6-3858AB98597D}"/>
    <cellStyle name="Bad 2" xfId="2325" xr:uid="{7F127F27-626E-4570-AEA2-B07719F15B9A}"/>
    <cellStyle name="Bad 2 2" xfId="2326" xr:uid="{6C153302-3DC0-4969-B89B-D6E647F74ED7}"/>
    <cellStyle name="Bad 2 2 2" xfId="2327" xr:uid="{02834F46-2D0C-478B-89B4-9A96E12E867B}"/>
    <cellStyle name="Bad 2 2 3" xfId="2328" xr:uid="{E3CC789F-8C29-4657-85CC-6CE666130CEE}"/>
    <cellStyle name="Bad 2 3" xfId="2329" xr:uid="{67F160F5-4F7B-4D41-A7FB-80EEFA11ABB5}"/>
    <cellStyle name="Bad 2 4" xfId="2330" xr:uid="{7CC83484-2042-4031-8927-9DD443F4CD03}"/>
    <cellStyle name="Bad 2 5" xfId="2331" xr:uid="{C8E5F45D-B4DE-40B8-8E10-49C0B79BF8AB}"/>
    <cellStyle name="Bad 20" xfId="2332" xr:uid="{87FFE6C5-DF82-46FA-89E1-6F86858B6BFD}"/>
    <cellStyle name="Bad 21" xfId="2333" xr:uid="{4FB952E4-E756-4A60-A374-7CC601541081}"/>
    <cellStyle name="Bad 22" xfId="2334" xr:uid="{6CE0D1E1-88A2-4054-AACD-618D68BAD5EC}"/>
    <cellStyle name="Bad 23" xfId="2335" xr:uid="{F287EC8B-FD3C-451C-9F4A-37E8BB14A846}"/>
    <cellStyle name="Bad 24" xfId="2336" xr:uid="{A5570ED0-3BED-4C9B-8BAA-CD5B105CCFB4}"/>
    <cellStyle name="Bad 25" xfId="2337" xr:uid="{80B33AD2-9F56-4AE0-9814-E695E5416F87}"/>
    <cellStyle name="Bad 26" xfId="2338" xr:uid="{53B9349C-1975-430F-803D-EEEFE75C6BB7}"/>
    <cellStyle name="Bad 27" xfId="2339" xr:uid="{61C31120-DFF9-4E89-BFC6-5B42BB0144E5}"/>
    <cellStyle name="Bad 28" xfId="2340" xr:uid="{F744B06E-D18C-44B3-B25C-DCAD79E189C6}"/>
    <cellStyle name="Bad 29" xfId="2341" xr:uid="{8AB4CBA7-28BC-44BA-938D-8EB16E6914F1}"/>
    <cellStyle name="Bad 3" xfId="2342" xr:uid="{016D370B-05DC-4AE9-AD25-5D32BF0988C5}"/>
    <cellStyle name="Bad 3 2" xfId="2343" xr:uid="{054A4BCC-E2D8-4BCC-AF25-4EBF7D5B32E1}"/>
    <cellStyle name="Bad 3 3" xfId="2344" xr:uid="{66C2C5CA-7CA5-4E76-A6A6-041DD1E42950}"/>
    <cellStyle name="Bad 30" xfId="2345" xr:uid="{8329EB70-D577-4CB0-9E44-F09D86861F15}"/>
    <cellStyle name="Bad 31" xfId="2346" xr:uid="{AC1B3CA8-6BD9-46E5-802A-51EE1F0BFB29}"/>
    <cellStyle name="Bad 32" xfId="2347" xr:uid="{2AF472A3-A76D-43E2-AB02-2E1809431785}"/>
    <cellStyle name="Bad 33" xfId="2348" xr:uid="{BD76D112-F4FD-4B99-9C00-3A50085B9B56}"/>
    <cellStyle name="Bad 34" xfId="2349" xr:uid="{035A8156-94EE-46F1-9364-28B005845A11}"/>
    <cellStyle name="Bad 35" xfId="2350" xr:uid="{097AB96F-077E-4DFF-951E-7341073424A5}"/>
    <cellStyle name="Bad 35 2" xfId="2351" xr:uid="{0372AECB-BA36-439F-9838-521B4F001332}"/>
    <cellStyle name="Bad 35 2 2" xfId="2352" xr:uid="{D0C554DE-2968-46E1-9AFC-C905DFF5AC10}"/>
    <cellStyle name="Bad 35 2 2 2" xfId="2353" xr:uid="{73D3301D-C12C-41AD-A915-0308849B1D62}"/>
    <cellStyle name="Bad 35 3" xfId="2354" xr:uid="{9BC0DA4E-BFB7-40B8-8545-1AC0069B5226}"/>
    <cellStyle name="Bad 35 4" xfId="2355" xr:uid="{9D14D908-2829-42B2-8FA3-2DFBC724CCE5}"/>
    <cellStyle name="Bad 36" xfId="2356" xr:uid="{077A7660-6B7D-4CFF-AC6C-168F16C5CDAE}"/>
    <cellStyle name="Bad 37" xfId="2357" xr:uid="{7B9EB2ED-1C6D-405E-9C4C-351A60775500}"/>
    <cellStyle name="Bad 38" xfId="2358" xr:uid="{1B50D53D-882B-4893-9102-8F2B8E795F53}"/>
    <cellStyle name="Bad 39" xfId="2359" xr:uid="{45FA85E7-B44E-49B3-BE33-30A55678B749}"/>
    <cellStyle name="Bad 4" xfId="2360" xr:uid="{A4CA372F-472F-401E-957C-3E9272219969}"/>
    <cellStyle name="Bad 40" xfId="2361" xr:uid="{95C8438A-5201-4855-BBD8-16B1108F8033}"/>
    <cellStyle name="Bad 41" xfId="2362" xr:uid="{7A141EEC-81AB-42B5-A976-1497D19DB0DC}"/>
    <cellStyle name="Bad 42" xfId="2363" xr:uid="{C314C9BC-EE2D-4501-8882-87B0D7DA962B}"/>
    <cellStyle name="Bad 43" xfId="2364" xr:uid="{07FA7AA2-BA73-4A36-BFF1-C60714BCC9AA}"/>
    <cellStyle name="Bad 44" xfId="2365" xr:uid="{C4439505-A0BB-4805-BA1B-6E9FC9E3E18F}"/>
    <cellStyle name="Bad 45" xfId="2366" xr:uid="{E37EAA5D-2260-4036-AEEA-8BB2D0BF0F54}"/>
    <cellStyle name="Bad 46" xfId="2367" xr:uid="{538BD980-CF0B-4D8D-B387-34D25097E2EE}"/>
    <cellStyle name="Bad 47" xfId="2368" xr:uid="{A9DC7260-C613-435B-806F-8BEE92519FEA}"/>
    <cellStyle name="Bad 48" xfId="2369" xr:uid="{07BEDEC0-FA12-4B41-9879-B27F236B0494}"/>
    <cellStyle name="Bad 49" xfId="2370" xr:uid="{A68D6ABA-E8AD-4A37-8D36-86311FA52A1A}"/>
    <cellStyle name="Bad 5" xfId="2371" xr:uid="{60E9B43B-D121-4976-9DAB-7CD4322A88C7}"/>
    <cellStyle name="Bad 50" xfId="2372" xr:uid="{C4EAAE8E-C7DC-48E6-8478-0E4501AE9D21}"/>
    <cellStyle name="Bad 51" xfId="2373" xr:uid="{0672D5BA-71A7-4D36-8EF4-5D75FABAE2EE}"/>
    <cellStyle name="Bad 52" xfId="2374" xr:uid="{7226F5D6-BA0B-4E02-95AF-83EC1497FB82}"/>
    <cellStyle name="Bad 53" xfId="2375" xr:uid="{C76CD265-87C9-4EE4-9B07-CD8AF8956C14}"/>
    <cellStyle name="Bad 54" xfId="2376" xr:uid="{C1CEB236-E397-4169-B2C6-6AA5B382696E}"/>
    <cellStyle name="Bad 55" xfId="2377" xr:uid="{C8FF84A5-C8E8-418E-A704-576A0D484182}"/>
    <cellStyle name="Bad 56" xfId="2378" xr:uid="{25DC0EED-D6E3-4F03-9E16-7CD9B0811931}"/>
    <cellStyle name="Bad 57" xfId="2379" xr:uid="{10B460C7-009B-42B9-AFD0-9A8CBA606FCE}"/>
    <cellStyle name="Bad 58" xfId="2380" xr:uid="{D5625C3C-B362-481C-9A3E-B2E985343A4B}"/>
    <cellStyle name="Bad 59" xfId="2381" xr:uid="{5A37C9DA-E61E-4564-AA8C-7387A0269F69}"/>
    <cellStyle name="Bad 6" xfId="2382" xr:uid="{C44DE47A-BC2E-41AB-B89F-D64930FF5CA4}"/>
    <cellStyle name="Bad 60" xfId="2383" xr:uid="{FEEC9BDC-6E5F-4D7A-9DD5-15BC93FCC077}"/>
    <cellStyle name="Bad 60 2" xfId="2384" xr:uid="{6C4235FC-8C92-44FF-9FEE-23725668AEE5}"/>
    <cellStyle name="Bad 60 2 2" xfId="2385" xr:uid="{63BAABC2-4AC2-495D-A720-9A6E4DE50FE4}"/>
    <cellStyle name="Bad 60 2 2 2" xfId="2386" xr:uid="{DE67C106-B849-4540-801D-2A5B4C7E9680}"/>
    <cellStyle name="Bad 60 2 3" xfId="2387" xr:uid="{3B7750AD-1E08-4F04-92A5-1379A0E77B5D}"/>
    <cellStyle name="Bad 61" xfId="2388" xr:uid="{741D62D4-1123-4B38-9D2F-61B1DA75998B}"/>
    <cellStyle name="Bad 62" xfId="2389" xr:uid="{6F557750-21D2-4B79-8419-A840C41FC45F}"/>
    <cellStyle name="Bad 63" xfId="2390" xr:uid="{E7F8D971-4F67-4DFC-87DD-A0D59EA00620}"/>
    <cellStyle name="Bad 64" xfId="2391" xr:uid="{3E41D6B1-3071-4E14-BAC8-998932AC660B}"/>
    <cellStyle name="Bad 65" xfId="2392" xr:uid="{600AA1EE-AD0D-4626-B0CE-38F9A3E46C1D}"/>
    <cellStyle name="Bad 7" xfId="2393" xr:uid="{8EC99236-0F76-4762-A575-AC4A392A869C}"/>
    <cellStyle name="Bad 8" xfId="2394" xr:uid="{04CE8C30-1FFC-433B-A175-D2F8C7558052}"/>
    <cellStyle name="Bad 9" xfId="2395" xr:uid="{606FC658-AF65-4F61-8D6D-81CD837E18E1}"/>
    <cellStyle name="Best" xfId="2396" xr:uid="{D139E0FA-E059-419C-B607-5E834FE6E80F}"/>
    <cellStyle name="Besuchter Hyperlink" xfId="2397" xr:uid="{74AD9AA9-9CD6-43E4-AA23-049000334445}"/>
    <cellStyle name="Bid £m format" xfId="2398" xr:uid="{00410BC1-77BA-43F2-A687-B470F187FE4F}"/>
    <cellStyle name="Bid £m format 2" xfId="2399" xr:uid="{32B7C837-E053-4DDD-9D12-416F83B3F6D9}"/>
    <cellStyle name="Blank" xfId="2400" xr:uid="{4E1A7ED9-F067-435B-9E8A-727B3D69697C}"/>
    <cellStyle name="blue" xfId="2401" xr:uid="{7C235A15-2C95-463D-9238-2FDBDAF1A533}"/>
    <cellStyle name="Bold GHG Numbers (0.00)" xfId="2402" xr:uid="{1D3BB6EC-DD96-4089-85C7-46B2E9C42BF9}"/>
    <cellStyle name="Bold GHG Numbers (0.00) 2" xfId="2403" xr:uid="{557ACE60-D3E0-4D64-9535-F35BAA0C8069}"/>
    <cellStyle name="Border" xfId="2404" xr:uid="{05BDC557-FE94-47CA-9618-E681393382B4}"/>
    <cellStyle name="Brand Align Left Text" xfId="2405" xr:uid="{1E6E7B82-C7DF-48EC-A981-A626B9483CCD}"/>
    <cellStyle name="Brand Default" xfId="2406" xr:uid="{F0E50094-8C6B-4DCA-B691-36599B8C174B}"/>
    <cellStyle name="Brand Percent" xfId="2407" xr:uid="{C56AB0B8-9E42-48CC-93FF-C7A71054CB88}"/>
    <cellStyle name="Brand Source" xfId="2408" xr:uid="{E5EC12A5-D8FF-4C8F-A292-E7DC7552475C}"/>
    <cellStyle name="Brand Subtitle with Underline" xfId="2409" xr:uid="{A0019D9A-935D-4590-94E0-85AC06AEF640}"/>
    <cellStyle name="Brand Subtitle without Underline" xfId="2410" xr:uid="{C2ADC720-899A-40C1-AFC7-806F2E9E6618}"/>
    <cellStyle name="Brand Title" xfId="2411" xr:uid="{AE5259B1-7BEC-45D3-A4A7-7AA1B7BCF814}"/>
    <cellStyle name="CALC Amount" xfId="2412" xr:uid="{719F91F3-783E-46F4-A003-FDF9C7F10C15}"/>
    <cellStyle name="CALC Amount [1]" xfId="2413" xr:uid="{2AD9E5BD-67BB-402D-BC6A-D3029FCF4BC9}"/>
    <cellStyle name="CALC Amount [1] 2" xfId="2414" xr:uid="{36EC0DD4-254C-46E9-AFEC-3516E7B84F3D}"/>
    <cellStyle name="CALC Amount [1] 3" xfId="2415" xr:uid="{BC4D5DF0-EBE8-41EA-A29E-C59C96A025E4}"/>
    <cellStyle name="CALC Amount [1] 4" xfId="2416" xr:uid="{63458B13-A428-495B-96B4-E57EFFDF7874}"/>
    <cellStyle name="CALC Amount [1] 5" xfId="2417" xr:uid="{FC693237-FC7D-4A61-A625-1BFF373AED3F}"/>
    <cellStyle name="CALC Amount [1] 6" xfId="2418" xr:uid="{C3017444-262B-4979-85B6-C275BCA9BF7A}"/>
    <cellStyle name="CALC Amount [1] 7" xfId="2419" xr:uid="{2971172F-EE16-43E7-8EBC-C32FBACE2550}"/>
    <cellStyle name="CALC Amount [1] 8" xfId="2420" xr:uid="{43FE3DAB-2E05-4DB0-9582-B24B4EF4BB8D}"/>
    <cellStyle name="CALC Amount [2]" xfId="2421" xr:uid="{E2D03345-9DAC-4911-99C1-05713F4C41AD}"/>
    <cellStyle name="CALC Amount [2] 2" xfId="2422" xr:uid="{031E6644-9B58-49D9-826D-1E078977F39F}"/>
    <cellStyle name="CALC Amount [2] 3" xfId="2423" xr:uid="{A02FBDDC-1DD8-4430-BC86-29E764BEBBCE}"/>
    <cellStyle name="CALC Amount [2] 4" xfId="2424" xr:uid="{18CBF119-A5C7-45DF-862E-DD40797B9F3C}"/>
    <cellStyle name="CALC Amount [2] 5" xfId="2425" xr:uid="{30965603-FC31-4F26-BB4C-8B3AC3101538}"/>
    <cellStyle name="CALC Amount [2] 6" xfId="2426" xr:uid="{3B69B5F5-6712-42BD-A1B0-584C9FC915F0}"/>
    <cellStyle name="CALC Amount [2] 7" xfId="2427" xr:uid="{FD3F51BF-FE6B-46EF-B610-07400B920E0E}"/>
    <cellStyle name="CALC Amount [2] 8" xfId="2428" xr:uid="{DDD06171-06AD-4392-BC69-EE408C3C8692}"/>
    <cellStyle name="CALC Amount 2" xfId="2429" xr:uid="{9F9AA4A7-94EF-4412-AEDB-21CBDE36E90E}"/>
    <cellStyle name="CALC Amount 3" xfId="2430" xr:uid="{240FEC6B-27AA-4F4E-9B1E-D209F1C5181C}"/>
    <cellStyle name="CALC Amount 4" xfId="2431" xr:uid="{F13023A0-35BE-4BAD-84AB-6AF54C920434}"/>
    <cellStyle name="CALC Amount 5" xfId="2432" xr:uid="{D9CDBF3A-86F8-489B-A9E5-85CE68A2AFEA}"/>
    <cellStyle name="CALC Amount 6" xfId="2433" xr:uid="{F0985018-6E5E-4AEC-899C-48C06ABB7A8F}"/>
    <cellStyle name="CALC Amount 7" xfId="2434" xr:uid="{12F1AEAA-3885-4490-AC08-F0371F28EF81}"/>
    <cellStyle name="CALC Amount 8" xfId="2435" xr:uid="{62049B4B-0AC9-489B-9842-F91488D80540}"/>
    <cellStyle name="CALC Amount Total" xfId="2436" xr:uid="{D6F75C0E-CF7F-4C74-ACAC-C1C36019E767}"/>
    <cellStyle name="CALC Amount Total [1]" xfId="2437" xr:uid="{AD4070E9-7252-4B7B-B6BE-4C1894F4EBF8}"/>
    <cellStyle name="CALC Amount Total [1] 10" xfId="2438" xr:uid="{41344E50-B7E5-49AB-A8A6-5AA107A98B70}"/>
    <cellStyle name="CALC Amount Total [1] 11" xfId="2439" xr:uid="{1AFB18E6-78AB-47C6-99B3-4E1D05FB1757}"/>
    <cellStyle name="CALC Amount Total [1] 2" xfId="2440" xr:uid="{CA757F90-2B5E-4756-B1A2-CB7EF39CD022}"/>
    <cellStyle name="CALC Amount Total [1] 3" xfId="2441" xr:uid="{094E66D1-C420-488E-A372-FA1B3C1F2ABA}"/>
    <cellStyle name="CALC Amount Total [1] 4" xfId="2442" xr:uid="{0767E6A9-B18C-4123-B2B0-85354EB3D431}"/>
    <cellStyle name="CALC Amount Total [1] 5" xfId="2443" xr:uid="{DD733C4E-5B9B-4EEF-A59D-14EA8C2034C1}"/>
    <cellStyle name="CALC Amount Total [1] 6" xfId="2444" xr:uid="{5B012426-CDF2-4201-9E35-9CBBCCDC275B}"/>
    <cellStyle name="CALC Amount Total [1] 7" xfId="2445" xr:uid="{D90A446A-9C9F-459C-BC34-45046CE63497}"/>
    <cellStyle name="CALC Amount Total [1] 8" xfId="2446" xr:uid="{B151DF2E-B11E-462A-97CE-E56A1AE8FAC7}"/>
    <cellStyle name="CALC Amount Total [1] 9" xfId="2447" xr:uid="{9F1B22AB-88C4-4988-9C7E-5F0128A035F8}"/>
    <cellStyle name="CALC Amount Total [2]" xfId="2448" xr:uid="{8378D227-8296-4CAF-951F-75E0522E2B3C}"/>
    <cellStyle name="CALC Amount Total [2] 10" xfId="2449" xr:uid="{9A42BD2D-8541-4754-A08C-C55C23DCEB13}"/>
    <cellStyle name="CALC Amount Total [2] 11" xfId="2450" xr:uid="{909EAB1A-5B95-4404-A583-63B15B871962}"/>
    <cellStyle name="CALC Amount Total [2] 2" xfId="2451" xr:uid="{4678C26C-9CBE-4073-BB5F-45F0B6770978}"/>
    <cellStyle name="CALC Amount Total [2] 3" xfId="2452" xr:uid="{1BAD9502-076A-4718-BDFA-219D872AC4F5}"/>
    <cellStyle name="CALC Amount Total [2] 4" xfId="2453" xr:uid="{2D172CB8-6214-4F9E-AABE-F04A4C4E84B7}"/>
    <cellStyle name="CALC Amount Total [2] 5" xfId="2454" xr:uid="{47DA50B6-89BA-4825-A770-A1B35DF84219}"/>
    <cellStyle name="CALC Amount Total [2] 6" xfId="2455" xr:uid="{FFAB7F83-C4DB-4983-A843-D42B18E05969}"/>
    <cellStyle name="CALC Amount Total [2] 7" xfId="2456" xr:uid="{77177D28-9971-4869-8118-4D3111144C8B}"/>
    <cellStyle name="CALC Amount Total [2] 8" xfId="2457" xr:uid="{44C60911-168D-40FE-A289-47C95820EF3A}"/>
    <cellStyle name="CALC Amount Total [2] 9" xfId="2458" xr:uid="{E2F72EDB-8A5B-488A-9276-CADE7C6CD23D}"/>
    <cellStyle name="CALC Amount Total 10" xfId="2459" xr:uid="{8D50205D-E58D-459D-879B-AB5C4F706814}"/>
    <cellStyle name="CALC Amount Total 11" xfId="2460" xr:uid="{D353CB82-B3A7-436E-9EB2-5520390D840A}"/>
    <cellStyle name="CALC Amount Total 12" xfId="2461" xr:uid="{9A473CD8-C857-4F06-BFD6-388D5188D05E}"/>
    <cellStyle name="CALC Amount Total 13" xfId="2462" xr:uid="{E9A33D24-6B76-4E09-9506-7A894E9B0A09}"/>
    <cellStyle name="CALC Amount Total 2" xfId="2463" xr:uid="{756C40D3-2D66-47F2-95BF-A1A2A17F975F}"/>
    <cellStyle name="CALC Amount Total 3" xfId="2464" xr:uid="{A31790AE-DB24-42E2-A84E-F105E11C34C2}"/>
    <cellStyle name="CALC Amount Total 4" xfId="2465" xr:uid="{B3B7999E-6357-4563-B7A5-FE2E17833B99}"/>
    <cellStyle name="CALC Amount Total 5" xfId="2466" xr:uid="{74E69DFE-F0AE-45A8-86DB-D0E2349BC16D}"/>
    <cellStyle name="CALC Amount Total 6" xfId="2467" xr:uid="{496F49D1-B345-41CE-9EB5-9C677DB3CE8F}"/>
    <cellStyle name="CALC Amount Total 7" xfId="2468" xr:uid="{FB06FA13-6DEC-4E0A-8A18-B635D8E3D25F}"/>
    <cellStyle name="CALC Amount Total 8" xfId="2469" xr:uid="{C2864C5F-9B95-4565-9D82-1E18B422ED32}"/>
    <cellStyle name="CALC Amount Total 9" xfId="2470" xr:uid="{9A84C0C5-05BC-4E4C-9640-93C9A01CDC09}"/>
    <cellStyle name="CALC Amount Total_Sheet1" xfId="2471" xr:uid="{D14B4045-D7CE-48A5-8E10-1E7E7635D0FD}"/>
    <cellStyle name="CALC Currency" xfId="2472" xr:uid="{E56B8615-74E7-4039-BAD7-CF3E8973E79D}"/>
    <cellStyle name="CALC Currency [1]" xfId="2473" xr:uid="{A46F1C8C-6572-40AB-BD22-729EE768BBA8}"/>
    <cellStyle name="CALC Currency [1] 2" xfId="2474" xr:uid="{0306B592-B6E3-4CE7-814A-0721330FE40C}"/>
    <cellStyle name="CALC Currency [1] 3" xfId="2475" xr:uid="{AAEE6772-D8BB-4563-AD9D-CD52BB41CED3}"/>
    <cellStyle name="CALC Currency [1] 4" xfId="2476" xr:uid="{3CBCB1D8-27AB-4083-93E0-0265416AF9D4}"/>
    <cellStyle name="CALC Currency [1] 5" xfId="2477" xr:uid="{D4F8CE4C-BFED-484E-AF46-EF06B58B5005}"/>
    <cellStyle name="CALC Currency [1] 6" xfId="2478" xr:uid="{3C47ECD9-BA59-4A7E-8CC6-EDC6533569FB}"/>
    <cellStyle name="CALC Currency [1] 7" xfId="2479" xr:uid="{9B97672C-C2F8-451F-8268-29719447A4C9}"/>
    <cellStyle name="CALC Currency [1] 8" xfId="2480" xr:uid="{BEE3FAE7-6EA7-4D61-A8EF-2513D021EB72}"/>
    <cellStyle name="CALC Currency [2]" xfId="2481" xr:uid="{8E0670A1-619F-4264-A00E-FFF310171F35}"/>
    <cellStyle name="CALC Currency [2] 2" xfId="2482" xr:uid="{41820DB0-976D-445A-887D-61D15A7AFF2E}"/>
    <cellStyle name="CALC Currency [2] 3" xfId="2483" xr:uid="{8A4FD5CC-4EBE-40FD-93B4-6E71338C9626}"/>
    <cellStyle name="CALC Currency [2] 4" xfId="2484" xr:uid="{5F7D32F3-F012-42A9-9CAE-0C2449A1A731}"/>
    <cellStyle name="CALC Currency [2] 5" xfId="2485" xr:uid="{D93A8351-8194-4553-A20D-BA1A48E45EA0}"/>
    <cellStyle name="CALC Currency [2] 6" xfId="2486" xr:uid="{601EC2C1-F597-423E-9057-0923CD53A40A}"/>
    <cellStyle name="CALC Currency [2] 7" xfId="2487" xr:uid="{591CB102-5FF4-44C9-9058-5CF47ECE687B}"/>
    <cellStyle name="CALC Currency [2] 8" xfId="2488" xr:uid="{5BBEC956-6932-4555-A477-79D4FE757692}"/>
    <cellStyle name="CALC Currency 2" xfId="2489" xr:uid="{13FFD5C5-52B1-40C4-BBDB-D556AEC318BE}"/>
    <cellStyle name="CALC Currency 3" xfId="2490" xr:uid="{6FBBD0A0-C927-45A6-8AAF-DF8ABB684001}"/>
    <cellStyle name="CALC Currency 4" xfId="2491" xr:uid="{697F6E5C-9A0B-4470-BF8E-356EA0E78DA7}"/>
    <cellStyle name="CALC Currency 5" xfId="2492" xr:uid="{6B1DC363-409F-4C77-9A70-7C1A237E33B7}"/>
    <cellStyle name="CALC Currency 6" xfId="2493" xr:uid="{2F598F12-5B00-4ADE-88B9-4447C8D283ED}"/>
    <cellStyle name="CALC Currency 7" xfId="2494" xr:uid="{6239659F-37D1-4741-8C75-EFFAE3D301ED}"/>
    <cellStyle name="CALC Currency 8" xfId="2495" xr:uid="{C997C554-3A63-4EB9-B363-DAF93AFB41B1}"/>
    <cellStyle name="CALC Currency Total" xfId="2496" xr:uid="{F4949973-03A1-4E05-ABD2-9BDC26BEFBD0}"/>
    <cellStyle name="CALC Currency Total [1]" xfId="2497" xr:uid="{B16BD28D-1714-4441-A3A7-1BCD2A7A80F3}"/>
    <cellStyle name="CALC Currency Total [1] 10" xfId="2498" xr:uid="{49432449-D449-482E-9218-FE867B71CEF5}"/>
    <cellStyle name="CALC Currency Total [1] 11" xfId="2499" xr:uid="{A61D0729-1DF2-49B1-9B7D-644C61338039}"/>
    <cellStyle name="CALC Currency Total [1] 2" xfId="2500" xr:uid="{ED38BA01-56D4-4988-BA1A-9EBFF9B1D535}"/>
    <cellStyle name="CALC Currency Total [1] 3" xfId="2501" xr:uid="{DFC11599-24D9-4957-8F02-81EF366F1672}"/>
    <cellStyle name="CALC Currency Total [1] 4" xfId="2502" xr:uid="{5F84B0E1-ED1E-411C-B993-05020588F992}"/>
    <cellStyle name="CALC Currency Total [1] 5" xfId="2503" xr:uid="{CF6FF813-0C62-4855-8A2F-260CCBF5D421}"/>
    <cellStyle name="CALC Currency Total [1] 6" xfId="2504" xr:uid="{55F73F3F-7AF3-47F5-9013-022E920665ED}"/>
    <cellStyle name="CALC Currency Total [1] 7" xfId="2505" xr:uid="{14DE1050-B334-41F9-8311-F1BFF2718A77}"/>
    <cellStyle name="CALC Currency Total [1] 8" xfId="2506" xr:uid="{4F613E20-3458-4C4B-AD3F-E727BD972229}"/>
    <cellStyle name="CALC Currency Total [1] 9" xfId="2507" xr:uid="{BBBD46CF-07A9-4719-BC40-F78830075135}"/>
    <cellStyle name="CALC Currency Total [2]" xfId="2508" xr:uid="{AFF386D9-C71C-43F9-999B-82680965B044}"/>
    <cellStyle name="CALC Currency Total [2] 10" xfId="2509" xr:uid="{4B4D1DB6-967F-49A9-ACD4-98302763C07E}"/>
    <cellStyle name="CALC Currency Total [2] 11" xfId="2510" xr:uid="{931127D7-C713-434C-8885-BB08C61B9655}"/>
    <cellStyle name="CALC Currency Total [2] 2" xfId="2511" xr:uid="{4BBDA0C1-9979-4B3E-A716-6F9B6879A794}"/>
    <cellStyle name="CALC Currency Total [2] 3" xfId="2512" xr:uid="{122B5064-4B54-47C0-ADFA-97E5D61346A0}"/>
    <cellStyle name="CALC Currency Total [2] 4" xfId="2513" xr:uid="{73A1FB82-0D6B-4E3D-B9FB-687082B02FA5}"/>
    <cellStyle name="CALC Currency Total [2] 5" xfId="2514" xr:uid="{EEC3083D-95BC-47DB-AB0E-182C4AB52070}"/>
    <cellStyle name="CALC Currency Total [2] 6" xfId="2515" xr:uid="{33B9056F-1878-428A-B893-EA8FD7EBFADA}"/>
    <cellStyle name="CALC Currency Total [2] 7" xfId="2516" xr:uid="{9284DAF2-6487-4BF3-88B4-ED3B5AA654D7}"/>
    <cellStyle name="CALC Currency Total [2] 8" xfId="2517" xr:uid="{7AA4EB57-61E0-44ED-A68B-3919F80F56EC}"/>
    <cellStyle name="CALC Currency Total [2] 9" xfId="2518" xr:uid="{B6CEED32-4CDF-4CF9-8CBB-A4BF38CA154F}"/>
    <cellStyle name="CALC Currency Total 10" xfId="2519" xr:uid="{14BD43BA-3495-4323-A565-C84F6DDF3B54}"/>
    <cellStyle name="CALC Currency Total 11" xfId="2520" xr:uid="{0746703F-7944-47BA-B736-BAFE3A2ECF44}"/>
    <cellStyle name="CALC Currency Total 12" xfId="2521" xr:uid="{0FAC871A-4837-4CE1-88B4-DE7C8E344C49}"/>
    <cellStyle name="CALC Currency Total 13" xfId="2522" xr:uid="{44AEE747-C386-4FA8-A373-418EC301E0C3}"/>
    <cellStyle name="CALC Currency Total 2" xfId="2523" xr:uid="{8B790139-7C6D-461E-9601-F688AE13BD49}"/>
    <cellStyle name="CALC Currency Total 3" xfId="2524" xr:uid="{C13DD5C5-D740-4D5E-B456-FE9E50393C38}"/>
    <cellStyle name="CALC Currency Total 4" xfId="2525" xr:uid="{139CDF40-25D8-4C6F-9026-3471AC804F6D}"/>
    <cellStyle name="CALC Currency Total 5" xfId="2526" xr:uid="{546BDE74-CE97-4E63-84DD-C6DBF35201BA}"/>
    <cellStyle name="CALC Currency Total 6" xfId="2527" xr:uid="{2B64222B-A5F0-4FDE-A6E1-A502CADE4A98}"/>
    <cellStyle name="CALC Currency Total 7" xfId="2528" xr:uid="{D966398E-A00E-4D1C-A3D3-4B1660B08F7A}"/>
    <cellStyle name="CALC Currency Total 8" xfId="2529" xr:uid="{02AEE572-1C91-42D6-BB0F-7D8B395E2A5D}"/>
    <cellStyle name="CALC Currency Total 9" xfId="2530" xr:uid="{48FD946F-DFE4-4D53-8D51-6E9774D14660}"/>
    <cellStyle name="CALC Currency Total_Sheet1" xfId="2531" xr:uid="{4D2F8066-DD4D-41A4-B3B2-5571B77E4141}"/>
    <cellStyle name="CALC Date Long" xfId="2532" xr:uid="{0156782D-174B-4A05-9E25-8B4079BE6364}"/>
    <cellStyle name="CALC Date Long 2" xfId="2533" xr:uid="{397E1618-22AE-4378-8A2E-E3AF97E89F27}"/>
    <cellStyle name="CALC Date Long 3" xfId="2534" xr:uid="{41AE82FD-E3FF-4995-9C11-469BA5D7698F}"/>
    <cellStyle name="CALC Date Long 4" xfId="2535" xr:uid="{98FB9139-A9B3-4025-95D0-09539CEEB0BF}"/>
    <cellStyle name="CALC Date Long 5" xfId="2536" xr:uid="{9DE4DF12-D233-4E2F-845D-7CD6B80F9D56}"/>
    <cellStyle name="CALC Date Long 6" xfId="2537" xr:uid="{F349E1A0-99B0-40C7-BFC4-E6D07532BC84}"/>
    <cellStyle name="CALC Date Long 7" xfId="2538" xr:uid="{48A401F8-970D-478D-A10E-6E82F17D6C80}"/>
    <cellStyle name="CALC Date Long 8" xfId="2539" xr:uid="{903045F7-9FFB-43EA-9B0F-6F003309E76C}"/>
    <cellStyle name="CALC Date Short" xfId="2540" xr:uid="{2294C8D7-7B4D-4ED7-839D-C1C011671B00}"/>
    <cellStyle name="CALC Date Short 2" xfId="2541" xr:uid="{977492D2-0187-46BC-A886-177041E2A89C}"/>
    <cellStyle name="CALC Date Short 3" xfId="2542" xr:uid="{203F95E0-B2EE-414B-81DA-87582905B0A2}"/>
    <cellStyle name="CALC Date Short 4" xfId="2543" xr:uid="{7EB16863-E5DD-4DAE-945F-7A459BE6C21F}"/>
    <cellStyle name="CALC Date Short 5" xfId="2544" xr:uid="{05779E10-C965-4BA6-B821-FAF8DE0118D3}"/>
    <cellStyle name="CALC Date Short 6" xfId="2545" xr:uid="{FFE64C09-A15F-4D3D-8651-C97C7B9C674C}"/>
    <cellStyle name="CALC Date Short 7" xfId="2546" xr:uid="{C985C4AA-40D6-4E41-BD66-02B1C418256C}"/>
    <cellStyle name="CALC Date Short 8" xfId="2547" xr:uid="{6FFF0FED-D99C-46F5-97F2-B8992C14580C}"/>
    <cellStyle name="CALC Percent" xfId="2548" xr:uid="{35E0AA9C-0E4D-40D7-A80B-A51EB75F9E72}"/>
    <cellStyle name="CALC Percent [1]" xfId="2549" xr:uid="{076DEAC8-A379-4D8D-991B-D9E789C98887}"/>
    <cellStyle name="CALC Percent [1] 2" xfId="2550" xr:uid="{A5891747-B66D-4A1C-982F-A3027F6BE15A}"/>
    <cellStyle name="CALC Percent [1] 3" xfId="2551" xr:uid="{C0BA129C-AD0B-4865-922E-60A2CB6F57F9}"/>
    <cellStyle name="CALC Percent [1] 4" xfId="2552" xr:uid="{6C25F809-9790-4CF5-8068-5F1EB1F6E823}"/>
    <cellStyle name="CALC Percent [1] 5" xfId="2553" xr:uid="{59A7DEB3-E976-4C69-AD57-8DF919C0D0CA}"/>
    <cellStyle name="CALC Percent [1] 6" xfId="2554" xr:uid="{DB3954F6-5215-426A-9E91-458E3A6DE4BB}"/>
    <cellStyle name="CALC Percent [1] 7" xfId="2555" xr:uid="{F95A8F43-8865-480F-AB42-EFDA3959693B}"/>
    <cellStyle name="CALC Percent [1] 8" xfId="2556" xr:uid="{7A18A4B5-5BF3-43B6-AFD4-AAD2248F55E1}"/>
    <cellStyle name="CALC Percent [2]" xfId="2557" xr:uid="{7BE748D6-3A49-43FC-934C-C84B321480DC}"/>
    <cellStyle name="CALC Percent [2] 2" xfId="2558" xr:uid="{549990F0-5F6F-4D6F-835E-122AA90F0A6A}"/>
    <cellStyle name="CALC Percent [2] 3" xfId="2559" xr:uid="{352ACE62-8722-44D5-A850-C870149515DD}"/>
    <cellStyle name="CALC Percent [2] 4" xfId="2560" xr:uid="{35A6C2D3-F889-4A28-B991-F68303AE8620}"/>
    <cellStyle name="CALC Percent [2] 5" xfId="2561" xr:uid="{A1A1E6E7-E597-449F-A31A-23E2303136C5}"/>
    <cellStyle name="CALC Percent [2] 6" xfId="2562" xr:uid="{0BF2FA3F-33A2-45A7-95B0-82143438524B}"/>
    <cellStyle name="CALC Percent [2] 7" xfId="2563" xr:uid="{EA3A301C-2633-43BA-B175-F6F5ABF082C0}"/>
    <cellStyle name="CALC Percent [2] 8" xfId="2564" xr:uid="{B424CE6B-9DD2-4CB7-AE4B-75B742E2606E}"/>
    <cellStyle name="CALC Percent 2" xfId="2565" xr:uid="{EB3C05E7-7044-43E0-92D1-6AC36F7240D3}"/>
    <cellStyle name="CALC Percent 3" xfId="2566" xr:uid="{88FA022C-E51C-438E-BDAE-756BD8F97C26}"/>
    <cellStyle name="CALC Percent 4" xfId="2567" xr:uid="{3C711036-75BB-4B13-AF62-E86651B0C467}"/>
    <cellStyle name="CALC Percent 5" xfId="2568" xr:uid="{636B81F8-F29D-4418-974D-545E91A2EEF7}"/>
    <cellStyle name="CALC Percent 6" xfId="2569" xr:uid="{1003DEB5-4EE0-41A6-ADC8-A8C1AEC11FB4}"/>
    <cellStyle name="CALC Percent 7" xfId="2570" xr:uid="{8575EE65-3E1D-417B-97C4-F87C10CAF2F5}"/>
    <cellStyle name="CALC Percent 8" xfId="2571" xr:uid="{82BB6684-FD09-4CCF-A05C-4080997EC354}"/>
    <cellStyle name="CALC Percent Total" xfId="2572" xr:uid="{84A69694-51F8-449F-8AF8-81CFF825E298}"/>
    <cellStyle name="CALC Percent Total [1]" xfId="2573" xr:uid="{F5D16BD4-1070-4472-85C6-9C0A90431B69}"/>
    <cellStyle name="CALC Percent Total [1] 10" xfId="2574" xr:uid="{7DE79E31-47ED-46CA-B909-81F0D1E6B50B}"/>
    <cellStyle name="CALC Percent Total [1] 11" xfId="2575" xr:uid="{95473B7E-DCDE-4153-9044-666BFF374692}"/>
    <cellStyle name="CALC Percent Total [1] 2" xfId="2576" xr:uid="{66AD38CF-0449-4DAC-97CB-220AD11B46F0}"/>
    <cellStyle name="CALC Percent Total [1] 3" xfId="2577" xr:uid="{6C6C4134-F952-45DB-9C70-ED3B53174D3A}"/>
    <cellStyle name="CALC Percent Total [1] 4" xfId="2578" xr:uid="{56AD3ED2-FD63-4179-8C5B-A7DD6397B3DB}"/>
    <cellStyle name="CALC Percent Total [1] 5" xfId="2579" xr:uid="{951A04F6-1614-400A-97DB-887F8A3F0F5C}"/>
    <cellStyle name="CALC Percent Total [1] 6" xfId="2580" xr:uid="{5C636F1B-72DA-4449-9C1C-0A5FD5644526}"/>
    <cellStyle name="CALC Percent Total [1] 7" xfId="2581" xr:uid="{29739399-F8F5-448C-B39B-6B8B6DA2D3A5}"/>
    <cellStyle name="CALC Percent Total [1] 8" xfId="2582" xr:uid="{3E221EAB-BB83-4883-A8F3-6317E1FB37C7}"/>
    <cellStyle name="CALC Percent Total [1] 9" xfId="2583" xr:uid="{0B1ECE1E-C7DC-40D6-8DF6-4630FF746D02}"/>
    <cellStyle name="CALC Percent Total [2]" xfId="2584" xr:uid="{FC99C125-B2A9-49A0-B89D-8144D1D3F595}"/>
    <cellStyle name="CALC Percent Total [2] 10" xfId="2585" xr:uid="{89AF2F9D-6BD0-46A4-8B66-E79AADD1E3BB}"/>
    <cellStyle name="CALC Percent Total [2] 11" xfId="2586" xr:uid="{864F448D-A799-4609-A1A4-E4275D60770D}"/>
    <cellStyle name="CALC Percent Total [2] 2" xfId="2587" xr:uid="{0402673C-5561-4868-AA3A-370BA0437599}"/>
    <cellStyle name="CALC Percent Total [2] 3" xfId="2588" xr:uid="{607AD4B6-D23F-463F-A8F4-95A101E93725}"/>
    <cellStyle name="CALC Percent Total [2] 4" xfId="2589" xr:uid="{AE151D11-1088-487B-86C9-E2A355023F38}"/>
    <cellStyle name="CALC Percent Total [2] 5" xfId="2590" xr:uid="{67F608E6-A30A-40D0-83DF-758E45767206}"/>
    <cellStyle name="CALC Percent Total [2] 6" xfId="2591" xr:uid="{E12379DC-21DB-4E84-8900-E5010D846469}"/>
    <cellStyle name="CALC Percent Total [2] 7" xfId="2592" xr:uid="{B00BC9B6-EA63-4B7C-AC85-04DF4D6906D7}"/>
    <cellStyle name="CALC Percent Total [2] 8" xfId="2593" xr:uid="{ADFDA66F-AC5D-4949-8498-2351E3504882}"/>
    <cellStyle name="CALC Percent Total [2] 9" xfId="2594" xr:uid="{72DD7256-F8EF-48AC-8857-7B4D09D5A428}"/>
    <cellStyle name="CALC Percent Total 10" xfId="2595" xr:uid="{CA847F4C-FD30-4303-B192-71EDFB2E08E2}"/>
    <cellStyle name="CALC Percent Total 11" xfId="2596" xr:uid="{5461B168-92CF-4031-9BD6-1E603EE8FAC8}"/>
    <cellStyle name="CALC Percent Total 12" xfId="2597" xr:uid="{5CEAF1FD-CEED-4D6C-BA7D-2B8D5942B9FF}"/>
    <cellStyle name="CALC Percent Total 13" xfId="2598" xr:uid="{E82A8758-92A6-427F-A3B1-C3DF5B5F762D}"/>
    <cellStyle name="CALC Percent Total 2" xfId="2599" xr:uid="{78382AC8-36C2-4AF4-A708-ADB709A7CAAE}"/>
    <cellStyle name="CALC Percent Total 3" xfId="2600" xr:uid="{D1CB5342-6C8E-4865-B2B8-4C91831C3CCC}"/>
    <cellStyle name="CALC Percent Total 4" xfId="2601" xr:uid="{D4C02AB5-34D5-4935-AE7E-63322489792E}"/>
    <cellStyle name="CALC Percent Total 5" xfId="2602" xr:uid="{7DC6879A-0E71-48A0-8698-C9508612F005}"/>
    <cellStyle name="CALC Percent Total 6" xfId="2603" xr:uid="{A43FB8B9-CFD0-4CA1-B864-3B6E557B71AB}"/>
    <cellStyle name="CALC Percent Total 7" xfId="2604" xr:uid="{56EA46E6-6462-43D0-88BC-2F57F786773F}"/>
    <cellStyle name="CALC Percent Total 8" xfId="2605" xr:uid="{A7AA3F9B-55EE-4992-8C14-0C51F5F84E32}"/>
    <cellStyle name="CALC Percent Total 9" xfId="2606" xr:uid="{72265CBC-5588-4F90-B1B0-C281271AC250}"/>
    <cellStyle name="CALC Percent Total_Sheet1" xfId="2607" xr:uid="{D566AA90-F36A-43B2-B208-8CC8DB40B780}"/>
    <cellStyle name="Calcolo" xfId="2608" xr:uid="{2E7A9B97-00BE-420B-A7C9-E54E106DE853}"/>
    <cellStyle name="Calcolo 2" xfId="2609" xr:uid="{6E81D9F2-45F9-48E3-953C-B1F409C59F0C}"/>
    <cellStyle name="Calcolo 3" xfId="2610" xr:uid="{532B1CA0-D4F7-4D24-9975-F83C0B94AA99}"/>
    <cellStyle name="Calcolo 4" xfId="2611" xr:uid="{5EACD021-68D3-4C85-9DD5-8D1A7976FFE5}"/>
    <cellStyle name="Calculation 1" xfId="2612" xr:uid="{5361E677-CA5A-464C-ACAF-83DD45A6A473}"/>
    <cellStyle name="Calculation 10" xfId="2613" xr:uid="{4F35774A-3F1F-4B01-8ED4-76916578DE16}"/>
    <cellStyle name="Calculation 11" xfId="2614" xr:uid="{81A1D5FD-7312-46EB-967A-86D1212D8523}"/>
    <cellStyle name="Calculation 12" xfId="2615" xr:uid="{90A5A1A3-0871-4BD7-A094-61F6321E5E5F}"/>
    <cellStyle name="Calculation 13" xfId="2616" xr:uid="{C8B0E48E-DE32-410D-98AB-ACF2CE3742F3}"/>
    <cellStyle name="Calculation 14" xfId="2617" xr:uid="{2092288E-72DE-4F03-83A1-21594DBF5C42}"/>
    <cellStyle name="Calculation 15" xfId="2618" xr:uid="{F053CD21-DB88-40F3-A7E2-9FB9E3D853B8}"/>
    <cellStyle name="Calculation 16" xfId="2619" xr:uid="{21E85AE4-E07D-4CAD-9BCB-2C9E7E416FD6}"/>
    <cellStyle name="Calculation 17" xfId="2620" xr:uid="{FF2433B6-D899-4FA8-8D65-94CA28AE5460}"/>
    <cellStyle name="Calculation 18" xfId="2621" xr:uid="{2F7BD927-9574-4222-AD55-58158642AC13}"/>
    <cellStyle name="Calculation 19" xfId="2622" xr:uid="{4C3EDD34-616A-40F2-95EF-34665131E947}"/>
    <cellStyle name="Calculation 2" xfId="2623" xr:uid="{524DB161-B589-490B-8D58-509EC687A70E}"/>
    <cellStyle name="Calculation 2 10" xfId="2624" xr:uid="{86B13F6B-041E-414F-A008-EA725E50CB2D}"/>
    <cellStyle name="Calculation 2 11" xfId="2625" xr:uid="{EF03EE17-472A-42A9-BC84-95364A05702F}"/>
    <cellStyle name="Calculation 2 12" xfId="2626" xr:uid="{26D117DE-AEC5-40E4-AEE3-32528651F4A6}"/>
    <cellStyle name="Calculation 2 13" xfId="2627" xr:uid="{003352C3-D97E-4BB3-87B2-3D856A26FCDF}"/>
    <cellStyle name="Calculation 2 2" xfId="2628" xr:uid="{F555241A-9F9B-492F-8DE5-C1A9615D8713}"/>
    <cellStyle name="Calculation 2 2 2" xfId="2629" xr:uid="{BCF9C7C3-5AB1-401A-9FCB-4581C04B5146}"/>
    <cellStyle name="Calculation 2 2 2 2" xfId="2630" xr:uid="{470489E6-33F5-4AAB-AF00-2EE340B6AE02}"/>
    <cellStyle name="Calculation 2 2 2 2 2" xfId="2631" xr:uid="{11C38F50-0B20-4402-8381-BCA332330567}"/>
    <cellStyle name="Calculation 2 2 2 2 3" xfId="2632" xr:uid="{134CADDE-BE3F-4FD9-B5F7-2A61F4E9CD6B}"/>
    <cellStyle name="Calculation 2 2 2 2 4" xfId="2633" xr:uid="{EA68DF92-5E77-4A0E-9E17-C2DB7D34C870}"/>
    <cellStyle name="Calculation 2 2 2 3" xfId="2634" xr:uid="{6C7422B8-1990-47B0-9A08-CDA5BD6ED521}"/>
    <cellStyle name="Calculation 2 2 2 3 2" xfId="2635" xr:uid="{5EE4D881-934D-4266-AA48-4D6AE8BE3856}"/>
    <cellStyle name="Calculation 2 2 2 3 3" xfId="2636" xr:uid="{A94B5A2D-3927-45B3-A2AA-DAB0B51F2C9E}"/>
    <cellStyle name="Calculation 2 2 2 3 4" xfId="2637" xr:uid="{1F16233F-3E7C-4A94-88FB-001ACD1B693C}"/>
    <cellStyle name="Calculation 2 2 2 4" xfId="2638" xr:uid="{5658F374-F7DB-49C4-9FF2-120C04FBA51A}"/>
    <cellStyle name="Calculation 2 2 2 5" xfId="2639" xr:uid="{608DDAB3-4795-4F7C-ADA3-21034C6DC8FB}"/>
    <cellStyle name="Calculation 2 2 2 6" xfId="2640" xr:uid="{C74F4A11-F4E8-417A-811A-D50322D1A266}"/>
    <cellStyle name="Calculation 2 2 3" xfId="2641" xr:uid="{68DE0325-8A33-40E5-855C-060A068B5E0A}"/>
    <cellStyle name="Calculation 2 2 4" xfId="2642" xr:uid="{E25D065C-2DD7-43FF-9845-7EDB966C91E0}"/>
    <cellStyle name="Calculation 2 2 5" xfId="2643" xr:uid="{1B4DB9D5-0714-43C1-BE68-C0491FFD1225}"/>
    <cellStyle name="Calculation 2 2 6" xfId="2644" xr:uid="{C823526D-97D3-4C6D-85C2-A19FB715400B}"/>
    <cellStyle name="Calculation 2 2 7" xfId="2645" xr:uid="{EA8B60E0-F8E4-4E20-9E1C-F4341C583598}"/>
    <cellStyle name="Calculation 2 3" xfId="2646" xr:uid="{4C094F60-E548-4128-94AA-131804D6A1AD}"/>
    <cellStyle name="Calculation 2 3 2" xfId="2647" xr:uid="{E9277A44-DEFC-47FE-A984-6E9D1AA344F5}"/>
    <cellStyle name="Calculation 2 3 2 2" xfId="2648" xr:uid="{4B6F4301-E8DA-4D08-A51F-0289AF11B01D}"/>
    <cellStyle name="Calculation 2 3 2 2 2" xfId="2649" xr:uid="{336CB3AB-ECBB-4DD3-880F-2B3A2C00D2DA}"/>
    <cellStyle name="Calculation 2 3 2 2 3" xfId="2650" xr:uid="{32E5B6AA-47A0-4D8B-9F30-B4FDB64F7617}"/>
    <cellStyle name="Calculation 2 3 2 2 4" xfId="2651" xr:uid="{77FAACF0-3129-4749-BCA6-C3F8E1CC1B7D}"/>
    <cellStyle name="Calculation 2 3 2 3" xfId="2652" xr:uid="{1DFC6C7B-27D1-4097-B013-FB6911660216}"/>
    <cellStyle name="Calculation 2 3 2 3 2" xfId="2653" xr:uid="{B18734CD-137E-4B97-9E9E-97EC64766085}"/>
    <cellStyle name="Calculation 2 3 2 3 3" xfId="2654" xr:uid="{9B3CFEC9-7F76-4D96-8C90-B70C6084D97D}"/>
    <cellStyle name="Calculation 2 3 2 3 4" xfId="2655" xr:uid="{68559F95-1720-4ECA-8860-57639ECFF8E2}"/>
    <cellStyle name="Calculation 2 3 2 4" xfId="2656" xr:uid="{8E0FE01D-7DEB-4A4D-92F3-D5D0B3F52C7B}"/>
    <cellStyle name="Calculation 2 3 2 5" xfId="2657" xr:uid="{04BC331D-339B-48AC-977C-5ED3C82B2AF1}"/>
    <cellStyle name="Calculation 2 3 2 6" xfId="2658" xr:uid="{72E096CF-58C7-4F32-BBB5-ACEC27B03D06}"/>
    <cellStyle name="Calculation 2 3 3" xfId="2659" xr:uid="{01998A1D-DBC7-4155-9D31-4DDA57C15CCE}"/>
    <cellStyle name="Calculation 2 3 4" xfId="2660" xr:uid="{96ECA358-62B7-4670-A46A-78608959649F}"/>
    <cellStyle name="Calculation 2 3 5" xfId="2661" xr:uid="{73F6A190-F1C7-47F8-BC6F-AE3528C71DBF}"/>
    <cellStyle name="Calculation 2 4" xfId="2662" xr:uid="{8AEC53E1-E86B-4268-ADC9-B4FAC319E69A}"/>
    <cellStyle name="Calculation 2 4 2" xfId="2663" xr:uid="{F3C52D39-D31A-4FD8-9C01-4DB8A59F52A0}"/>
    <cellStyle name="Calculation 2 4 2 2" xfId="2664" xr:uid="{A3C58BCE-94F8-44D2-BDDD-213E108C5D0C}"/>
    <cellStyle name="Calculation 2 4 2 3" xfId="2665" xr:uid="{D8577CE8-38BA-4C03-86F3-8990D6BB697C}"/>
    <cellStyle name="Calculation 2 4 2 4" xfId="2666" xr:uid="{A51B8AFB-4823-4D89-A06D-7894D245FF8F}"/>
    <cellStyle name="Calculation 2 4 3" xfId="2667" xr:uid="{1135BB58-D579-49DE-A624-F4798791A757}"/>
    <cellStyle name="Calculation 2 4 3 2" xfId="2668" xr:uid="{54BFA829-2A91-4701-9309-AF4E17F7A05B}"/>
    <cellStyle name="Calculation 2 4 3 3" xfId="2669" xr:uid="{EAB0CA1E-0D62-43CD-9062-C18B3D43D13B}"/>
    <cellStyle name="Calculation 2 4 3 4" xfId="2670" xr:uid="{6317368F-8EA3-461C-B4C4-DAA9093AE624}"/>
    <cellStyle name="Calculation 2 4 4" xfId="2671" xr:uid="{89F23749-3D27-4E29-8CFE-BF848D6A2750}"/>
    <cellStyle name="Calculation 2 4 5" xfId="2672" xr:uid="{C01B8598-1705-4CBC-8896-BB58E5F69532}"/>
    <cellStyle name="Calculation 2 4 6" xfId="2673" xr:uid="{90A15ABC-DD55-4C06-A751-AED73FC7065C}"/>
    <cellStyle name="Calculation 2 5" xfId="2674" xr:uid="{D97839FA-78B6-4162-89A4-07F3DBEAABF6}"/>
    <cellStyle name="Calculation 2 6" xfId="2675" xr:uid="{CCDB7D2B-C70B-493A-BA23-5C9FB33BF7BF}"/>
    <cellStyle name="Calculation 2 7" xfId="2676" xr:uid="{1CCC9F50-5EAB-46C1-A54B-9D0926C14D85}"/>
    <cellStyle name="Calculation 2 8" xfId="2677" xr:uid="{9047A947-F93C-4213-BA1E-5D7D165C7EE2}"/>
    <cellStyle name="Calculation 2 9" xfId="2678" xr:uid="{7CAE4C8A-C28B-460F-9F2B-187FBB041C1A}"/>
    <cellStyle name="Calculation 20" xfId="2679" xr:uid="{2AB26A7C-F2BD-4EC3-AB27-1F33766AB5D1}"/>
    <cellStyle name="Calculation 21" xfId="2680" xr:uid="{265D80F9-20C2-49E3-9D31-BEC8A39158E4}"/>
    <cellStyle name="Calculation 22" xfId="2681" xr:uid="{E4D92F95-895D-4BA7-89F3-C24B6F2DFE6F}"/>
    <cellStyle name="Calculation 23" xfId="2682" xr:uid="{45BF60E8-F6FC-4B6A-AB20-694AEA9BB134}"/>
    <cellStyle name="Calculation 24" xfId="2683" xr:uid="{2C36F452-F419-4C0B-9830-D43318DE4624}"/>
    <cellStyle name="Calculation 25" xfId="2684" xr:uid="{3BCF94E1-661E-4EE1-811D-110B35C894E2}"/>
    <cellStyle name="Calculation 26" xfId="2685" xr:uid="{F55BBDD0-F306-4454-BED4-F8D3E829D166}"/>
    <cellStyle name="Calculation 27" xfId="2686" xr:uid="{A1A546BE-6632-4A3B-BCE6-A8EAE56C3B5B}"/>
    <cellStyle name="Calculation 28" xfId="2687" xr:uid="{3014D4F3-1A8A-4284-B017-3BE3D26CC9F0}"/>
    <cellStyle name="Calculation 29" xfId="2688" xr:uid="{C0515895-E13B-4A3A-8405-02586C5C12E6}"/>
    <cellStyle name="Calculation 3" xfId="2689" xr:uid="{80D2D8CE-37A2-429F-937A-C7F63B8A148D}"/>
    <cellStyle name="Calculation 3 10" xfId="2690" xr:uid="{60263783-FF53-4AC5-BD3B-BED2F82B6107}"/>
    <cellStyle name="Calculation 3 11" xfId="2691" xr:uid="{650D6F26-846E-4CEA-8C5D-AABDAD76AA63}"/>
    <cellStyle name="Calculation 3 2" xfId="2692" xr:uid="{CC627FF1-6A6B-45EB-B80F-87C86A86CE8A}"/>
    <cellStyle name="Calculation 3 3" xfId="2693" xr:uid="{9EDDDE0A-AE6E-44C1-B540-28EB3D2120BE}"/>
    <cellStyle name="Calculation 3 4" xfId="2694" xr:uid="{9B7E2C64-855C-43AF-9571-70C80FE1BDCF}"/>
    <cellStyle name="Calculation 3 5" xfId="2695" xr:uid="{AAA5610E-4B5F-401E-BB4B-67900D5AD803}"/>
    <cellStyle name="Calculation 3 6" xfId="2696" xr:uid="{FEF609C6-8B44-4615-AB66-B69FACBC3621}"/>
    <cellStyle name="Calculation 3 7" xfId="2697" xr:uid="{09BE1683-28CA-4F08-846D-BCC992D915C5}"/>
    <cellStyle name="Calculation 3 8" xfId="2698" xr:uid="{820BAF7A-B075-4E91-8CCA-D1905159D528}"/>
    <cellStyle name="Calculation 3 9" xfId="2699" xr:uid="{BAE7916E-D6CA-4DEE-B8AF-F27545579134}"/>
    <cellStyle name="Calculation 30" xfId="2700" xr:uid="{203A0F61-4537-4BF6-9EB7-4D1D445AD56A}"/>
    <cellStyle name="Calculation 31" xfId="2701" xr:uid="{3997C963-BF5E-40FB-AA75-C6C3EED9AF65}"/>
    <cellStyle name="Calculation 32" xfId="2702" xr:uid="{20504F5A-44AC-447C-B9B5-9F3B492431D6}"/>
    <cellStyle name="Calculation 33" xfId="2703" xr:uid="{ACC41C3B-EB31-46E5-9998-BB74EC594982}"/>
    <cellStyle name="Calculation 34" xfId="2704" xr:uid="{784EBF19-604B-4E1B-99CE-55DDCD2DA8A0}"/>
    <cellStyle name="Calculation 35" xfId="2705" xr:uid="{7409A1F2-BA56-4BFA-A8B9-749FAF73D54C}"/>
    <cellStyle name="Calculation 35 2" xfId="2706" xr:uid="{0094D5B3-0104-4251-B99B-78673752FBD0}"/>
    <cellStyle name="Calculation 35 2 2" xfId="2707" xr:uid="{E30115DD-F009-4B91-AEF0-AC95DB16F40A}"/>
    <cellStyle name="Calculation 35 2 2 2" xfId="2708" xr:uid="{6CDAF1C0-39D1-474F-AF7E-2C0C5259B473}"/>
    <cellStyle name="Calculation 35 3" xfId="2709" xr:uid="{54F065F8-3361-406E-B77A-D10419D5F1A2}"/>
    <cellStyle name="Calculation 35 4" xfId="2710" xr:uid="{21983683-9096-40F6-8387-CFB17F66C7E7}"/>
    <cellStyle name="Calculation 36" xfId="2711" xr:uid="{BCE61990-C06C-43D6-B2E4-FA34F37E91B9}"/>
    <cellStyle name="Calculation 37" xfId="2712" xr:uid="{727168F9-9A7A-4917-92D8-F62A017A1496}"/>
    <cellStyle name="Calculation 38" xfId="2713" xr:uid="{ED7EE034-274A-4518-BA36-55E9A56EA4DC}"/>
    <cellStyle name="Calculation 39" xfId="2714" xr:uid="{E936B49F-0356-4058-976C-470E4C8BEC03}"/>
    <cellStyle name="Calculation 4" xfId="2715" xr:uid="{0AF74986-0B81-405D-B710-1BA5AF29D957}"/>
    <cellStyle name="Calculation 4 2" xfId="2716" xr:uid="{F15F8115-5C59-4EBE-A2FC-DBEE3990F98A}"/>
    <cellStyle name="Calculation 4 3" xfId="2717" xr:uid="{B4F3E61E-9921-47E5-8A0F-B8A3A37B1E10}"/>
    <cellStyle name="Calculation 4 4" xfId="2718" xr:uid="{DC794564-4157-4125-B335-E6C093BC0C84}"/>
    <cellStyle name="Calculation 4 5" xfId="2719" xr:uid="{00F45148-B6F4-418A-A707-61AF64BB4F7E}"/>
    <cellStyle name="Calculation 40" xfId="2720" xr:uid="{8A0B7259-1F1E-4A2A-9AA7-2485D5BCF6A6}"/>
    <cellStyle name="Calculation 41" xfId="2721" xr:uid="{F80B8755-60A7-4ED8-AC21-59CDC55DA26E}"/>
    <cellStyle name="Calculation 42" xfId="2722" xr:uid="{8EECFC9F-FE73-43F2-9232-24F1FF6EFAF5}"/>
    <cellStyle name="Calculation 43" xfId="2723" xr:uid="{39A0DC05-8F8B-4EBC-BCD3-859DD32E97EB}"/>
    <cellStyle name="Calculation 44" xfId="2724" xr:uid="{3A364521-9690-4ECD-BECF-1F0073A8D9FE}"/>
    <cellStyle name="Calculation 45" xfId="2725" xr:uid="{D8798FE7-5456-4397-8B27-BCE7F66ED254}"/>
    <cellStyle name="Calculation 46" xfId="2726" xr:uid="{C7DB1152-3CE6-40B8-82F5-1FE7CFCB9414}"/>
    <cellStyle name="Calculation 47" xfId="2727" xr:uid="{0FC9084B-F7F7-4C98-923E-87D4996DF2D7}"/>
    <cellStyle name="Calculation 48" xfId="2728" xr:uid="{51C11D3F-4372-437B-9739-D957C347EE87}"/>
    <cellStyle name="Calculation 49" xfId="2729" xr:uid="{240077B0-672C-4855-AFAF-174171C8FE64}"/>
    <cellStyle name="Calculation 5" xfId="2730" xr:uid="{4F51C3AA-3647-4766-85B1-9BAD77ED21E9}"/>
    <cellStyle name="Calculation 5 2" xfId="2731" xr:uid="{71AFE063-E130-4C0C-89A2-A7FB5658D3C7}"/>
    <cellStyle name="Calculation 50" xfId="2732" xr:uid="{460639AE-F6DB-4471-AB6C-0C3AAB70447F}"/>
    <cellStyle name="Calculation 51" xfId="2733" xr:uid="{57F892A2-16B8-40FC-A342-3E2B79F723E4}"/>
    <cellStyle name="Calculation 52" xfId="2734" xr:uid="{D1EEF8A2-A385-4E58-988D-53774CA04257}"/>
    <cellStyle name="Calculation 53" xfId="2735" xr:uid="{2F7ADAA3-BF76-470A-B74C-AEA71D1A3252}"/>
    <cellStyle name="Calculation 54" xfId="2736" xr:uid="{FFB50EAC-2C27-49F5-8460-55ACA4AE1E83}"/>
    <cellStyle name="Calculation 55" xfId="2737" xr:uid="{497348FE-8742-4F36-A203-A5DB01D0936B}"/>
    <cellStyle name="Calculation 56" xfId="2738" xr:uid="{B4E3EAD8-5D20-4E8A-AC09-7BDCF095448D}"/>
    <cellStyle name="Calculation 57" xfId="2739" xr:uid="{268A31BD-A2F7-45EB-89B2-B9357B17E711}"/>
    <cellStyle name="Calculation 58" xfId="2740" xr:uid="{D3A322CF-E8EA-44EB-83E1-B34E252638BE}"/>
    <cellStyle name="Calculation 59" xfId="2741" xr:uid="{3D4F91A8-5355-4523-8C30-6E582248875F}"/>
    <cellStyle name="Calculation 6" xfId="2742" xr:uid="{0813C2CC-1152-420A-8B84-D3FE57ABB35B}"/>
    <cellStyle name="Calculation 60" xfId="2743" xr:uid="{B77667DE-7E8B-4E20-8387-C8CD723F0315}"/>
    <cellStyle name="Calculation 60 2" xfId="2744" xr:uid="{94CD3DBE-DF6B-47CB-B471-6F83BED01669}"/>
    <cellStyle name="Calculation 60 2 2" xfId="2745" xr:uid="{E02F2B55-BA4B-4810-84C0-7C123D2BCD58}"/>
    <cellStyle name="Calculation 60 2 2 2" xfId="2746" xr:uid="{759E2BDC-B3F1-4744-AD42-FF4E733F7708}"/>
    <cellStyle name="Calculation 60 2 3" xfId="2747" xr:uid="{B823EA94-0062-4559-9C02-35D05939641C}"/>
    <cellStyle name="Calculation 61" xfId="2748" xr:uid="{44449535-79F1-4BDE-B73D-69EC615F564D}"/>
    <cellStyle name="Calculation 62" xfId="2749" xr:uid="{079537F0-1FBD-46F9-836A-710294C6A8BA}"/>
    <cellStyle name="Calculation 63" xfId="2750" xr:uid="{03017D46-BDBB-44F5-94CA-DCE7185B6491}"/>
    <cellStyle name="Calculation 64" xfId="2751" xr:uid="{F2EE5F2A-517D-4FE8-B0B7-5251D06D6B59}"/>
    <cellStyle name="Calculation 65" xfId="2752" xr:uid="{82EB78AC-BA32-4844-8975-1E644EF3FF37}"/>
    <cellStyle name="Calculation 66" xfId="2753" xr:uid="{03C96851-0992-41A4-B96C-9404693073C6}"/>
    <cellStyle name="Calculation 67" xfId="2754" xr:uid="{6E5177EA-480C-427F-8868-C7386AE4CFFB}"/>
    <cellStyle name="Calculation 67 2" xfId="2755" xr:uid="{8744020C-9602-404C-B6AD-9D80645F58DC}"/>
    <cellStyle name="Calculation 68" xfId="2756" xr:uid="{B69DF787-A062-4310-BCE3-182690A49F56}"/>
    <cellStyle name="Calculation 69" xfId="2757" xr:uid="{DD39E8AE-EAF9-4DE7-8F92-33C9EDB65237}"/>
    <cellStyle name="Calculation 7" xfId="2758" xr:uid="{B19DB906-7A56-4772-B3DF-5830B3FB3ACB}"/>
    <cellStyle name="Calculation 70" xfId="2759" xr:uid="{51A22BC4-E299-44B5-A42D-59C08EFC8EF5}"/>
    <cellStyle name="Calculation 8" xfId="2760" xr:uid="{43F0E673-7F2A-44C4-AEFD-827B0FD5219D}"/>
    <cellStyle name="Calculation 9" xfId="2761" xr:uid="{6E43AF1E-5789-4BFC-A062-E0998B8F7A99}"/>
    <cellStyle name="Cell Link." xfId="2762" xr:uid="{A8DAAABB-69A6-42D8-8EE1-F3B8B4604EC9}"/>
    <cellStyle name="Cella collegata" xfId="2763" xr:uid="{7433C8C1-D841-4CD6-8D85-519F4DD2DBEF}"/>
    <cellStyle name="Cella collegata 2" xfId="2764" xr:uid="{51C33A9B-F00F-44C3-8D93-97261C6EE94E}"/>
    <cellStyle name="Cella da controllare" xfId="2765" xr:uid="{2BB3C93D-51E8-45BE-9E86-56497EEE9D09}"/>
    <cellStyle name="Cella da controllare 2" xfId="2766" xr:uid="{FE32FA51-7BA1-42C2-ACA7-283F3874494F}"/>
    <cellStyle name="Characteristic" xfId="2767" xr:uid="{0E9B7D68-CAFB-45F8-823D-65065215D2B4}"/>
    <cellStyle name="CharactGroup" xfId="2768" xr:uid="{1E64E29C-AFD6-4B08-9D19-E0D9B18CC4DE}"/>
    <cellStyle name="CharactNote" xfId="2769" xr:uid="{7D0F8BA7-CB2D-44CF-A6A3-9F1B66FDA4AF}"/>
    <cellStyle name="CharactType" xfId="2770" xr:uid="{D1BB9E54-4CDC-4055-B324-FE44A050B3FA}"/>
    <cellStyle name="CharactValue" xfId="2771" xr:uid="{93573D36-52ED-4A16-9F7B-39248A4FF410}"/>
    <cellStyle name="CharactValueNote" xfId="2772" xr:uid="{DEB0886D-05BC-4CFD-85CA-4D2DABE751BE}"/>
    <cellStyle name="CharShortType" xfId="2773" xr:uid="{3D5744D4-ACE2-441E-8DDE-1CEDFEF954F6}"/>
    <cellStyle name="Check Cell 10" xfId="2774" xr:uid="{937A4437-E680-4936-995A-49E140647AB2}"/>
    <cellStyle name="Check Cell 11" xfId="2775" xr:uid="{83EA639A-7974-4D1C-8CB4-8FBEC2512B62}"/>
    <cellStyle name="Check Cell 12" xfId="2776" xr:uid="{4181CB58-F5CA-44D4-BD0A-22FE7B18BC2E}"/>
    <cellStyle name="Check Cell 13" xfId="2777" xr:uid="{40498A60-A30E-4627-A9B9-A48E615A2F38}"/>
    <cellStyle name="Check Cell 14" xfId="2778" xr:uid="{3B14469D-D26E-4762-B87A-5105483E7FDA}"/>
    <cellStyle name="Check Cell 15" xfId="2779" xr:uid="{B3F96495-EA45-41E7-A2E1-66C82658FDB5}"/>
    <cellStyle name="Check Cell 16" xfId="2780" xr:uid="{373B3C17-50A6-4CFB-91B7-525D5D522699}"/>
    <cellStyle name="Check Cell 17" xfId="2781" xr:uid="{B462235B-6393-49A1-8DE4-3E9601A6AF62}"/>
    <cellStyle name="Check Cell 18" xfId="2782" xr:uid="{8CD169E2-8F4E-40C8-8CEC-E2EB961F4FE1}"/>
    <cellStyle name="Check Cell 19" xfId="2783" xr:uid="{8D8D5252-F6C4-492C-9553-1E22D2EBB6E2}"/>
    <cellStyle name="Check Cell 2" xfId="2784" xr:uid="{417F1E01-FB75-489D-BC43-E0940D546341}"/>
    <cellStyle name="Check Cell 2 2" xfId="2785" xr:uid="{6A3FB54A-26B0-4D72-B05E-8848B23CEEAD}"/>
    <cellStyle name="Check Cell 2 2 2" xfId="2786" xr:uid="{EA4707CD-F13F-4548-822F-E68E4257556F}"/>
    <cellStyle name="Check Cell 2 2 3" xfId="2787" xr:uid="{273A29CE-6E49-42CB-B35C-58B8AC42E946}"/>
    <cellStyle name="Check Cell 2 3" xfId="2788" xr:uid="{5C1EDC06-5C57-43C1-B36D-D3684D0F03EA}"/>
    <cellStyle name="Check Cell 2 4" xfId="2789" xr:uid="{B927EC78-5D28-4560-B384-1DB749CA03DB}"/>
    <cellStyle name="Check Cell 2 5" xfId="2790" xr:uid="{6649D729-1C6F-419F-ABE9-473EEB6B3B54}"/>
    <cellStyle name="Check Cell 20" xfId="2791" xr:uid="{B882D72B-9704-4B46-9C4C-A47CFDD60216}"/>
    <cellStyle name="Check Cell 21" xfId="2792" xr:uid="{AE3B48B4-C480-49DA-AF79-EFCFCA11EDD4}"/>
    <cellStyle name="Check Cell 22" xfId="2793" xr:uid="{13213ACD-B400-4D42-BCBB-55D6D82A64F4}"/>
    <cellStyle name="Check Cell 23" xfId="2794" xr:uid="{39E844C4-8B5E-487E-A770-D3605888C4E8}"/>
    <cellStyle name="Check Cell 24" xfId="2795" xr:uid="{57AE3700-C676-4202-BD98-0BD0580476D5}"/>
    <cellStyle name="Check Cell 25" xfId="2796" xr:uid="{B54B15A8-F983-403C-BDC3-0632A074A1BE}"/>
    <cellStyle name="Check Cell 26" xfId="2797" xr:uid="{CAAA0464-CF95-48C3-8957-9036D721004D}"/>
    <cellStyle name="Check Cell 27" xfId="2798" xr:uid="{258CC5D1-F8F5-4C95-9D4B-E2C9D4B5E465}"/>
    <cellStyle name="Check Cell 28" xfId="2799" xr:uid="{8D97C6DE-AEDD-4750-A4DB-8509E99335FA}"/>
    <cellStyle name="Check Cell 29" xfId="2800" xr:uid="{8D6591BA-B4A7-419B-BFEC-07CDB3EF16C1}"/>
    <cellStyle name="Check Cell 3" xfId="2801" xr:uid="{01C2B0CB-12CB-47AF-9F9B-61604C7FE5CF}"/>
    <cellStyle name="Check Cell 3 2" xfId="2802" xr:uid="{A3D00FF4-960F-4301-8C14-3BB0878D11BB}"/>
    <cellStyle name="Check Cell 30" xfId="2803" xr:uid="{DA045DB6-3EA5-4E15-A068-2503F55A5DF4}"/>
    <cellStyle name="Check Cell 31" xfId="2804" xr:uid="{126D6123-B0F8-42C5-9D95-D8450061AA9A}"/>
    <cellStyle name="Check Cell 32" xfId="2805" xr:uid="{CCF45572-F346-40F3-96C6-E0C766A15407}"/>
    <cellStyle name="Check Cell 33" xfId="2806" xr:uid="{D4C2D14F-3EF5-4907-A7A1-5C4E728FB083}"/>
    <cellStyle name="Check Cell 34" xfId="2807" xr:uid="{DC39B663-2971-4CFE-A2E2-15954611EDF4}"/>
    <cellStyle name="Check Cell 35" xfId="2808" xr:uid="{85BAB9E7-1AD1-44BF-9DD5-8FD3F0E975F8}"/>
    <cellStyle name="Check Cell 35 2" xfId="2809" xr:uid="{D72D6EB9-7CF7-4783-B5FB-A459FB7EE664}"/>
    <cellStyle name="Check Cell 35 2 2" xfId="2810" xr:uid="{4A4BBFE4-456F-49C2-A3C1-A87B509E4984}"/>
    <cellStyle name="Check Cell 35 2 2 2" xfId="2811" xr:uid="{18D68CD9-F40E-4BFD-9260-38BFDFD09B6C}"/>
    <cellStyle name="Check Cell 35 3" xfId="2812" xr:uid="{F2AD34BE-7373-4C5D-A6CB-B67049FA5444}"/>
    <cellStyle name="Check Cell 35 4" xfId="2813" xr:uid="{DC4F75A1-CB3F-4D5D-931C-550D3D77D046}"/>
    <cellStyle name="Check Cell 36" xfId="2814" xr:uid="{75BE04D4-E54C-47A7-A4C1-0069C05E7010}"/>
    <cellStyle name="Check Cell 37" xfId="2815" xr:uid="{298CD22B-DA4D-4647-AADA-DD0D62DC3E8F}"/>
    <cellStyle name="Check Cell 38" xfId="2816" xr:uid="{168428DB-C69A-42FE-A134-20CB1A89D69B}"/>
    <cellStyle name="Check Cell 39" xfId="2817" xr:uid="{FE2D3C2C-F2EA-4782-A9ED-3EDB958EF422}"/>
    <cellStyle name="Check Cell 4" xfId="2818" xr:uid="{877F04FF-FA35-4A28-99E6-5C8E31F1A676}"/>
    <cellStyle name="Check Cell 4 2" xfId="2819" xr:uid="{CB3D959D-556D-4D39-B9BE-13F897BB3344}"/>
    <cellStyle name="Check Cell 40" xfId="2820" xr:uid="{2EE25672-5134-415B-91F8-3A0EE363733E}"/>
    <cellStyle name="Check Cell 41" xfId="2821" xr:uid="{15FA056A-F5FC-483C-AF5D-D8CED16F7977}"/>
    <cellStyle name="Check Cell 42" xfId="2822" xr:uid="{ED375A6D-3B6E-4FC1-B7B9-37E71224CB2E}"/>
    <cellStyle name="Check Cell 43" xfId="2823" xr:uid="{D01281A2-14D7-40AE-AABC-B4E22262B43A}"/>
    <cellStyle name="Check Cell 44" xfId="2824" xr:uid="{84B1F126-50FD-4A58-B312-4F5962BECD5E}"/>
    <cellStyle name="Check Cell 45" xfId="2825" xr:uid="{5C6D1EB1-DEF7-4A20-9D5C-5BD1314BF606}"/>
    <cellStyle name="Check Cell 46" xfId="2826" xr:uid="{C76F8EF7-E271-4470-B34A-6A46879EAD64}"/>
    <cellStyle name="Check Cell 47" xfId="2827" xr:uid="{BCECE934-9777-4386-BD5F-11A75883E90D}"/>
    <cellStyle name="Check Cell 48" xfId="2828" xr:uid="{C69D231F-D809-45B8-B33E-4C6AF4A3E250}"/>
    <cellStyle name="Check Cell 49" xfId="2829" xr:uid="{C9438173-6779-4275-B487-4474E4EEA412}"/>
    <cellStyle name="Check Cell 5" xfId="2830" xr:uid="{C5481D01-45F2-4693-A6D4-F1A9C89DA3EE}"/>
    <cellStyle name="Check Cell 50" xfId="2831" xr:uid="{DC9318A9-601E-4819-BC51-FA7B04CEBD07}"/>
    <cellStyle name="Check Cell 51" xfId="2832" xr:uid="{1B1A8A6B-571D-48FC-BD5D-83844C0660DC}"/>
    <cellStyle name="Check Cell 52" xfId="2833" xr:uid="{4070B506-34C2-407A-8318-992AF2E4370B}"/>
    <cellStyle name="Check Cell 53" xfId="2834" xr:uid="{451166AF-7032-44D8-8E74-A576E83713C0}"/>
    <cellStyle name="Check Cell 54" xfId="2835" xr:uid="{A0F9EB2A-34BB-401A-9988-1825A55DC1D2}"/>
    <cellStyle name="Check Cell 55" xfId="2836" xr:uid="{EDDE6CB4-753D-4373-9D97-75AA43028C6F}"/>
    <cellStyle name="Check Cell 56" xfId="2837" xr:uid="{D7BF5757-9103-42EA-B0A1-EB74AED226AE}"/>
    <cellStyle name="Check Cell 57" xfId="2838" xr:uid="{B82C2F31-F940-4375-91CC-BAF68D9B8835}"/>
    <cellStyle name="Check Cell 58" xfId="2839" xr:uid="{E927E189-C9FB-43F1-BC3E-A025F6294AA2}"/>
    <cellStyle name="Check Cell 59" xfId="2840" xr:uid="{01A124C1-CB1A-4740-A95C-29B0D098CB42}"/>
    <cellStyle name="Check Cell 6" xfId="2841" xr:uid="{86ED6F5E-0E99-4AEF-B497-E036B9305E64}"/>
    <cellStyle name="Check Cell 60" xfId="2842" xr:uid="{41EC3670-E89B-41DC-9112-D8A7B554D94C}"/>
    <cellStyle name="Check Cell 60 2" xfId="2843" xr:uid="{E5D46FAF-BD02-44BA-BEC9-352092B6D085}"/>
    <cellStyle name="Check Cell 60 2 2" xfId="2844" xr:uid="{132697EB-6381-48A0-A417-C18711A09AAF}"/>
    <cellStyle name="Check Cell 60 2 2 2" xfId="2845" xr:uid="{2EDAE8C6-59F8-432C-B465-270C70EEF4D3}"/>
    <cellStyle name="Check Cell 60 2 3" xfId="2846" xr:uid="{87F37311-5736-40DB-8B17-D1367F58F308}"/>
    <cellStyle name="Check Cell 61" xfId="2847" xr:uid="{AF8ED908-C250-42AB-B59A-86DDD31B791D}"/>
    <cellStyle name="Check Cell 62" xfId="2848" xr:uid="{7D34A0BF-E3B2-43C9-A114-98EEC204AAC8}"/>
    <cellStyle name="Check Cell 63" xfId="2849" xr:uid="{873643C5-0AFE-4928-BC04-338D30EF592E}"/>
    <cellStyle name="Check Cell 64" xfId="2850" xr:uid="{DB3A6EE6-F756-4E43-81E1-43562B27F595}"/>
    <cellStyle name="Check Cell 65" xfId="2851" xr:uid="{1E9E0C15-3C37-414A-A9FE-21D339FC0BDD}"/>
    <cellStyle name="Check Cell 7" xfId="2852" xr:uid="{87E19C4E-B92D-4A7F-8642-938D13B00EE5}"/>
    <cellStyle name="Check Cell 8" xfId="2853" xr:uid="{81F553D7-A084-4740-8D94-4BA10160D5D2}"/>
    <cellStyle name="Check Cell 9" xfId="2854" xr:uid="{13A445D6-ABF9-4F62-B06D-68D0A3E3F654}"/>
    <cellStyle name="Check Green" xfId="2855" xr:uid="{C8AB9C8F-88E0-4B42-A4B2-7FB1740164E3}"/>
    <cellStyle name="Check Orange" xfId="2856" xr:uid="{2003567E-D317-4E86-9905-C511225EC36F}"/>
    <cellStyle name="Check Red" xfId="2857" xr:uid="{2000167F-A8C6-4E5F-A400-219459D3B3E1}"/>
    <cellStyle name="Check2_EA" xfId="2858" xr:uid="{202EA78C-518B-46CD-BD75-6CD7B3F9F7E5}"/>
    <cellStyle name="CheckCell_RP" xfId="2859" xr:uid="{038D2AD5-866D-410B-BB0B-EE714A9C216D}"/>
    <cellStyle name="CheckCelLbll_RP" xfId="2860" xr:uid="{D1C5E11F-4D86-4C8F-9370-B928B9945BC5}"/>
    <cellStyle name="CIL" xfId="2861" xr:uid="{D707CF0B-449F-4A47-A18F-43B4850DC72B}"/>
    <cellStyle name="CIU" xfId="2862" xr:uid="{225D4DFC-C4E9-4D71-BFEF-656289EDB1D0}"/>
    <cellStyle name="CodeOutput_RP" xfId="2863" xr:uid="{FEC8F75D-5B51-45EB-8EBF-83839A9E1DDF}"/>
    <cellStyle name="Colore 1" xfId="2864" xr:uid="{F3F1DB13-EC1A-4259-872F-D4A3CAFF48A0}"/>
    <cellStyle name="Colore 1 2" xfId="2865" xr:uid="{03C906D8-F162-482F-9E42-37D378038179}"/>
    <cellStyle name="Colore 2" xfId="2866" xr:uid="{A00934C9-846D-452B-9135-ADD7BA42C2FE}"/>
    <cellStyle name="Colore 2 2" xfId="2867" xr:uid="{1717404C-B646-4E26-8D33-CB3CC8B696D9}"/>
    <cellStyle name="Colore 3" xfId="2868" xr:uid="{B51E4F9A-D6F6-4827-8D9E-76841799F6A0}"/>
    <cellStyle name="Colore 3 2" xfId="2869" xr:uid="{5F1F69B6-12AC-46BB-B581-C0F14ECA89A6}"/>
    <cellStyle name="Colore 4" xfId="2870" xr:uid="{F48A2B18-4AEB-40E2-BA65-4321A298329A}"/>
    <cellStyle name="Colore 4 2" xfId="2871" xr:uid="{4944A16F-868A-45D4-A2FC-E0E4DEA4E7F7}"/>
    <cellStyle name="Colore 5" xfId="2872" xr:uid="{78F4CE9A-23BC-437A-BD0D-2887BACC9D1F}"/>
    <cellStyle name="Colore 5 2" xfId="2873" xr:uid="{B5B88DC0-B607-4FB1-A9E0-8E91E089C2BE}"/>
    <cellStyle name="Colore 6" xfId="2874" xr:uid="{41610E84-754E-47C9-8F2B-76598F45F908}"/>
    <cellStyle name="Colore 6 2" xfId="2875" xr:uid="{0D905347-9B37-414A-BB87-D51229C7086E}"/>
    <cellStyle name="Column_Heading_RP" xfId="2876" xr:uid="{4A46F130-F3E6-4CE6-8DDE-F7F631CE2A3E}"/>
    <cellStyle name="Comma" xfId="37918" builtinId="3"/>
    <cellStyle name="Comma -" xfId="2877" xr:uid="{D9D32527-329F-4196-97A9-052CA2D88ED9}"/>
    <cellStyle name="Comma  - Style1" xfId="2878" xr:uid="{3FB9FFFC-103D-47FD-861F-5C363EE1B7BA}"/>
    <cellStyle name="Comma  - Style2" xfId="2879" xr:uid="{81DB049A-93A7-421F-A7E2-0240232757DF}"/>
    <cellStyle name="Comma  - Style3" xfId="2880" xr:uid="{4D4D28A1-5AF0-4B08-B18F-8DBE363A760A}"/>
    <cellStyle name="Comma  - Style4" xfId="2881" xr:uid="{177E6EAA-E92B-4CFD-A298-68FB256A67EA}"/>
    <cellStyle name="Comma  - Style5" xfId="2882" xr:uid="{89EBE1F0-5C80-49B8-AEB3-5AD8C2DD444C}"/>
    <cellStyle name="Comma  - Style6" xfId="2883" xr:uid="{5F376DD3-803F-49F1-B965-F3691366637D}"/>
    <cellStyle name="Comma  - Style7" xfId="2884" xr:uid="{AE846DFF-35B6-4D47-892D-2C1574F8D4AD}"/>
    <cellStyle name="Comma  - Style8" xfId="2885" xr:uid="{6535345C-5B93-4A45-9D9B-854B38FEB670}"/>
    <cellStyle name="Comma [0] 2" xfId="2886" xr:uid="{4D8A6D1A-3211-474A-9C7E-2F6BC0326847}"/>
    <cellStyle name="Comma [0] 3" xfId="2887" xr:uid="{8978F152-CC3E-4DFA-B302-10389347B46F}"/>
    <cellStyle name="Comma [1]" xfId="2888" xr:uid="{81A895BA-D7F1-4FDD-8D22-D73EEAA67632}"/>
    <cellStyle name="Comma [1] 2" xfId="2889" xr:uid="{C4D0F8F9-CFDC-415E-A1D4-29A4D4D23457}"/>
    <cellStyle name="Comma [2]" xfId="2890" xr:uid="{D38A1B58-6DEC-4301-903E-3BA27CA43E2A}"/>
    <cellStyle name="Comma [2] 2" xfId="2891" xr:uid="{33D808E0-44E0-4BBC-A646-EB16FF16E8B5}"/>
    <cellStyle name="Comma [3]" xfId="2892" xr:uid="{6717708E-BBC5-4C2B-B5B8-4A8974ED26D3}"/>
    <cellStyle name="Comma [3] 2" xfId="2893" xr:uid="{594DF0B8-02B9-4987-890A-D9CEAD8EFB57}"/>
    <cellStyle name="Comma 0" xfId="2894" xr:uid="{3821971C-D72F-4F92-BF04-028FDE1620C8}"/>
    <cellStyle name="Comma 0*" xfId="2895" xr:uid="{6421BB64-781C-4815-8716-C77B8B3F5C67}"/>
    <cellStyle name="Comma 0__MasterJRComps" xfId="2896" xr:uid="{7A0F48D9-7CA7-4F0D-A7EA-8AED6A76F85D}"/>
    <cellStyle name="Comma 10" xfId="2897" xr:uid="{ECAE6081-957A-4C96-9679-D390E3CF5A6F}"/>
    <cellStyle name="Comma 11" xfId="2898" xr:uid="{1F1883BF-C6D9-4287-A3BD-A214B8BD889E}"/>
    <cellStyle name="Comma 12" xfId="2899" xr:uid="{D48D3DAD-C661-4CAF-B2ED-B83DFF4BBAAC}"/>
    <cellStyle name="Comma 13" xfId="2900" xr:uid="{5D5D309C-2584-41F9-9C76-D52F65AE4092}"/>
    <cellStyle name="Comma 14" xfId="2901" xr:uid="{FB0C4BF8-B6D9-4824-98D4-1303AAAB4050}"/>
    <cellStyle name="Comma 15" xfId="2902" xr:uid="{BF265E9D-0CEC-4D48-96EE-5AADBBB7F81C}"/>
    <cellStyle name="Comma 16" xfId="2903" xr:uid="{F1C5ADDF-182A-43A6-8AFD-5508FA1006C0}"/>
    <cellStyle name="Comma 17" xfId="2904" xr:uid="{7E77335E-AAAB-407B-B8C7-D20378A6A4F7}"/>
    <cellStyle name="Comma 18" xfId="2905" xr:uid="{1C2A6F40-F414-41D7-B0AF-4392D4B320CF}"/>
    <cellStyle name="Comma 19" xfId="2906" xr:uid="{F04A4DE1-E227-4B36-AB72-B7F4D4CD4108}"/>
    <cellStyle name="Comma 2" xfId="2907" xr:uid="{9CCF4443-F625-4BD9-B58D-3F267C295BA2}"/>
    <cellStyle name="Comma 2 10" xfId="2908" xr:uid="{D92F65F7-EC63-4A51-BD51-08844E3BA911}"/>
    <cellStyle name="Comma 2 10 2" xfId="2909" xr:uid="{8026F40C-A029-4F5F-B68B-07BCFFDC9D0D}"/>
    <cellStyle name="Comma 2 11" xfId="2910" xr:uid="{00CDC875-1C8F-4D05-B0AD-A5E89EF87733}"/>
    <cellStyle name="Comma 2 11 2" xfId="2911" xr:uid="{0EF5ED1C-BD3A-43E9-8B13-4C7B1E570D25}"/>
    <cellStyle name="Comma 2 12" xfId="2912" xr:uid="{21E7F2FF-9016-4EE9-94F9-53A930709894}"/>
    <cellStyle name="Comma 2 12 2" xfId="2913" xr:uid="{D7FFA845-CB37-4BE3-A370-97593D649D2E}"/>
    <cellStyle name="Comma 2 13" xfId="2914" xr:uid="{375CFD2C-864F-4610-BD12-95725DAAD8E9}"/>
    <cellStyle name="Comma 2 13 2" xfId="2915" xr:uid="{21FA6978-3629-46C4-9D60-53F19E4ED5B0}"/>
    <cellStyle name="Comma 2 14" xfId="2916" xr:uid="{8BD19F9D-F8F6-464D-AF96-615B74ACF570}"/>
    <cellStyle name="Comma 2 14 2" xfId="2917" xr:uid="{E273FD81-7402-4B0C-847F-596E82ECAEC6}"/>
    <cellStyle name="Comma 2 15" xfId="2918" xr:uid="{F27EBC0D-5072-4B76-8D33-A5FA3F8939B8}"/>
    <cellStyle name="Comma 2 15 2" xfId="2919" xr:uid="{9631A629-B18F-417F-AB05-FC11F56F1597}"/>
    <cellStyle name="Comma 2 16" xfId="2920" xr:uid="{B3F862FC-127C-410E-B862-038139646C55}"/>
    <cellStyle name="Comma 2 16 2" xfId="2921" xr:uid="{CEEF0061-50EE-4DEE-BAC6-B43E3455D0B8}"/>
    <cellStyle name="Comma 2 17" xfId="2922" xr:uid="{34F7C34A-BA96-46D0-94DB-61C62F04909E}"/>
    <cellStyle name="Comma 2 17 2" xfId="2923" xr:uid="{69D98385-7A92-4558-9670-54E3C6189A0C}"/>
    <cellStyle name="Comma 2 18" xfId="2924" xr:uid="{0C18FE76-71F1-447D-9D4C-881A31F855D5}"/>
    <cellStyle name="Comma 2 19" xfId="2925" xr:uid="{97CB051D-E6DA-4CC7-AB6B-4BF6163E4EDD}"/>
    <cellStyle name="Comma 2 2" xfId="2926" xr:uid="{9B59720B-C721-42B8-8D6D-89E1454F4F0A}"/>
    <cellStyle name="Comma 2 2 10" xfId="2927" xr:uid="{11F6F3F9-7B2D-4DE2-8538-0E987BC37439}"/>
    <cellStyle name="Comma 2 2 11" xfId="2928" xr:uid="{9FCC0250-3875-4DE9-8310-A3F7CAA7236C}"/>
    <cellStyle name="Comma 2 2 12" xfId="2929" xr:uid="{259813A0-8629-4D79-9944-F4172513F51B}"/>
    <cellStyle name="Comma 2 2 13" xfId="2930" xr:uid="{33E29FDE-09F9-4755-B937-8B167924EA6A}"/>
    <cellStyle name="Comma 2 2 14" xfId="2931" xr:uid="{1B9C3441-83C1-4BBF-B458-3AC0A22D571D}"/>
    <cellStyle name="Comma 2 2 15" xfId="2932" xr:uid="{76D40BDD-2B95-40F5-B89A-67265D08916F}"/>
    <cellStyle name="Comma 2 2 16" xfId="2933" xr:uid="{BC14F35A-9287-4634-A789-E4BBF03CAFD9}"/>
    <cellStyle name="Comma 2 2 17" xfId="2934" xr:uid="{CE4676C0-A34E-43C7-9573-EE2C03C7A758}"/>
    <cellStyle name="Comma 2 2 18" xfId="2935" xr:uid="{DFE6DF6E-4872-4715-A22A-D1EE3077606B}"/>
    <cellStyle name="Comma 2 2 19" xfId="2936" xr:uid="{1ACC988A-467F-468C-A83C-70B6D961E7FA}"/>
    <cellStyle name="Comma 2 2 2" xfId="2937" xr:uid="{13AFB6D7-D606-44F9-9B2A-6F5E94A5C434}"/>
    <cellStyle name="Comma 2 2 2 10" xfId="2938" xr:uid="{0A050623-4299-498B-A281-73302AFAD563}"/>
    <cellStyle name="Comma 2 2 2 11" xfId="2939" xr:uid="{28AE0D57-E097-486F-A5D1-E97B126753AE}"/>
    <cellStyle name="Comma 2 2 2 12" xfId="2940" xr:uid="{67F2DF32-B4E5-44B6-80A7-FE0796260DF4}"/>
    <cellStyle name="Comma 2 2 2 13" xfId="2941" xr:uid="{7B6A410C-95E1-4DCB-A6E4-3DAE802BF53E}"/>
    <cellStyle name="Comma 2 2 2 14" xfId="2942" xr:uid="{9D3C92F1-4A04-46C5-9E3B-95043A1553C6}"/>
    <cellStyle name="Comma 2 2 2 15" xfId="2943" xr:uid="{F1A565C1-32D1-453C-AEB8-90982AB8E6B5}"/>
    <cellStyle name="Comma 2 2 2 16" xfId="2944" xr:uid="{4BE1C59F-88CD-44D4-86C4-34A3FF87E40E}"/>
    <cellStyle name="Comma 2 2 2 17" xfId="2945" xr:uid="{972C20A6-0684-4D1F-8CD6-19DBFC2FA521}"/>
    <cellStyle name="Comma 2 2 2 18" xfId="2946" xr:uid="{6FF72EB5-E8AD-4BAB-9877-17700F19CDD2}"/>
    <cellStyle name="Comma 2 2 2 19" xfId="2947" xr:uid="{EBA09C67-68CA-42BE-99DC-04A3509789B9}"/>
    <cellStyle name="Comma 2 2 2 2" xfId="2948" xr:uid="{B420BD22-D506-4C54-9A03-9A7F16AACBAE}"/>
    <cellStyle name="Comma 2 2 2 2 10" xfId="2949" xr:uid="{8251CB9A-7C47-4495-B6A3-C769B4A5FF1A}"/>
    <cellStyle name="Comma 2 2 2 2 11" xfId="2950" xr:uid="{3E63C0E0-78BA-4919-BB46-9930EDA2C188}"/>
    <cellStyle name="Comma 2 2 2 2 12" xfId="2951" xr:uid="{C278CF79-B86A-4BD0-84C5-137B662EC687}"/>
    <cellStyle name="Comma 2 2 2 2 13" xfId="2952" xr:uid="{075AE342-82E1-4616-B0E9-BF5653AA5112}"/>
    <cellStyle name="Comma 2 2 2 2 14" xfId="2953" xr:uid="{D68658E6-7464-4DFD-B9CA-45808DE1ED8F}"/>
    <cellStyle name="Comma 2 2 2 2 15" xfId="2954" xr:uid="{742ABACB-F4B7-4346-88DE-2651B32AF9BA}"/>
    <cellStyle name="Comma 2 2 2 2 16" xfId="2955" xr:uid="{0344AC06-EFDF-416B-9F0A-02E7589A7972}"/>
    <cellStyle name="Comma 2 2 2 2 17" xfId="2956" xr:uid="{01135FE7-5BB7-49D1-8B1C-41A5421698D0}"/>
    <cellStyle name="Comma 2 2 2 2 18" xfId="2957" xr:uid="{C15A8BDA-C3B8-42DC-9B23-5A00A430E376}"/>
    <cellStyle name="Comma 2 2 2 2 19" xfId="2958" xr:uid="{C2517560-2AF9-4229-A06B-7B076CA3866B}"/>
    <cellStyle name="Comma 2 2 2 2 2" xfId="2959" xr:uid="{59060CCD-098C-45FF-86D3-473FAAAA4391}"/>
    <cellStyle name="Comma 2 2 2 2 2 2" xfId="2960" xr:uid="{9888F979-E00C-44B4-9480-3B47496B1336}"/>
    <cellStyle name="Comma 2 2 2 2 2 2 2" xfId="2961" xr:uid="{31F99939-9F11-4625-84F7-88B168145055}"/>
    <cellStyle name="Comma 2 2 2 2 2 2 2 2" xfId="2962" xr:uid="{94656ACE-2042-4DA1-AEE5-9CDA186F3E6F}"/>
    <cellStyle name="Comma 2 2 2 2 2 3" xfId="2963" xr:uid="{DC96BB2B-257A-4D82-8A82-D8272502B5EC}"/>
    <cellStyle name="Comma 2 2 2 2 20" xfId="2964" xr:uid="{AEC761C5-C1A3-49EA-938E-EE5B3DF22B2B}"/>
    <cellStyle name="Comma 2 2 2 2 21" xfId="2965" xr:uid="{B8556EE2-40DA-4F4A-8BDD-E119CC8C4F09}"/>
    <cellStyle name="Comma 2 2 2 2 22" xfId="2966" xr:uid="{3B916E56-D6BA-4358-B1CA-5869D1626D69}"/>
    <cellStyle name="Comma 2 2 2 2 23" xfId="2967" xr:uid="{C35B5529-8C8F-426B-8167-AB8FC4BE67A5}"/>
    <cellStyle name="Comma 2 2 2 2 24" xfId="2968" xr:uid="{FA112861-8194-4F8E-989D-08FD57264486}"/>
    <cellStyle name="Comma 2 2 2 2 25" xfId="2969" xr:uid="{244F40E8-B1D1-4076-8451-FE891E504174}"/>
    <cellStyle name="Comma 2 2 2 2 26" xfId="2970" xr:uid="{2C6BF2FA-0DB1-4351-A9EC-7D5EB2CA85F1}"/>
    <cellStyle name="Comma 2 2 2 2 27" xfId="2971" xr:uid="{91EC5661-9B01-48A4-86C6-973879EB6B91}"/>
    <cellStyle name="Comma 2 2 2 2 28" xfId="2972" xr:uid="{68F504F4-6B8C-4013-AD7D-98B444C5B8DB}"/>
    <cellStyle name="Comma 2 2 2 2 28 2" xfId="2973" xr:uid="{82CF3B88-AF76-4D19-89E5-11C157FE2141}"/>
    <cellStyle name="Comma 2 2 2 2 29" xfId="2974" xr:uid="{7452CC82-AFED-43D3-A19C-22E39D99570A}"/>
    <cellStyle name="Comma 2 2 2 2 3" xfId="2975" xr:uid="{9B3F09DF-1D43-4656-871E-0EF44C49C57B}"/>
    <cellStyle name="Comma 2 2 2 2 30" xfId="2976" xr:uid="{0F0AE0BA-7EA2-4A3E-946B-337600DA377A}"/>
    <cellStyle name="Comma 2 2 2 2 4" xfId="2977" xr:uid="{974EDD08-0228-4F86-881F-11CE16238E5D}"/>
    <cellStyle name="Comma 2 2 2 2 5" xfId="2978" xr:uid="{9CC90AC7-D172-4854-A828-F6EA394942A6}"/>
    <cellStyle name="Comma 2 2 2 2 6" xfId="2979" xr:uid="{D80C9549-9C98-4510-8F96-7E9935CBA278}"/>
    <cellStyle name="Comma 2 2 2 2 7" xfId="2980" xr:uid="{8661ABA3-5808-4D2A-9AF5-C8FAC59363E4}"/>
    <cellStyle name="Comma 2 2 2 2 8" xfId="2981" xr:uid="{5D038F21-A3A5-4FB0-827A-914F4D6B7AA9}"/>
    <cellStyle name="Comma 2 2 2 2 9" xfId="2982" xr:uid="{9A974CCE-624A-4DC6-B19D-E0AD47C72FA7}"/>
    <cellStyle name="Comma 2 2 2 20" xfId="2983" xr:uid="{5DD3709A-689D-44DA-B4B2-5CAC90030A7B}"/>
    <cellStyle name="Comma 2 2 2 21" xfId="2984" xr:uid="{0F53FD09-168D-40A6-9E98-6AB1E9651BD0}"/>
    <cellStyle name="Comma 2 2 2 22" xfId="2985" xr:uid="{D343E0D8-37B3-48B5-B51C-8F6B9BE342E8}"/>
    <cellStyle name="Comma 2 2 2 23" xfId="2986" xr:uid="{4C3EA7C4-5296-43E7-A52A-0E1B2E1E0AEA}"/>
    <cellStyle name="Comma 2 2 2 24" xfId="2987" xr:uid="{48616154-6A4F-40EA-9748-4AA40DE76861}"/>
    <cellStyle name="Comma 2 2 2 25" xfId="2988" xr:uid="{F6A037BA-3C43-44AB-893C-8078D36277A5}"/>
    <cellStyle name="Comma 2 2 2 26" xfId="2989" xr:uid="{5E37F1B8-CF34-41BB-8568-ADB40DF24BFA}"/>
    <cellStyle name="Comma 2 2 2 27" xfId="2990" xr:uid="{5B35D5EA-8442-4414-B17D-543C16651CF4}"/>
    <cellStyle name="Comma 2 2 2 28" xfId="2991" xr:uid="{0A125A91-792C-428C-A481-7D9DED644483}"/>
    <cellStyle name="Comma 2 2 2 29" xfId="2992" xr:uid="{7E8B0923-42CC-4FA0-99FB-085F7F6F1178}"/>
    <cellStyle name="Comma 2 2 2 29 2" xfId="2993" xr:uid="{965B3A65-0FE3-4594-A161-10598A3360E7}"/>
    <cellStyle name="Comma 2 2 2 3" xfId="2994" xr:uid="{20AC36BE-0DA0-487E-9CC1-8BED9EEF2534}"/>
    <cellStyle name="Comma 2 2 2 30" xfId="2995" xr:uid="{122BE4C0-6F14-4341-81E5-5BD4A42349C9}"/>
    <cellStyle name="Comma 2 2 2 31" xfId="2996" xr:uid="{C09DD3A2-97B5-4DF4-B01F-47B9D8978B56}"/>
    <cellStyle name="Comma 2 2 2 32" xfId="2997" xr:uid="{1561A845-A382-4596-AAA6-041A5A07D2F9}"/>
    <cellStyle name="Comma 2 2 2 33" xfId="2998" xr:uid="{30FF793E-6B69-44C0-9111-67D862242782}"/>
    <cellStyle name="Comma 2 2 2 34" xfId="2999" xr:uid="{27E90E27-4903-4A06-BD02-4D052BFEF68C}"/>
    <cellStyle name="Comma 2 2 2 35" xfId="3000" xr:uid="{FFC0604B-FABD-4032-AD81-C0C2B8962347}"/>
    <cellStyle name="Comma 2 2 2 4" xfId="3001" xr:uid="{3801D032-5170-47C1-98B2-CF496A63E929}"/>
    <cellStyle name="Comma 2 2 2 4 2" xfId="3002" xr:uid="{5035F985-6C34-4A3A-8104-4A009C2A8C38}"/>
    <cellStyle name="Comma 2 2 2 4 2 2" xfId="3003" xr:uid="{4747A19C-2357-4697-89AF-D50BA4CFDDFC}"/>
    <cellStyle name="Comma 2 2 2 4 2 2 2" xfId="3004" xr:uid="{9E6BD39E-14FC-4C3E-9AF0-FF97DA876609}"/>
    <cellStyle name="Comma 2 2 2 4 3" xfId="3005" xr:uid="{AA220C2A-6DA3-4C9B-940A-C273BF38AC42}"/>
    <cellStyle name="Comma 2 2 2 5" xfId="3006" xr:uid="{5C502AD3-1F78-4DCB-BAF6-4BE4ECF06EA6}"/>
    <cellStyle name="Comma 2 2 2 6" xfId="3007" xr:uid="{4CCB687F-7BF6-4979-8235-19F93EC0135D}"/>
    <cellStyle name="Comma 2 2 2 7" xfId="3008" xr:uid="{1A1E2F6C-4872-42A8-AD20-3AFA410250E1}"/>
    <cellStyle name="Comma 2 2 2 8" xfId="3009" xr:uid="{B1BBD88A-2AC2-40FC-970E-C6FBE16F6AC3}"/>
    <cellStyle name="Comma 2 2 2 9" xfId="3010" xr:uid="{8A133931-D5F2-4629-8F49-33320013F79B}"/>
    <cellStyle name="Comma 2 2 20" xfId="3011" xr:uid="{7C8796C3-336D-4052-826C-84D400B51E72}"/>
    <cellStyle name="Comma 2 2 21" xfId="3012" xr:uid="{59D3294C-09B8-431C-9AB6-C845F12B976D}"/>
    <cellStyle name="Comma 2 2 22" xfId="3013" xr:uid="{D961C43B-A780-46E1-A5F6-38501ED100E7}"/>
    <cellStyle name="Comma 2 2 23" xfId="3014" xr:uid="{7E64EC0C-7CF2-4643-91B9-4585DEA9D2F6}"/>
    <cellStyle name="Comma 2 2 24" xfId="3015" xr:uid="{8875A33A-65CB-475B-8B9D-3E4FD32CC041}"/>
    <cellStyle name="Comma 2 2 25" xfId="3016" xr:uid="{36FEB7D2-1FDD-452B-8CF2-2A376A23F18F}"/>
    <cellStyle name="Comma 2 2 26" xfId="3017" xr:uid="{50688EA6-7679-4012-A51C-512F638E35D5}"/>
    <cellStyle name="Comma 2 2 27" xfId="3018" xr:uid="{24BF505F-A7DC-49AC-A5A4-C9754B35794F}"/>
    <cellStyle name="Comma 2 2 28" xfId="3019" xr:uid="{C1F71C09-94D2-4BB6-8AB2-CF6CA709408B}"/>
    <cellStyle name="Comma 2 2 29" xfId="3020" xr:uid="{D1E0421F-D903-4C73-8DE8-50763352FB15}"/>
    <cellStyle name="Comma 2 2 3" xfId="3021" xr:uid="{570873F7-F057-4EE3-B01E-22FCCAE22226}"/>
    <cellStyle name="Comma 2 2 30" xfId="3022" xr:uid="{E727059C-48BC-45B6-B482-AF895C1FB693}"/>
    <cellStyle name="Comma 2 2 31" xfId="3023" xr:uid="{F2A94FBB-AD9D-4CFE-90F8-C88DC6664CC9}"/>
    <cellStyle name="Comma 2 2 32" xfId="3024" xr:uid="{45411ACE-A5E3-4178-B145-F0B5F11141AE}"/>
    <cellStyle name="Comma 2 2 33" xfId="3025" xr:uid="{E344813A-5E55-43DC-9AA7-2E283DA3D3CC}"/>
    <cellStyle name="Comma 2 2 34" xfId="3026" xr:uid="{FA7AF329-3B74-44E9-9632-9C3375103D1F}"/>
    <cellStyle name="Comma 2 2 35" xfId="3027" xr:uid="{37E2CAD8-49F9-4533-903E-CAD3D77C8942}"/>
    <cellStyle name="Comma 2 2 36" xfId="3028" xr:uid="{76CF832E-980C-4FF8-A45B-00A7BB473137}"/>
    <cellStyle name="Comma 2 2 37" xfId="3029" xr:uid="{AF4B7745-D712-4C5C-AAD3-CEF97024FEDC}"/>
    <cellStyle name="Comma 2 2 37 2" xfId="3030" xr:uid="{AB54CE61-F686-4185-923C-0DB86C6F2CEC}"/>
    <cellStyle name="Comma 2 2 37 2 2" xfId="3031" xr:uid="{EBAF289F-B6CB-4CEA-84DD-9E9FF66625FF}"/>
    <cellStyle name="Comma 2 2 37 2 2 2" xfId="3032" xr:uid="{46E01BFA-0DCE-4730-BE5D-94BEF8BCEC68}"/>
    <cellStyle name="Comma 2 2 37 3" xfId="3033" xr:uid="{D30181CB-3574-4C81-A47D-3784DE7825CF}"/>
    <cellStyle name="Comma 2 2 38" xfId="3034" xr:uid="{43628794-6730-4E2B-9BB5-61D10913D462}"/>
    <cellStyle name="Comma 2 2 39" xfId="3035" xr:uid="{B74132F4-6770-4196-B294-15C20F8F3AC8}"/>
    <cellStyle name="Comma 2 2 4" xfId="3036" xr:uid="{F3CA3795-BB2F-485A-9A81-ADF6E7226417}"/>
    <cellStyle name="Comma 2 2 40" xfId="3037" xr:uid="{020133CA-DB39-4FBC-8B75-71554C3BCFA5}"/>
    <cellStyle name="Comma 2 2 41" xfId="3038" xr:uid="{0208B070-C3CC-4A0A-A99B-BEE8F0621AA7}"/>
    <cellStyle name="Comma 2 2 42" xfId="3039" xr:uid="{74B6C199-B768-4AC1-BEF3-6B25C4787B36}"/>
    <cellStyle name="Comma 2 2 43" xfId="3040" xr:uid="{76DA542C-935F-4348-B85B-CC2F31436275}"/>
    <cellStyle name="Comma 2 2 44" xfId="3041" xr:uid="{E4BBF438-48DE-495B-9EF6-DECED72FAB1A}"/>
    <cellStyle name="Comma 2 2 45" xfId="3042" xr:uid="{4E39F0DF-AB8C-4927-A18A-71CC9A3691BC}"/>
    <cellStyle name="Comma 2 2 46" xfId="3043" xr:uid="{1469646A-583E-4E9A-98AF-37FF0F570696}"/>
    <cellStyle name="Comma 2 2 47" xfId="3044" xr:uid="{CA401F39-AED3-4FED-95C0-9E8AE21D89B6}"/>
    <cellStyle name="Comma 2 2 48" xfId="3045" xr:uid="{281C9302-9990-4369-9307-27E02F3C5594}"/>
    <cellStyle name="Comma 2 2 49" xfId="3046" xr:uid="{061CEA30-CAEA-47A7-9DB1-4E7893524F44}"/>
    <cellStyle name="Comma 2 2 5" xfId="3047" xr:uid="{3B55344C-97A5-4F51-802C-D421EE4A28CE}"/>
    <cellStyle name="Comma 2 2 50" xfId="3048" xr:uid="{324C9583-2780-49E4-B0CA-B7FBF9C82D87}"/>
    <cellStyle name="Comma 2 2 51" xfId="3049" xr:uid="{1D2D6520-8259-4835-BAD8-E8D05622EDBE}"/>
    <cellStyle name="Comma 2 2 52" xfId="3050" xr:uid="{39035CBE-8B0C-4038-BA86-DF3E7670143C}"/>
    <cellStyle name="Comma 2 2 53" xfId="3051" xr:uid="{7A294A18-DD46-43B9-9B09-0DDC1F53B9F4}"/>
    <cellStyle name="Comma 2 2 54" xfId="3052" xr:uid="{0D1428AA-65FA-4F80-A7D0-4BDF9C49F89B}"/>
    <cellStyle name="Comma 2 2 55" xfId="3053" xr:uid="{F15D4893-F659-4676-B58E-225D48066588}"/>
    <cellStyle name="Comma 2 2 56" xfId="3054" xr:uid="{ED43A013-808B-4F9C-839F-700C825EC3EA}"/>
    <cellStyle name="Comma 2 2 57" xfId="3055" xr:uid="{BDA83D6D-6FF6-42EA-BB0C-15FC0259D788}"/>
    <cellStyle name="Comma 2 2 58" xfId="3056" xr:uid="{951588E8-C8D3-4275-87CD-64EF221E6DA1}"/>
    <cellStyle name="Comma 2 2 59" xfId="3057" xr:uid="{A18FA1BB-517C-41BD-9A7F-6DFDE5656826}"/>
    <cellStyle name="Comma 2 2 6" xfId="3058" xr:uid="{3EFD2181-742C-41AC-AF92-3BC12543D8F3}"/>
    <cellStyle name="Comma 2 2 60" xfId="3059" xr:uid="{15E844E0-34B3-401D-9B75-026562BC73B2}"/>
    <cellStyle name="Comma 2 2 61" xfId="3060" xr:uid="{34F65F61-C67E-4D1E-ACDC-9B40F07FD078}"/>
    <cellStyle name="Comma 2 2 62" xfId="3061" xr:uid="{3191A302-9480-445B-A2DF-AF25127B7BB1}"/>
    <cellStyle name="Comma 2 2 62 2" xfId="3062" xr:uid="{3B2EDD4B-A1F5-4352-8EF1-7EB30A3677F6}"/>
    <cellStyle name="Comma 2 2 63" xfId="3063" xr:uid="{90428E8C-FAE6-4F7F-86C3-DC15EE7CAD1C}"/>
    <cellStyle name="Comma 2 2 64" xfId="3064" xr:uid="{3C756322-3D49-49E1-B882-4BBE7ACD7795}"/>
    <cellStyle name="Comma 2 2 65" xfId="3065" xr:uid="{8E624A58-17DA-4E62-B3CE-EA3C655B533E}"/>
    <cellStyle name="Comma 2 2 66" xfId="3066" xr:uid="{2A8AFB05-AA10-4124-86DF-819A8AAA1A03}"/>
    <cellStyle name="Comma 2 2 7" xfId="3067" xr:uid="{ACFE1237-E792-40EE-AFAC-666DCF9569A5}"/>
    <cellStyle name="Comma 2 2 8" xfId="3068" xr:uid="{2881761D-0AE3-419C-875F-DC5101B684DA}"/>
    <cellStyle name="Comma 2 2 9" xfId="3069" xr:uid="{335A83F3-1A4E-4365-8F8F-57345EDF5243}"/>
    <cellStyle name="Comma 2 20" xfId="3070" xr:uid="{378CEA28-1D7F-47C2-BA4D-A4DC6F27EAF4}"/>
    <cellStyle name="Comma 2 21" xfId="3071" xr:uid="{A0729D02-1F52-4F7A-94DA-DF2A70F84E6A}"/>
    <cellStyle name="Comma 2 22" xfId="3072" xr:uid="{D02C2B1E-7C60-4DA4-AAB1-002B60CCB5E7}"/>
    <cellStyle name="Comma 2 23" xfId="3073" xr:uid="{EA015CD3-CA00-47F8-A747-2C7F3612F886}"/>
    <cellStyle name="Comma 2 24" xfId="3074" xr:uid="{38C740A8-18DD-40D0-B5B8-CB9EA4CABAD6}"/>
    <cellStyle name="Comma 2 25" xfId="3075" xr:uid="{2E4ACC67-AB9D-4F11-96B1-6298E4772603}"/>
    <cellStyle name="Comma 2 26" xfId="3076" xr:uid="{F28CBFA3-C3C7-414A-8F35-DA69CB880543}"/>
    <cellStyle name="Comma 2 27" xfId="3077" xr:uid="{C545FFBB-FB44-4DE3-840A-6D9C7BABD177}"/>
    <cellStyle name="Comma 2 28" xfId="3078" xr:uid="{03FEB235-2456-4AC8-9FC1-D8862D2F764C}"/>
    <cellStyle name="Comma 2 29" xfId="3079" xr:uid="{08FE9A10-5BCC-46E7-BC78-85246B4734C0}"/>
    <cellStyle name="Comma 2 3" xfId="3080" xr:uid="{960F60C3-2A78-4EB9-817C-518B3BAEA37F}"/>
    <cellStyle name="Comma 2 3 10" xfId="3081" xr:uid="{50CFD8B2-AB51-40F2-8905-279AF9F4B3DC}"/>
    <cellStyle name="Comma 2 3 11" xfId="3082" xr:uid="{110CA527-6CCA-4A5E-82E5-C6EA0F3D33B5}"/>
    <cellStyle name="Comma 2 3 12" xfId="3083" xr:uid="{99E778C6-79BF-491E-B07D-3FF215E1CF0F}"/>
    <cellStyle name="Comma 2 3 2" xfId="3084" xr:uid="{F891E181-A91E-4EFE-A9F0-685EC6151F00}"/>
    <cellStyle name="Comma 2 3 2 2" xfId="3085" xr:uid="{122B4AD6-195E-4505-ADDE-D1C59C2554E6}"/>
    <cellStyle name="Comma 2 3 3" xfId="3086" xr:uid="{008D1B3A-25C3-46ED-89AF-CC862AC7F241}"/>
    <cellStyle name="Comma 2 3 3 2" xfId="3087" xr:uid="{858DD5BE-9612-400E-BDB0-D61047DB81A1}"/>
    <cellStyle name="Comma 2 3 4" xfId="3088" xr:uid="{1326F3E2-38CC-4D0E-A974-3BA960922A2D}"/>
    <cellStyle name="Comma 2 3 4 2" xfId="3089" xr:uid="{241762C0-6B8F-4F62-B2E1-0CD66CD0E46A}"/>
    <cellStyle name="Comma 2 3 5" xfId="3090" xr:uid="{E5E224E9-F87A-4164-8C37-8693784E8E35}"/>
    <cellStyle name="Comma 2 3 5 2" xfId="3091" xr:uid="{5BD66E2D-381A-4FFD-8F08-E8F931B10218}"/>
    <cellStyle name="Comma 2 3 6" xfId="3092" xr:uid="{A1EAAF30-382E-45D8-8E41-6561716A151B}"/>
    <cellStyle name="Comma 2 3 6 2" xfId="3093" xr:uid="{DCF8F974-6A48-4391-BFDE-AF2585904CAA}"/>
    <cellStyle name="Comma 2 3 7" xfId="3094" xr:uid="{47477F0C-B27D-4DA1-8202-1BDC5A8B8560}"/>
    <cellStyle name="Comma 2 3 7 2" xfId="3095" xr:uid="{A87AE32C-17C0-4E45-8E1C-36EF631A1371}"/>
    <cellStyle name="Comma 2 3 8" xfId="3096" xr:uid="{18F026D2-44C6-4793-80A6-D5B101F60982}"/>
    <cellStyle name="Comma 2 3 8 2" xfId="3097" xr:uid="{49452411-925B-4A65-A9CD-186DB649023B}"/>
    <cellStyle name="Comma 2 3 9" xfId="3098" xr:uid="{91B1FA55-0733-4445-9A2A-C07B071F3257}"/>
    <cellStyle name="Comma 2 3 9 2" xfId="3099" xr:uid="{AE02EFF3-3A2D-4C9F-B39C-E0141E3C6AD4}"/>
    <cellStyle name="Comma 2 3 9 3" xfId="3100" xr:uid="{D1FBE8A9-AA22-4A8D-81A7-F409AAE9A86C}"/>
    <cellStyle name="Comma 2 30" xfId="3101" xr:uid="{9848DBF6-3EA8-4FF1-9BD1-0572646FCE68}"/>
    <cellStyle name="Comma 2 31" xfId="3102" xr:uid="{06E45074-B2B3-42B8-8C18-A3E4558CB527}"/>
    <cellStyle name="Comma 2 32" xfId="3103" xr:uid="{E9924E6E-EF28-49E5-B91E-7D97D95E319E}"/>
    <cellStyle name="Comma 2 33" xfId="3104" xr:uid="{9F4057D3-135F-4A9D-BE35-1AB752B6B76B}"/>
    <cellStyle name="Comma 2 34" xfId="3105" xr:uid="{E25C318E-231D-40D3-9F4B-5755895ED35E}"/>
    <cellStyle name="Comma 2 35" xfId="3106" xr:uid="{D7618ECA-938C-43C0-B5D0-07AF3A682811}"/>
    <cellStyle name="Comma 2 36" xfId="3107" xr:uid="{21DE2FF9-37CC-4AE6-9D76-9E348DB18B16}"/>
    <cellStyle name="Comma 2 37" xfId="3108" xr:uid="{CD496F1F-619E-4007-8F62-6960433CEB9A}"/>
    <cellStyle name="Comma 2 38" xfId="3109" xr:uid="{C62F962C-42F6-4423-8C5F-B7C388C2CBED}"/>
    <cellStyle name="Comma 2 39" xfId="3110" xr:uid="{1F6D8A17-5897-4F19-AD9E-7C10335D7222}"/>
    <cellStyle name="Comma 2 4" xfId="3111" xr:uid="{FAC10B19-1D0A-4FE8-914B-1846E29B4FA1}"/>
    <cellStyle name="Comma 2 4 2" xfId="3112" xr:uid="{1ED54431-E5AC-4D87-A90F-D19445F86FCB}"/>
    <cellStyle name="Comma 2 4 3" xfId="3113" xr:uid="{EB1AE2F2-7DBD-4538-9DFE-4FBDF05B08AB}"/>
    <cellStyle name="Comma 2 4 4" xfId="3114" xr:uid="{027A6F86-1DDA-435D-B9F0-47D2BD4FA79E}"/>
    <cellStyle name="Comma 2 40" xfId="3115" xr:uid="{B02D4FA9-0A13-4070-98F5-1E3BF0E364B4}"/>
    <cellStyle name="Comma 2 41" xfId="3116" xr:uid="{AEC2F6AE-7129-48AE-87CA-1512BCBBBB23}"/>
    <cellStyle name="Comma 2 42" xfId="3117" xr:uid="{11F49FCB-377B-4D6E-AD91-7E6566E915B0}"/>
    <cellStyle name="Comma 2 43" xfId="3118" xr:uid="{51779C2A-8BB3-4C7B-A30C-513671165DB0}"/>
    <cellStyle name="Comma 2 44" xfId="3119" xr:uid="{32B2B1F5-3CAF-4F06-996E-80A88995D5B4}"/>
    <cellStyle name="Comma 2 45" xfId="3120" xr:uid="{1E3F393F-8B4B-4A33-B3CE-8BD504011A14}"/>
    <cellStyle name="Comma 2 46" xfId="3121" xr:uid="{5A6FB7E6-515E-4C87-97AD-7B277D1FDA2D}"/>
    <cellStyle name="Comma 2 47" xfId="3122" xr:uid="{F9281C8A-4AD5-43C8-8F35-C386AF81AE6F}"/>
    <cellStyle name="Comma 2 48" xfId="3123" xr:uid="{DF9870FF-592E-45D2-8A48-3BE31F3541F7}"/>
    <cellStyle name="Comma 2 49" xfId="3124" xr:uid="{2E853CB6-8578-48D2-916A-EF6988A97928}"/>
    <cellStyle name="Comma 2 5" xfId="3125" xr:uid="{B46A9A89-E936-4306-A2C2-E08282C108BF}"/>
    <cellStyle name="Comma 2 5 2" xfId="3126" xr:uid="{5F2430FA-C5CA-4C8B-93D8-CF98F46074E8}"/>
    <cellStyle name="Comma 2 50" xfId="3127" xr:uid="{0B3CB363-A652-4C5E-84DE-8D94D90B0997}"/>
    <cellStyle name="Comma 2 51" xfId="3128" xr:uid="{7D692330-733C-42D2-B3D9-EEABEF86C45F}"/>
    <cellStyle name="Comma 2 52" xfId="3129" xr:uid="{190D46BD-C9C5-4CBF-847A-0F6E20CC8730}"/>
    <cellStyle name="Comma 2 53" xfId="3130" xr:uid="{7299DAAB-397D-4855-960B-8377ABC6C078}"/>
    <cellStyle name="Comma 2 54" xfId="3131" xr:uid="{332ABFAB-A1C7-4499-9396-C8BC390D3512}"/>
    <cellStyle name="Comma 2 55" xfId="3132" xr:uid="{4FA3696B-FAFF-4977-8178-88B77B13CF93}"/>
    <cellStyle name="Comma 2 56" xfId="3133" xr:uid="{001A5A4A-5B20-435C-AE3F-54BA15EA5E81}"/>
    <cellStyle name="Comma 2 57" xfId="3134" xr:uid="{C6056372-C2D7-4B25-AA68-94EAAD7E5B35}"/>
    <cellStyle name="Comma 2 58" xfId="3135" xr:uid="{F26BEC9A-95C5-4320-BDC9-8CEDC4FA3911}"/>
    <cellStyle name="Comma 2 59" xfId="3136" xr:uid="{6076D81B-7B21-4B34-B728-ABC22834DA47}"/>
    <cellStyle name="Comma 2 6" xfId="3137" xr:uid="{D825FBB0-CA7B-4FC4-85FF-56C4BF20A65C}"/>
    <cellStyle name="Comma 2 6 2" xfId="3138" xr:uid="{708E255B-5833-405A-B822-CC876CBD0977}"/>
    <cellStyle name="Comma 2 60" xfId="3139" xr:uid="{D6CF4D0C-B43C-4B6F-BB3A-4006EEF5A1FD}"/>
    <cellStyle name="Comma 2 61" xfId="3140" xr:uid="{58D9B935-6DF5-40F2-A4B4-5D820FC8C63C}"/>
    <cellStyle name="Comma 2 62" xfId="3141" xr:uid="{F4347856-3CD4-485B-892F-E9B67ADB7CEF}"/>
    <cellStyle name="Comma 2 63" xfId="3142" xr:uid="{52859CB2-9239-4741-8BCC-6B1246F9AF45}"/>
    <cellStyle name="Comma 2 64" xfId="3143" xr:uid="{A56057ED-5F0D-4F30-9065-A582CCFA66D5}"/>
    <cellStyle name="Comma 2 65" xfId="3144" xr:uid="{C8E91653-6660-4B92-98FA-662452F578FD}"/>
    <cellStyle name="Comma 2 66" xfId="3145" xr:uid="{80564B70-5149-41BF-9661-52B086BE0A18}"/>
    <cellStyle name="Comma 2 66 2" xfId="3146" xr:uid="{9C9A5CE1-7942-43FD-86CC-53FE575825C0}"/>
    <cellStyle name="Comma 2 66 2 2" xfId="3147" xr:uid="{189A080D-5BC9-46E0-8B7F-0F4B6F75969A}"/>
    <cellStyle name="Comma 2 66 3" xfId="3148" xr:uid="{5D669261-E9D8-41AD-B071-B93F952D7816}"/>
    <cellStyle name="Comma 2 66 4" xfId="3149" xr:uid="{532478E6-D037-46C5-92FF-2D30BF7E409C}"/>
    <cellStyle name="Comma 2 67" xfId="3150" xr:uid="{80A53B34-2049-4C0F-ADB5-8D110B9C0D77}"/>
    <cellStyle name="Comma 2 68" xfId="3151" xr:uid="{CEC5BD7C-3B00-4D6A-ABEB-9177C52489D9}"/>
    <cellStyle name="Comma 2 69" xfId="37855" xr:uid="{7B104358-12F6-403C-A128-138D3F271454}"/>
    <cellStyle name="Comma 2 7" xfId="3152" xr:uid="{F60B5255-2C24-43AA-9D18-B9A96871B88C}"/>
    <cellStyle name="Comma 2 7 2" xfId="3153" xr:uid="{0F6A6EE4-68E1-48FC-9EF0-6FF04316BDA4}"/>
    <cellStyle name="Comma 2 8" xfId="3154" xr:uid="{D7A081D6-D8F1-44DB-9A06-6C8F527F29D5}"/>
    <cellStyle name="Comma 2 8 2" xfId="3155" xr:uid="{0130A4EC-862B-4A48-A1A6-F96D7421FD20}"/>
    <cellStyle name="Comma 2 9" xfId="3156" xr:uid="{817E4586-3E1E-406D-8557-192DC8605498}"/>
    <cellStyle name="Comma 2 9 2" xfId="3157" xr:uid="{C113453C-B9BD-4E88-B127-366CD01355A3}"/>
    <cellStyle name="Comma 2*" xfId="3158" xr:uid="{13C00120-DB12-4D0B-81F1-D177640B6E50}"/>
    <cellStyle name="Comma 2__MasterJRComps" xfId="3159" xr:uid="{259368FA-DAD1-4549-9568-34737A81A45D}"/>
    <cellStyle name="Comma 20" xfId="3160" xr:uid="{B0471E26-F1B1-4341-A797-969F81E0A411}"/>
    <cellStyle name="Comma 21" xfId="3161" xr:uid="{0793EBDB-EAB8-4913-B8C0-CA14C97D8233}"/>
    <cellStyle name="Comma 22" xfId="3162" xr:uid="{1621C609-76EC-43A3-A4B0-806CAA1545FA}"/>
    <cellStyle name="Comma 23" xfId="3163" xr:uid="{B57D6983-9859-4B94-8A82-4F670F31F850}"/>
    <cellStyle name="Comma 24" xfId="3164" xr:uid="{154B95D9-91E2-4322-A8A0-67CFE28F2393}"/>
    <cellStyle name="Comma 25" xfId="3165" xr:uid="{220216B3-024E-4735-A97B-FF2E8369A2F5}"/>
    <cellStyle name="Comma 26" xfId="3166" xr:uid="{489EF6FE-3553-4EED-9EA7-BE68C3A10363}"/>
    <cellStyle name="Comma 27" xfId="3167" xr:uid="{D74E7E90-253B-4A7E-977D-7B759E513E44}"/>
    <cellStyle name="Comma 28" xfId="37854" xr:uid="{127A1DAA-B028-4BF9-BF6A-13E4A922053A}"/>
    <cellStyle name="Comma 29" xfId="37859" xr:uid="{0C1CD418-8DC6-4DFA-9801-0D3CF1619D0D}"/>
    <cellStyle name="Comma 3" xfId="3168" xr:uid="{72E181B5-F682-4B5B-BD1D-E53DC036AE3E}"/>
    <cellStyle name="Comma 3 10" xfId="3169" xr:uid="{89BCE0F6-CF1A-4508-9B19-2C0CDD921FA5}"/>
    <cellStyle name="Comma 3 11" xfId="3170" xr:uid="{E4E8FD87-4ED9-4364-9306-5F5C0A5C4548}"/>
    <cellStyle name="Comma 3 12" xfId="3171" xr:uid="{FDD01D5D-D22B-4A3B-8224-35013245C901}"/>
    <cellStyle name="Comma 3 13" xfId="3172" xr:uid="{6F620B8B-32B0-41B0-A832-328017DAB72C}"/>
    <cellStyle name="Comma 3 14" xfId="3173" xr:uid="{B30ED313-3BF0-40FB-93BA-E839D8AF78F7}"/>
    <cellStyle name="Comma 3 2" xfId="3174" xr:uid="{DEF393EE-FA77-4BF2-A250-CACA10BC3178}"/>
    <cellStyle name="Comma 3 2 2" xfId="3175" xr:uid="{61045874-2878-4A55-9F07-982251CC3119}"/>
    <cellStyle name="Comma 3 2 3" xfId="3176" xr:uid="{DED1CBCF-D649-45CF-AD6D-BCF2FB766626}"/>
    <cellStyle name="Comma 3 2 4" xfId="3177" xr:uid="{DD038DC8-F49C-4D73-8D45-483790334A6B}"/>
    <cellStyle name="Comma 3 3" xfId="3178" xr:uid="{3A0493A3-8E2E-491E-A081-D3BD75DFCA6E}"/>
    <cellStyle name="Comma 3 3 2" xfId="3179" xr:uid="{EECC5F29-B3B2-4736-8623-2191AB6C36C8}"/>
    <cellStyle name="Comma 3 3 3" xfId="3180" xr:uid="{33C55F72-3459-4B0B-8AAB-A689123DAD9F}"/>
    <cellStyle name="Comma 3 4" xfId="3181" xr:uid="{408B4913-685C-461D-8EF6-84FEA6162A32}"/>
    <cellStyle name="Comma 3 4 2" xfId="3182" xr:uid="{2F1FFD89-7757-4A4C-ADF7-12B2A36F893D}"/>
    <cellStyle name="Comma 3 5" xfId="3183" xr:uid="{5E9ECEA3-8837-4593-9550-39827D778E49}"/>
    <cellStyle name="Comma 3 5 2" xfId="3184" xr:uid="{3F9898D6-024C-40EB-99AA-C1D0DD387BE1}"/>
    <cellStyle name="Comma 3 6" xfId="3185" xr:uid="{859340EE-D8F1-4478-A9B4-135808017BE5}"/>
    <cellStyle name="Comma 3 6 2" xfId="3186" xr:uid="{2ADB6F19-D300-44D1-97A2-2B76F3846226}"/>
    <cellStyle name="Comma 3 7" xfId="3187" xr:uid="{36280596-26D2-4E3B-8046-CDD404F35E74}"/>
    <cellStyle name="Comma 3 7 2" xfId="3188" xr:uid="{7DAB83C0-4C21-46AA-BAE7-F66E522D7E1D}"/>
    <cellStyle name="Comma 3 8" xfId="3189" xr:uid="{6F883161-1007-449B-A30E-F41DFD17D885}"/>
    <cellStyle name="Comma 3 8 2" xfId="3190" xr:uid="{2A7CB7A1-4D6F-418F-8F53-5675053A2719}"/>
    <cellStyle name="Comma 3 9" xfId="3191" xr:uid="{C14A09AF-5F2D-45C7-9A46-8558C0777192}"/>
    <cellStyle name="Comma 3 9 2" xfId="3192" xr:uid="{FF7B5916-1759-4095-ADD9-D2073B1273B1}"/>
    <cellStyle name="Comma 3 9 3" xfId="3193" xr:uid="{70931BE1-8D2D-4F89-A517-A96524B67301}"/>
    <cellStyle name="Comma 3*" xfId="3194" xr:uid="{2850D1A2-0880-45E9-8692-A2B7F346CDD5}"/>
    <cellStyle name="Comma 3_Ch4 v2" xfId="3195" xr:uid="{93192B5C-2322-40D1-9872-744A30AA709C}"/>
    <cellStyle name="Comma 30" xfId="37860" xr:uid="{83E80C52-1927-4C86-A55A-DE9FADBAFE32}"/>
    <cellStyle name="Comma 31" xfId="37862" xr:uid="{4F7BF655-3735-43AA-9382-30F193A7A83C}"/>
    <cellStyle name="Comma 32" xfId="37864" xr:uid="{7BF13A93-941A-46F9-82C4-D90D8BA57AE8}"/>
    <cellStyle name="Comma 33" xfId="37866" xr:uid="{713DFC69-E075-4386-BC36-61453E715942}"/>
    <cellStyle name="Comma 34" xfId="37868" xr:uid="{AA5C9FF2-0C04-46C7-BD65-A3846BC31F1A}"/>
    <cellStyle name="Comma 35" xfId="37870" xr:uid="{AFADDC4E-E7E3-494F-958F-53796E72B7CD}"/>
    <cellStyle name="Comma 36" xfId="37872" xr:uid="{4A6CD095-2331-4EDB-917D-5AA64E632FA0}"/>
    <cellStyle name="Comma 37" xfId="37874" xr:uid="{B4396F6E-9D8D-48F6-AF8C-A597EBA10162}"/>
    <cellStyle name="Comma 38" xfId="37876" xr:uid="{10612483-4BC4-47B0-8689-1911545EEC8B}"/>
    <cellStyle name="Comma 39" xfId="37878" xr:uid="{83EC901C-EB16-4024-A61F-FE221AFCF3D0}"/>
    <cellStyle name="Comma 4" xfId="3196" xr:uid="{63B00884-7FFE-45C4-9A74-EB8F04AC7BD9}"/>
    <cellStyle name="Comma 4 2" xfId="3197" xr:uid="{C255E596-C038-4298-B185-E60F453021DB}"/>
    <cellStyle name="Comma 4 3" xfId="3198" xr:uid="{3F886C03-595D-4F36-9F15-8A9449352153}"/>
    <cellStyle name="Comma 4 3 2" xfId="3199" xr:uid="{65898539-E8AF-48F3-9065-37F138AFE4DD}"/>
    <cellStyle name="Comma 40" xfId="37880" xr:uid="{C1E0D8EF-A8FA-4C98-88D4-10C4E72403D0}"/>
    <cellStyle name="Comma 41" xfId="37882" xr:uid="{B1C837F6-8437-45C9-B18F-CD64B967E093}"/>
    <cellStyle name="Comma 42" xfId="37884" xr:uid="{624A7000-E78F-46B4-8A73-D9585DC2ACD9}"/>
    <cellStyle name="Comma 43" xfId="37886" xr:uid="{81BA3266-D4F5-4E5D-9D7B-C9F53DBFA92B}"/>
    <cellStyle name="Comma 44" xfId="37888" xr:uid="{49655150-53D8-4F4A-8949-7BB0BBCD2C6F}"/>
    <cellStyle name="Comma 45" xfId="37890" xr:uid="{94BD2B5B-B861-48C5-9064-EA0DE4F0D7C2}"/>
    <cellStyle name="Comma 46" xfId="37892" xr:uid="{B269967B-5D00-42B3-8400-B7C2FFF10AC7}"/>
    <cellStyle name="Comma 47" xfId="37894" xr:uid="{2C1F890C-FD49-4818-AD75-9738740EAAD4}"/>
    <cellStyle name="Comma 48" xfId="37896" xr:uid="{40E46803-CD4B-4CCA-B175-3955FC96EA35}"/>
    <cellStyle name="Comma 49" xfId="37898" xr:uid="{BEE81792-2CC5-4BF8-8808-CD4660BC5C19}"/>
    <cellStyle name="Comma 5" xfId="3200" xr:uid="{163172A5-587F-411A-940C-054FA52BD074}"/>
    <cellStyle name="Comma 5 2" xfId="3201" xr:uid="{1736FCF6-2EC4-47EE-B390-8BFB70D2AEB9}"/>
    <cellStyle name="Comma 5 3" xfId="3202" xr:uid="{8F4B05DF-593F-4D51-8143-6E481AEA9CE2}"/>
    <cellStyle name="Comma 5 4" xfId="3203" xr:uid="{9951F28F-7DC2-4DAB-A8E7-55EF5ACC3EAA}"/>
    <cellStyle name="Comma 50" xfId="37900" xr:uid="{AEE2503F-037F-4124-9264-097DC05110D9}"/>
    <cellStyle name="Comma 51" xfId="37902" xr:uid="{3D86924F-C39B-4E5B-B01A-2B355302505D}"/>
    <cellStyle name="Comma 52" xfId="37904" xr:uid="{6F3931CF-690B-4348-9E8B-56C6BA157B6C}"/>
    <cellStyle name="Comma 53" xfId="37906" xr:uid="{9639AF16-64A1-404D-BC4B-592844383C0F}"/>
    <cellStyle name="Comma 54" xfId="37908" xr:uid="{33F6E58B-F60D-4F37-862D-8BCBF1E4369F}"/>
    <cellStyle name="Comma 55" xfId="2" xr:uid="{87E3B31E-BB3F-470B-9E4B-761506448D04}"/>
    <cellStyle name="Comma 6" xfId="3204" xr:uid="{5E249040-75E1-4CEC-8597-1A0C88B494F7}"/>
    <cellStyle name="Comma 6 2" xfId="3205" xr:uid="{58BF4AA7-E635-4CAD-9CFB-B22E71DBFDA9}"/>
    <cellStyle name="Comma 6 3" xfId="3206" xr:uid="{34954176-00C5-456A-9616-B11892D28FBD}"/>
    <cellStyle name="Comma 6 4" xfId="3207" xr:uid="{406BCB17-A181-4307-A9FE-CFA7501EE087}"/>
    <cellStyle name="Comma 6 5" xfId="3208" xr:uid="{A5D05A49-59F0-4149-8C39-409AA1D2D646}"/>
    <cellStyle name="Comma 6 6" xfId="3209" xr:uid="{37C3E2D5-0AAF-4408-A458-D73366053208}"/>
    <cellStyle name="Comma 7" xfId="3210" xr:uid="{EA78A892-E654-4D70-96BA-5B24E8E69002}"/>
    <cellStyle name="Comma 7 2" xfId="3211" xr:uid="{FFCDE41A-62DE-478B-A265-31171191F7AE}"/>
    <cellStyle name="Comma 7 2 2" xfId="3212" xr:uid="{147D3754-150F-45D2-AE30-6CB45BA69252}"/>
    <cellStyle name="Comma 7 3" xfId="3213" xr:uid="{B71CF86E-7C71-4750-9C6E-E7678A6ADB44}"/>
    <cellStyle name="Comma 7 4" xfId="3214" xr:uid="{E63C37D7-C9FF-46B9-A5C6-C9916F6C316C}"/>
    <cellStyle name="Comma 7 5" xfId="3215" xr:uid="{C875140F-4EE3-40A5-A745-BA8547EA025A}"/>
    <cellStyle name="Comma 7 6" xfId="3216" xr:uid="{CFA6B2FA-E4FD-4325-B067-51462A2FBB0C}"/>
    <cellStyle name="Comma 8" xfId="3217" xr:uid="{92A9FAE6-0CC0-488B-99CC-4494908E3628}"/>
    <cellStyle name="Comma 8 2" xfId="3218" xr:uid="{6C18B679-AF2E-4579-A389-24FF40094B87}"/>
    <cellStyle name="Comma 8 3" xfId="3219" xr:uid="{6808F3BE-0230-431D-B040-261A53D626B0}"/>
    <cellStyle name="Comma 9" xfId="3220" xr:uid="{D53F9D65-A559-4FAE-B99A-02D3F8DC310E}"/>
    <cellStyle name="Comma*" xfId="3221" xr:uid="{40E82A5B-D6AF-4E54-8AC8-9A6B643D4A24}"/>
    <cellStyle name="Comma0" xfId="3222" xr:uid="{994B5A0A-D51F-468C-9F1C-83E026F01F56}"/>
    <cellStyle name="Comma0 - Modelo1" xfId="3223" xr:uid="{9474C114-963C-4FD2-9657-2B744C18DCB8}"/>
    <cellStyle name="Comma0 - Style1" xfId="3224" xr:uid="{58604214-91EE-47BB-8E80-A620125AB416}"/>
    <cellStyle name="Comma0 - Style2" xfId="3225" xr:uid="{080403A0-EC4F-4C5F-84C8-C9853E54B3AE}"/>
    <cellStyle name="Comma0_% Change (PW)" xfId="3226" xr:uid="{E1E64974-7260-43C2-BF7C-EBED437D78B2}"/>
    <cellStyle name="Comma1" xfId="3227" xr:uid="{DD299603-80E5-4CD3-A2ED-209DD13AD185}"/>
    <cellStyle name="Comma1 - Modelo2" xfId="3228" xr:uid="{C89C8C20-7D0E-4F64-A5A2-2A9DBD1149CA}"/>
    <cellStyle name="Comma1 - Style2" xfId="3229" xr:uid="{D324354B-2328-4C10-B3DE-9327455E6A68}"/>
    <cellStyle name="Comma1 2" xfId="3230" xr:uid="{AFFBC6CF-074B-4299-A005-759C249CBD41}"/>
    <cellStyle name="Comma1 3" xfId="3231" xr:uid="{AE9BD622-40E9-4370-844A-686A5CCEB2F9}"/>
    <cellStyle name="Comma1 4" xfId="3232" xr:uid="{B59BE0E4-DD44-44A5-A7DD-F71C3D2DBBFE}"/>
    <cellStyle name="Comma2" xfId="3233" xr:uid="{CBF866F2-87AC-4531-A06F-D6ED658AD039}"/>
    <cellStyle name="Comma2 2" xfId="3234" xr:uid="{7F466216-5E35-414E-A54B-703DCCDCDB20}"/>
    <cellStyle name="Comma2 3" xfId="3235" xr:uid="{37B61FC5-CB91-46C6-AC4E-0B510C3364CA}"/>
    <cellStyle name="Comma2 4" xfId="3236" xr:uid="{41FA7410-F050-435A-95CD-E3C7CEBF908E}"/>
    <cellStyle name="Condition" xfId="3237" xr:uid="{1601F1D0-A685-4BC1-8C21-DEE46B65B38D}"/>
    <cellStyle name="CondMandatory" xfId="3238" xr:uid="{0401C24E-F177-4B05-AE89-14DD77731124}"/>
    <cellStyle name="Constant" xfId="3239" xr:uid="{793B31EF-A544-4A58-AD63-820A0A4B7347}"/>
    <cellStyle name="ConstantLbl_RP" xfId="3240" xr:uid="{AB385D2E-484B-4B41-AFD8-444BFC38A80C}"/>
    <cellStyle name="Content1" xfId="3241" xr:uid="{737D5A68-DB28-4399-9513-60C7F42330E2}"/>
    <cellStyle name="Content2" xfId="3242" xr:uid="{E7A592EC-B674-4D97-8BE0-983A842153F9}"/>
    <cellStyle name="Content3" xfId="3243" xr:uid="{FBB0A859-B433-4367-ADD0-4A066C8B8BE2}"/>
    <cellStyle name="Cover" xfId="3244" xr:uid="{E0D724B0-D11E-4825-9EC9-AAFC061F497E}"/>
    <cellStyle name="Cover 2" xfId="3245" xr:uid="{62A6297A-DA7C-419E-BBDF-8A683081FBD2}"/>
    <cellStyle name="Cover Date" xfId="3246" xr:uid="{2B4DE1BF-F08D-4685-8F7A-78D413671848}"/>
    <cellStyle name="Cover Subtitle" xfId="3247" xr:uid="{E7B07FA3-FEF7-4D47-8FC3-EF8C3B73BC32}"/>
    <cellStyle name="Cover Title" xfId="3248" xr:uid="{D84E7068-DA5C-4BFA-92FB-F58C5F2A7D00}"/>
    <cellStyle name="Cur" xfId="3249" xr:uid="{0FFBC125-249F-4C85-A2E3-24C603373008}"/>
    <cellStyle name="Cur 2" xfId="3250" xr:uid="{0AD81BA1-71D6-4C1B-95EA-CE8D96EE7CB1}"/>
    <cellStyle name="Currency [0] 2" xfId="3251" xr:uid="{F4AE2E42-094C-4766-843E-67671A269AB5}"/>
    <cellStyle name="Currency 0" xfId="3252" xr:uid="{CAF703CB-802A-4649-AC0D-24C711753FE9}"/>
    <cellStyle name="Currency 13" xfId="3253" xr:uid="{E9200DD9-2E69-4B2A-815C-8F277E6A6635}"/>
    <cellStyle name="Currency 13 2" xfId="3254" xr:uid="{92562057-653F-4CFB-BCD6-132BF7A70E73}"/>
    <cellStyle name="Currency 13 2 2" xfId="3255" xr:uid="{FF8EB0A0-7ED6-4473-8044-435360E6BB4A}"/>
    <cellStyle name="Currency 13 3" xfId="3256" xr:uid="{63DC59A1-AC6E-4CF3-8E5B-EE033FDF10E5}"/>
    <cellStyle name="Currency 13 4" xfId="3257" xr:uid="{185C0867-3750-49E5-ABC6-BE550D31EBAA}"/>
    <cellStyle name="Currency 13 5" xfId="3258" xr:uid="{627CA660-1A09-4726-86DC-912241799E5F}"/>
    <cellStyle name="Currency 2" xfId="3259" xr:uid="{08D56736-6852-4B13-B410-C145E60DCB7D}"/>
    <cellStyle name="Currency 2 2" xfId="3260" xr:uid="{D4FF56CD-4BD7-4582-BE8E-A0B474172E25}"/>
    <cellStyle name="Currency 2 2 2" xfId="3261" xr:uid="{35240A14-08EA-455A-8A91-142798625017}"/>
    <cellStyle name="Currency 2 3" xfId="3262" xr:uid="{42CD5016-AEDA-4734-8FC7-2DD1D2A6F331}"/>
    <cellStyle name="Currency 2 3 2" xfId="3263" xr:uid="{AC367306-F293-42B9-AA7C-850A533AC393}"/>
    <cellStyle name="Currency 2 4" xfId="3264" xr:uid="{9EC4C88F-1F27-4766-A587-AA1B277C07A5}"/>
    <cellStyle name="Currency 2 5" xfId="3265" xr:uid="{6D70A39C-D881-4F39-BA9B-F0AC17851A44}"/>
    <cellStyle name="Currency 2 6" xfId="3266" xr:uid="{C2E2F4AC-E2CB-479B-A8FB-EC3C7411DF57}"/>
    <cellStyle name="Currency 2 7" xfId="3267" xr:uid="{FFBECA94-3E47-458E-849E-7D480BFE6B30}"/>
    <cellStyle name="Currency 2 8" xfId="3268" xr:uid="{B12D6EC6-00F1-4662-8A21-90845481CFFA}"/>
    <cellStyle name="Currency 2 9" xfId="3269" xr:uid="{A8BA033B-432F-430D-8854-7E79DEBCA39E}"/>
    <cellStyle name="Currency 2*" xfId="3270" xr:uid="{99AB7547-BAAB-454B-871E-892577A9504D}"/>
    <cellStyle name="Currency 2_% Change" xfId="3271" xr:uid="{DF7E2E12-EFB9-4F11-9722-7118EED9B526}"/>
    <cellStyle name="Currency 3" xfId="3272" xr:uid="{1C139F05-F7D8-48E8-899D-A571B403F979}"/>
    <cellStyle name="Currency 3 2" xfId="3273" xr:uid="{F896C12B-FF1D-4989-852F-E336BC6D6322}"/>
    <cellStyle name="Currency 3 3" xfId="3274" xr:uid="{D4057981-EB17-43D9-AA63-3FC77A95C00F}"/>
    <cellStyle name="Currency 3*" xfId="3275" xr:uid="{D63AD0B9-8926-46ED-8085-4A12A92A6F05}"/>
    <cellStyle name="Currency 4" xfId="3276" xr:uid="{CE21848C-B1A0-47C4-AB8F-22AF1B2D4AAF}"/>
    <cellStyle name="Currency 4 2" xfId="3277" xr:uid="{70297F5C-3949-4B7D-A53D-B5E50EEB135B}"/>
    <cellStyle name="Currency 5" xfId="3278" xr:uid="{3E494383-23E1-4EBD-A017-9FD53275756E}"/>
    <cellStyle name="Currency*" xfId="3279" xr:uid="{278451FC-4EA0-4856-A235-379D850B50D0}"/>
    <cellStyle name="Currency0" xfId="3280" xr:uid="{1F76531F-D456-4C06-AD42-FAE159D1ABD1}"/>
    <cellStyle name="Currency-Denomination" xfId="3281" xr:uid="{65EC5222-1EBF-40A6-8C52-3A3A49F7CFE8}"/>
    <cellStyle name="D - bottom border" xfId="3282" xr:uid="{58FECE74-FEC8-42CF-A7F2-5F134AFF8714}"/>
    <cellStyle name="D - headers" xfId="3283" xr:uid="{08EBFB61-F4F1-4AA3-B057-26E33D977B45}"/>
    <cellStyle name="D - normal" xfId="3284" xr:uid="{A4BC751B-ABC7-459E-B6A6-2895EECAFCB5}"/>
    <cellStyle name="Data" xfId="3285" xr:uid="{A83054AE-DC51-447D-9480-517292799963}"/>
    <cellStyle name="DATA Amount" xfId="3286" xr:uid="{3695FF65-8900-4526-A02D-FFFE4F754DC7}"/>
    <cellStyle name="DATA Amount [1]" xfId="3287" xr:uid="{D9063AF9-F8ED-4FC0-B81C-349F2377869D}"/>
    <cellStyle name="DATA Amount [1] 10" xfId="3288" xr:uid="{0053A0B4-33A7-4E95-8983-A20347834FED}"/>
    <cellStyle name="DATA Amount [1] 11" xfId="3289" xr:uid="{40693AE6-9579-4535-91D1-427E4EB5D9E8}"/>
    <cellStyle name="DATA Amount [1] 2" xfId="3290" xr:uid="{730EC8ED-DEC8-41F6-8C85-4747D2E1A37F}"/>
    <cellStyle name="DATA Amount [1] 3" xfId="3291" xr:uid="{C15842F4-FB9F-41A0-80CE-1CFF7E4AF7B8}"/>
    <cellStyle name="DATA Amount [1] 4" xfId="3292" xr:uid="{6D3CACCC-962C-455E-B34E-9A460FD31AA7}"/>
    <cellStyle name="DATA Amount [1] 5" xfId="3293" xr:uid="{5CF01618-AF65-4B77-95AD-66780790204E}"/>
    <cellStyle name="DATA Amount [1] 6" xfId="3294" xr:uid="{235EF7D1-27DB-450E-82CD-7D4EFC2E46B0}"/>
    <cellStyle name="DATA Amount [1] 7" xfId="3295" xr:uid="{4180EDA0-FD21-4521-9BEE-DD17B20001C1}"/>
    <cellStyle name="DATA Amount [1] 8" xfId="3296" xr:uid="{0FF55D2F-AB2C-4BFB-BF45-7236DDA16394}"/>
    <cellStyle name="DATA Amount [1] 9" xfId="3297" xr:uid="{6D3A4C6E-F427-40DD-8E21-C74F72901930}"/>
    <cellStyle name="DATA Amount [2]" xfId="3298" xr:uid="{58B92DA5-4DE0-4E03-A3EC-1C5A2BF96917}"/>
    <cellStyle name="DATA Amount [2] 10" xfId="3299" xr:uid="{82E0A7F6-ACE2-4B5B-B1B9-BF8B7594BFAE}"/>
    <cellStyle name="DATA Amount [2] 11" xfId="3300" xr:uid="{5147839E-EC31-4970-BE09-FC22C3083F8D}"/>
    <cellStyle name="DATA Amount [2] 2" xfId="3301" xr:uid="{447C0BA0-541F-42E1-9908-6263AEFAD9A2}"/>
    <cellStyle name="DATA Amount [2] 3" xfId="3302" xr:uid="{1DB02829-F2ED-4BA7-9271-34F260471AEC}"/>
    <cellStyle name="DATA Amount [2] 4" xfId="3303" xr:uid="{3318BED9-6FE3-4BE8-B34E-B6BE8CDA1354}"/>
    <cellStyle name="DATA Amount [2] 5" xfId="3304" xr:uid="{475C005E-A1AA-4949-B2E3-AB9502C89B27}"/>
    <cellStyle name="DATA Amount [2] 6" xfId="3305" xr:uid="{B5FAB8D3-907C-4ADC-BB56-C254B7972155}"/>
    <cellStyle name="DATA Amount [2] 7" xfId="3306" xr:uid="{4EE65112-17CF-420A-A2ED-42A1A3F923B4}"/>
    <cellStyle name="DATA Amount [2] 8" xfId="3307" xr:uid="{B33A10F4-6755-4870-900D-53C2D73CC902}"/>
    <cellStyle name="DATA Amount [2] 9" xfId="3308" xr:uid="{05A2E44B-6706-427B-8F8F-5492EE6B5FCC}"/>
    <cellStyle name="DATA Amount 10" xfId="3309" xr:uid="{F536A2D5-B8D7-406E-B6C4-06917995B4CF}"/>
    <cellStyle name="DATA Amount 11" xfId="3310" xr:uid="{B13C787C-0F5F-4BD7-AAB1-56FAF87DDF71}"/>
    <cellStyle name="DATA Amount 12" xfId="3311" xr:uid="{2E9EB5E9-9360-47D2-ACBD-3A871B8C5961}"/>
    <cellStyle name="DATA Amount 13" xfId="3312" xr:uid="{20455EFC-12CF-422E-B984-2FA5181C216E}"/>
    <cellStyle name="DATA Amount 2" xfId="3313" xr:uid="{48C571F5-CFBC-444E-A13B-1467CE3E9B20}"/>
    <cellStyle name="DATA Amount 2 2" xfId="3314" xr:uid="{DC72F6A5-12A2-480C-A3B3-F97A9C48642B}"/>
    <cellStyle name="DATA Amount 2 2 7" xfId="3315" xr:uid="{888D26F9-47DB-4976-9E71-3B16A3DC44B7}"/>
    <cellStyle name="DATA Amount 2 2 7 2" xfId="3316" xr:uid="{B1A97215-E1E4-49FD-93BE-F2F3EF46B4B4}"/>
    <cellStyle name="DATA Amount 2 3" xfId="3317" xr:uid="{1786066C-14FD-47A1-9329-7FF01ECF48C9}"/>
    <cellStyle name="DATA Amount 2 4" xfId="3318" xr:uid="{B29F0633-3070-4723-B48D-948D96F2D378}"/>
    <cellStyle name="DATA Amount 3" xfId="3319" xr:uid="{ADDD406A-0522-4DBF-B042-69D0E48933BC}"/>
    <cellStyle name="DATA Amount 4" xfId="3320" xr:uid="{87DF7F54-2BE3-4C68-8ABB-F82825F84ECE}"/>
    <cellStyle name="DATA Amount 5" xfId="3321" xr:uid="{90236888-5C77-4707-92B8-FE6996D05CC6}"/>
    <cellStyle name="DATA Amount 6" xfId="3322" xr:uid="{3A323776-2F74-4C84-9C28-D19FFEC46CD6}"/>
    <cellStyle name="DATA Amount 7" xfId="3323" xr:uid="{66BBDCB3-3EE5-4DEE-9DDC-7DD675C5CCE5}"/>
    <cellStyle name="DATA Amount 8" xfId="3324" xr:uid="{30706CB2-E5B8-4D57-999D-542F047F39C7}"/>
    <cellStyle name="DATA Amount 9" xfId="3325" xr:uid="{FEDCD4EC-D86C-4043-AB8B-86558B0A099F}"/>
    <cellStyle name="DATA Amount_Best Practice Model Disclaimer v1.1" xfId="3326" xr:uid="{5CFA570F-4AE3-4022-8DE6-DE43351142CF}"/>
    <cellStyle name="DATA Currency" xfId="3327" xr:uid="{9827D98B-98A6-47AC-B0CE-B27B0DFD3E6A}"/>
    <cellStyle name="DATA Currency [1]" xfId="3328" xr:uid="{036A318C-86BB-4D54-8676-9DA4B3ABD4F8}"/>
    <cellStyle name="DATA Currency [1] 10" xfId="3329" xr:uid="{2B8C040F-705A-4BD0-8166-36E8C3314CDF}"/>
    <cellStyle name="DATA Currency [1] 11" xfId="3330" xr:uid="{5115B492-F40A-4BD2-83CF-75DFE89055E6}"/>
    <cellStyle name="DATA Currency [1] 2" xfId="3331" xr:uid="{9CBC96C3-9B03-4B9B-8CE7-A2DFCF355BFC}"/>
    <cellStyle name="DATA Currency [1] 3" xfId="3332" xr:uid="{AAD6188B-F1EE-40AE-A7DF-B451B29795D0}"/>
    <cellStyle name="DATA Currency [1] 4" xfId="3333" xr:uid="{FA6E815C-3730-4334-9EAF-FCB6726C890E}"/>
    <cellStyle name="DATA Currency [1] 5" xfId="3334" xr:uid="{B5DFAA22-1597-481D-BFD6-8EAFDC3811AB}"/>
    <cellStyle name="DATA Currency [1] 6" xfId="3335" xr:uid="{3DBB070D-E8CD-4BF0-BCD1-EC2BF6F088EC}"/>
    <cellStyle name="DATA Currency [1] 7" xfId="3336" xr:uid="{AFE45E64-9166-459B-8016-AE1D97A66109}"/>
    <cellStyle name="DATA Currency [1] 8" xfId="3337" xr:uid="{B106A4BD-38C0-49F5-BC90-AA5B86250CC5}"/>
    <cellStyle name="DATA Currency [1] 9" xfId="3338" xr:uid="{EE5368C8-B12F-421F-B056-F9E7017CA596}"/>
    <cellStyle name="DATA Currency [2]" xfId="3339" xr:uid="{143ED6E8-EBB0-4B4A-91F6-D2CE9243958D}"/>
    <cellStyle name="DATA Currency [2] 10" xfId="3340" xr:uid="{A31A5069-689C-4A63-AA2A-1AF49AF0A291}"/>
    <cellStyle name="DATA Currency [2] 11" xfId="3341" xr:uid="{46C12A9C-625E-46E7-8BCE-872BB5B71A05}"/>
    <cellStyle name="DATA Currency [2] 2" xfId="3342" xr:uid="{B0090963-3357-43A8-9908-E632E23F2222}"/>
    <cellStyle name="DATA Currency [2] 3" xfId="3343" xr:uid="{4D51B1E1-EA14-4F3B-B840-C6D195D6AD84}"/>
    <cellStyle name="DATA Currency [2] 4" xfId="3344" xr:uid="{95F160CA-B949-4844-875D-2D4BA39733C0}"/>
    <cellStyle name="DATA Currency [2] 5" xfId="3345" xr:uid="{F60B8599-428C-470B-9359-62ED221ED579}"/>
    <cellStyle name="DATA Currency [2] 6" xfId="3346" xr:uid="{8E1BFE4E-4CD4-4A14-8B08-257B3BEC2F2B}"/>
    <cellStyle name="DATA Currency [2] 7" xfId="3347" xr:uid="{5F59A7D4-4E2B-437D-926E-AD8BCF58B960}"/>
    <cellStyle name="DATA Currency [2] 8" xfId="3348" xr:uid="{CB1F345E-9340-4FB9-9F52-B611DD4B83CF}"/>
    <cellStyle name="DATA Currency [2] 9" xfId="3349" xr:uid="{43A5612C-C084-4244-98A5-761BCD20CF8B}"/>
    <cellStyle name="DATA Currency 10" xfId="3350" xr:uid="{7C85CA00-6850-49DA-BECB-19A230C221BF}"/>
    <cellStyle name="DATA Currency 11" xfId="3351" xr:uid="{B7347EE5-8C4B-4FEF-BFAF-4354F78415FF}"/>
    <cellStyle name="DATA Currency 12" xfId="3352" xr:uid="{5B9CB971-CA2A-4920-8486-16408F9F8FCA}"/>
    <cellStyle name="DATA Currency 13" xfId="3353" xr:uid="{20E8B3AF-EF47-4869-B0E4-68AFBAFBAD33}"/>
    <cellStyle name="DATA Currency 2" xfId="3354" xr:uid="{81341457-E044-4DBC-95B5-6281F12C3954}"/>
    <cellStyle name="DATA Currency 3" xfId="3355" xr:uid="{A72D274F-6F20-4999-B5CD-0C73333C203B}"/>
    <cellStyle name="DATA Currency 4" xfId="3356" xr:uid="{7A12FC1A-17F6-42FD-B982-820FAC3ADC3F}"/>
    <cellStyle name="DATA Currency 5" xfId="3357" xr:uid="{43F9193B-AFA3-4CBA-9AB2-5C974F9B1DA4}"/>
    <cellStyle name="DATA Currency 6" xfId="3358" xr:uid="{8ADC237C-DD90-4964-B156-C4D94A44B446}"/>
    <cellStyle name="DATA Currency 7" xfId="3359" xr:uid="{04009122-71F7-4AD5-A08E-E614FC3C5BDB}"/>
    <cellStyle name="DATA Currency 8" xfId="3360" xr:uid="{F9D996FC-6290-462E-B9F2-587804CEC933}"/>
    <cellStyle name="DATA Currency 9" xfId="3361" xr:uid="{66B176C3-F182-4813-93D7-EBF885492CF1}"/>
    <cellStyle name="DATA Currency_Best Practice Model Disclaimer v1.1" xfId="3362" xr:uid="{31625F5B-AE73-4FA4-8C5F-DE40F9B75F9A}"/>
    <cellStyle name="DATA Date Long" xfId="3363" xr:uid="{0B41B33A-B7D6-4AF7-8195-6CE13286E468}"/>
    <cellStyle name="DATA Date Long 10" xfId="3364" xr:uid="{6943AE5A-DC31-4FE9-BBD9-E8C591BA77FD}"/>
    <cellStyle name="DATA Date Long 11" xfId="3365" xr:uid="{4483DCFE-B6D3-4FB5-8788-0E24B2E26D68}"/>
    <cellStyle name="DATA Date Long 2" xfId="3366" xr:uid="{9EF461C7-A3B9-4AA9-85AE-980179F4DA77}"/>
    <cellStyle name="DATA Date Long 3" xfId="3367" xr:uid="{E9138978-53CA-4B9B-B122-B5E7952CC924}"/>
    <cellStyle name="DATA Date Long 4" xfId="3368" xr:uid="{FEE8F041-4093-4D10-9A70-735A74904C39}"/>
    <cellStyle name="DATA Date Long 5" xfId="3369" xr:uid="{6FF4ECB4-FD05-4A11-AB31-D44FCC3F9070}"/>
    <cellStyle name="DATA Date Long 6" xfId="3370" xr:uid="{9E86BBAD-15D5-4740-8116-970647AF5F59}"/>
    <cellStyle name="DATA Date Long 7" xfId="3371" xr:uid="{A0F86FF7-A93E-458D-B2CE-A2463BD313EE}"/>
    <cellStyle name="DATA Date Long 8" xfId="3372" xr:uid="{BFFE231A-1029-47B6-8572-21923959B61F}"/>
    <cellStyle name="DATA Date Long 9" xfId="3373" xr:uid="{C9DD5462-BFBA-407B-9CA7-844C4DB6314A}"/>
    <cellStyle name="DATA Date Short" xfId="3374" xr:uid="{DCE314C8-3330-4797-B310-6D2F05E9AEC2}"/>
    <cellStyle name="DATA Date Short 10" xfId="3375" xr:uid="{DC3F2649-52B1-47FB-BCFF-9F4BF02E4981}"/>
    <cellStyle name="DATA Date Short 11" xfId="3376" xr:uid="{E15CCD51-B4EC-4830-AFF9-64A59557A82C}"/>
    <cellStyle name="DATA Date Short 2" xfId="3377" xr:uid="{AA87D136-E9A8-4750-BD99-F0F42802FEB8}"/>
    <cellStyle name="DATA Date Short 3" xfId="3378" xr:uid="{62888F2F-55C2-4DB4-B414-A499F5B7FA4C}"/>
    <cellStyle name="DATA Date Short 4" xfId="3379" xr:uid="{37DBDD06-3424-4D74-8031-5FE14416E466}"/>
    <cellStyle name="DATA Date Short 5" xfId="3380" xr:uid="{156D994A-208E-4192-90FA-23D7AFB98996}"/>
    <cellStyle name="DATA Date Short 6" xfId="3381" xr:uid="{3052E158-1C73-4A8D-A4B5-911D136FE69B}"/>
    <cellStyle name="DATA Date Short 7" xfId="3382" xr:uid="{AE23AD43-8614-4A98-BC39-77EBD39EC5F9}"/>
    <cellStyle name="DATA Date Short 8" xfId="3383" xr:uid="{C8B4999F-4DEE-45C5-902E-91A06C470B38}"/>
    <cellStyle name="DATA Date Short 9" xfId="3384" xr:uid="{79F9CEC0-BE77-45FF-98BF-27EAACBE4A67}"/>
    <cellStyle name="DATA List" xfId="3385" xr:uid="{E2B4A284-47DE-41D9-9CBD-89D425997954}"/>
    <cellStyle name="DATA List 10" xfId="3386" xr:uid="{DFFDF08F-E03B-418C-9403-E3BB0BE95B86}"/>
    <cellStyle name="DATA List 11" xfId="3387" xr:uid="{48CE04DA-BF38-4CA8-9BAF-511AA4E4E850}"/>
    <cellStyle name="DATA List 12" xfId="3388" xr:uid="{E915CD08-2BD1-4B63-B373-4F11467CB4A9}"/>
    <cellStyle name="DATA List 13" xfId="3389" xr:uid="{042A4566-FBDD-400E-B055-ECDF300D836B}"/>
    <cellStyle name="DATA List 2" xfId="3390" xr:uid="{3C6F7E8A-C319-4469-A986-19183AD06180}"/>
    <cellStyle name="DATA List 2 12" xfId="3391" xr:uid="{5D40FF5A-F725-4A7F-A7E9-1C15C1CDDB78}"/>
    <cellStyle name="DATA List 2 2" xfId="3392" xr:uid="{3B9A4E08-59F1-432F-890B-C2DC8B530F1A}"/>
    <cellStyle name="DATA List 2 3" xfId="3393" xr:uid="{69259ACC-35E5-45FB-A133-C47F0F153A5A}"/>
    <cellStyle name="DATA List 2 4" xfId="3394" xr:uid="{ED15B3C5-F9E0-4F4A-A92A-8C95861DB61A}"/>
    <cellStyle name="DATA List 2 4 2" xfId="3395" xr:uid="{0BC67F10-68AC-499D-B60C-0071A4E54F1D}"/>
    <cellStyle name="DATA List 2 4 3" xfId="3396" xr:uid="{ECB3443D-F196-4EEF-A871-4DDB4CDE8D96}"/>
    <cellStyle name="DATA List 2 5" xfId="3397" xr:uid="{476B8434-225D-4A82-BBCB-CD324B7B3A37}"/>
    <cellStyle name="DATA List 3" xfId="3398" xr:uid="{0992465F-069A-48A2-B85A-1CF0C74C81BF}"/>
    <cellStyle name="DATA List 4" xfId="3399" xr:uid="{25E02CBE-528D-45B7-B3AD-A3112A33B604}"/>
    <cellStyle name="DATA List 5" xfId="3400" xr:uid="{91EDD2E5-BCE2-4D88-9625-C249B55451BB}"/>
    <cellStyle name="DATA List 6" xfId="3401" xr:uid="{1BA0F182-DF60-46D3-848C-A16DB43D0B13}"/>
    <cellStyle name="DATA List 7" xfId="3402" xr:uid="{AA63E174-5B50-4C96-9F64-8767CD789B7C}"/>
    <cellStyle name="DATA List 8" xfId="3403" xr:uid="{828AE099-7466-4F46-B610-7C29732AB48D}"/>
    <cellStyle name="DATA List 9" xfId="3404" xr:uid="{C479A67E-3AB0-4417-8945-F5BE8AC4AECF}"/>
    <cellStyle name="DATA Memo" xfId="3405" xr:uid="{662A47D6-4CAD-4B16-B573-D9F4E2B3A453}"/>
    <cellStyle name="DATA Memo 10" xfId="3406" xr:uid="{B46D229B-2BA0-4EE0-8C12-C4AD6989377A}"/>
    <cellStyle name="DATA Memo 2" xfId="3407" xr:uid="{B4A1B95F-CD8C-4F05-A9C1-73DB5516C2FA}"/>
    <cellStyle name="DATA Memo 3" xfId="3408" xr:uid="{2D19FDBB-CB09-4B45-9A36-45A561A691EE}"/>
    <cellStyle name="DATA Memo 4" xfId="3409" xr:uid="{74E134D5-26CF-4D29-A777-8AD6E91A3AD2}"/>
    <cellStyle name="DATA Memo 5" xfId="3410" xr:uid="{CC3C54E1-EED3-4871-A9DD-47DE0A70FEBA}"/>
    <cellStyle name="DATA Memo 6" xfId="3411" xr:uid="{D6BE38E9-678D-45BC-96B9-8885B6D895FA}"/>
    <cellStyle name="DATA Memo 7" xfId="3412" xr:uid="{465FB482-2511-47DA-A1FB-F32B21B89DB4}"/>
    <cellStyle name="DATA Memo 8" xfId="3413" xr:uid="{7F92B601-46BA-4B80-A20A-3CD023FF368E}"/>
    <cellStyle name="DATA Memo 9" xfId="3414" xr:uid="{A7A2BE4B-4988-448E-B9F7-BA89363B03DC}"/>
    <cellStyle name="DATA Percent" xfId="3415" xr:uid="{2D7420A6-7BFD-4A8D-8B18-1C0F379D341E}"/>
    <cellStyle name="DATA Percent [1]" xfId="3416" xr:uid="{99386A81-A950-4694-82E8-54310D881447}"/>
    <cellStyle name="DATA Percent [1] 10" xfId="3417" xr:uid="{4969CD62-1C27-480D-BABF-7D6C5BF22255}"/>
    <cellStyle name="DATA Percent [1] 11" xfId="3418" xr:uid="{98B6DF39-EB0E-45E9-8043-5678BF21832B}"/>
    <cellStyle name="DATA Percent [1] 2" xfId="3419" xr:uid="{B77F2C7F-A772-4CBF-ACCC-8A346F48FBA2}"/>
    <cellStyle name="DATA Percent [1] 3" xfId="3420" xr:uid="{D6451390-B393-49D1-B802-D96D548AF6CD}"/>
    <cellStyle name="DATA Percent [1] 4" xfId="3421" xr:uid="{E8393A7D-69E0-428D-B899-A7CE905821F0}"/>
    <cellStyle name="DATA Percent [1] 5" xfId="3422" xr:uid="{67AC5786-4305-43A9-9990-BB5CE1B51C53}"/>
    <cellStyle name="DATA Percent [1] 6" xfId="3423" xr:uid="{1B1EE07B-947A-4E81-B326-3FE4552D6EED}"/>
    <cellStyle name="DATA Percent [1] 7" xfId="3424" xr:uid="{70CCE57B-23B8-4648-B2E2-CF0C5CC2E741}"/>
    <cellStyle name="DATA Percent [1] 8" xfId="3425" xr:uid="{9CD67450-FA52-483F-BD51-535CF48FBA06}"/>
    <cellStyle name="DATA Percent [1] 9" xfId="3426" xr:uid="{42057446-9359-40E9-B924-E4371BBBF273}"/>
    <cellStyle name="DATA Percent [2]" xfId="3427" xr:uid="{F56B2E7D-ADEE-4861-9E1E-9803D227ECD0}"/>
    <cellStyle name="DATA Percent [2] 10" xfId="3428" xr:uid="{8EF4B50D-C2D8-4610-9C99-ECDADF3533C7}"/>
    <cellStyle name="DATA Percent [2] 11" xfId="3429" xr:uid="{67104FDE-8FFF-4C35-BC6A-CF0475BFA683}"/>
    <cellStyle name="DATA Percent [2] 2" xfId="3430" xr:uid="{FD1C68B6-B437-4417-8402-23D75425A571}"/>
    <cellStyle name="DATA Percent [2] 3" xfId="3431" xr:uid="{54B56EF1-7BD5-4C5B-9E75-A425F83A0751}"/>
    <cellStyle name="DATA Percent [2] 4" xfId="3432" xr:uid="{887E5026-9C41-4513-BAE8-B89B8910C76A}"/>
    <cellStyle name="DATA Percent [2] 5" xfId="3433" xr:uid="{D3A7F504-D89D-459C-8F83-70FFEFCB1968}"/>
    <cellStyle name="DATA Percent [2] 6" xfId="3434" xr:uid="{B188A8BF-E79C-4780-BDD2-129FB2E15619}"/>
    <cellStyle name="DATA Percent [2] 7" xfId="3435" xr:uid="{53F7B0BB-D162-41A3-880B-330BAE1973FB}"/>
    <cellStyle name="DATA Percent [2] 8" xfId="3436" xr:uid="{701E0CF2-7F42-4A77-A66A-FB01DFE5E08D}"/>
    <cellStyle name="DATA Percent [2] 9" xfId="3437" xr:uid="{8B060D68-1CCF-4003-B2B5-7F1BDBAEDBFA}"/>
    <cellStyle name="DATA Percent 10" xfId="3438" xr:uid="{B33405FD-08E5-4B64-A1B5-2DB6783364D8}"/>
    <cellStyle name="DATA Percent 11" xfId="3439" xr:uid="{566E852D-4BA7-4424-8D1C-2DF788DCABC7}"/>
    <cellStyle name="DATA Percent 12" xfId="3440" xr:uid="{901124EB-7EA0-4A81-8572-4C90A42AF9F8}"/>
    <cellStyle name="DATA Percent 13" xfId="3441" xr:uid="{D725BC6E-9DCD-4779-AD83-0241855DBF30}"/>
    <cellStyle name="DATA Percent 2" xfId="3442" xr:uid="{67230B15-C427-4B6E-8B13-8F9A6BD6EC33}"/>
    <cellStyle name="DATA Percent 2 2" xfId="3443" xr:uid="{A2E58855-7FB9-4299-9ABD-A0B346C5C55C}"/>
    <cellStyle name="DATA Percent 2 2 7" xfId="3444" xr:uid="{9B64BE25-6816-4963-B3CA-75CBDFA76DD4}"/>
    <cellStyle name="DATA Percent 2 2 7 2" xfId="3445" xr:uid="{FC827091-E3A8-47DD-972F-A07FF12CCDDB}"/>
    <cellStyle name="DATA Percent 2 3" xfId="3446" xr:uid="{C3830A0B-1F84-44FF-865A-90F43AB70D5A}"/>
    <cellStyle name="DATA Percent 2 4" xfId="3447" xr:uid="{42FC8F8A-5825-4417-B1A7-BCE0F5FD0A70}"/>
    <cellStyle name="DATA Percent 3" xfId="3448" xr:uid="{42422C1F-DDF7-40A9-B4CC-ACA2368EC9C6}"/>
    <cellStyle name="DATA Percent 4" xfId="3449" xr:uid="{22C066E0-E133-4628-90A6-B4C6537DA462}"/>
    <cellStyle name="DATA Percent 44" xfId="3450" xr:uid="{EE8F2483-2ED2-4535-8B7B-3538343F2282}"/>
    <cellStyle name="DATA Percent 44 3" xfId="3451" xr:uid="{1554C5E7-719D-464C-A7AF-FDCAC068E98B}"/>
    <cellStyle name="DATA Percent 45" xfId="3452" xr:uid="{E8AB713D-0C95-4B36-AB6B-7317795495AC}"/>
    <cellStyle name="DATA Percent 45 3" xfId="3453" xr:uid="{6D7F11A2-5D2D-447C-BDCF-937E5772F4CE}"/>
    <cellStyle name="DATA Percent 46" xfId="3454" xr:uid="{208E5B44-DC15-4F2C-A88A-9F85F8DB3DBE}"/>
    <cellStyle name="DATA Percent 46 3" xfId="3455" xr:uid="{30729488-52CB-4EC0-B9DA-CB15C9C1BAD1}"/>
    <cellStyle name="DATA Percent 5" xfId="3456" xr:uid="{A88AB1FC-0E7D-43A6-967B-18F08A3EA012}"/>
    <cellStyle name="DATA Percent 6" xfId="3457" xr:uid="{E889C7D2-2364-480C-B001-9D6FB081B136}"/>
    <cellStyle name="DATA Percent 7" xfId="3458" xr:uid="{119B0690-41E9-4BF0-8875-C368FDD73F99}"/>
    <cellStyle name="DATA Percent 8" xfId="3459" xr:uid="{8248DBAB-5D9F-4DC3-86C4-D083A7FC99C9}"/>
    <cellStyle name="DATA Percent 9" xfId="3460" xr:uid="{35217F1D-70B1-4C94-B49E-B80867B8A152}"/>
    <cellStyle name="DATA Percent_Best Practice Model Disclaimer v1.1" xfId="3461" xr:uid="{18130A2E-EE4D-453B-A585-87CF0D1A4E4C}"/>
    <cellStyle name="DATA Text" xfId="3462" xr:uid="{7AA52C48-9181-4CBD-9BD0-70ED82CA6FBD}"/>
    <cellStyle name="DATA Text 10" xfId="3463" xr:uid="{69A3CB51-4D96-42AC-AA48-C423BD3651DD}"/>
    <cellStyle name="DATA Text 11" xfId="3464" xr:uid="{F1BACD12-56A3-42D5-918C-22E9E5390763}"/>
    <cellStyle name="DATA Text 2" xfId="3465" xr:uid="{A685E362-2BCB-4B36-8E62-3B54A86EB48A}"/>
    <cellStyle name="DATA Text 3" xfId="3466" xr:uid="{1EBDF4B1-06E4-46DD-87E9-50B7441A6832}"/>
    <cellStyle name="DATA Text 4" xfId="3467" xr:uid="{E7E583E1-2EC0-4DDC-A86F-754D41906AEC}"/>
    <cellStyle name="DATA Text 5" xfId="3468" xr:uid="{A734220C-DF83-43A8-9E26-80878C67678F}"/>
    <cellStyle name="DATA Text 6" xfId="3469" xr:uid="{D31776DC-A91D-4995-8D6D-118EE929AD9D}"/>
    <cellStyle name="DATA Text 7" xfId="3470" xr:uid="{2FD6C444-E288-418B-8E1A-BDCBEFF8822C}"/>
    <cellStyle name="DATA Text 8" xfId="3471" xr:uid="{ADFE4326-8A82-4919-889E-E23E2820F80E}"/>
    <cellStyle name="DATA Text 9" xfId="3472" xr:uid="{360A206A-901F-4090-976D-696C885754C1}"/>
    <cellStyle name="DATA Version" xfId="3473" xr:uid="{E1D7C6AA-4F54-4063-907F-BF0C2F269A77}"/>
    <cellStyle name="DATA Version 10" xfId="3474" xr:uid="{DC2AF265-B659-4E5F-B041-1CA9C6879330}"/>
    <cellStyle name="DATA Version 2" xfId="3475" xr:uid="{B03EB706-A11B-4012-857A-EB66B084D08F}"/>
    <cellStyle name="DATA Version 3" xfId="3476" xr:uid="{0FEE9129-024C-410E-9C54-B5C0510F075C}"/>
    <cellStyle name="DATA Version 4" xfId="3477" xr:uid="{6CB80B91-09FC-441C-AC49-A6262EA49E90}"/>
    <cellStyle name="DATA Version 5" xfId="3478" xr:uid="{1F4FD040-395A-4292-9AE1-D7ECB55B21CA}"/>
    <cellStyle name="DATA Version 6" xfId="3479" xr:uid="{7E299B4E-26B3-4F8D-9CCE-9E416FEF61B5}"/>
    <cellStyle name="DATA Version 7" xfId="3480" xr:uid="{2D109463-1736-4B7D-BD6B-FFC8A3D1F054}"/>
    <cellStyle name="DATA Version 8" xfId="3481" xr:uid="{A4F94F7C-0602-4096-871F-88DF37DC8794}"/>
    <cellStyle name="DATA Version 9" xfId="3482" xr:uid="{0CAD6206-5971-4D5F-9C89-ADE96EDFCF68}"/>
    <cellStyle name="DATA_Amount" xfId="3483" xr:uid="{395E67B7-94C6-42CC-A468-A5E5D7852013}"/>
    <cellStyle name="Date" xfId="3484" xr:uid="{BFB170A7-A026-4169-8822-20B70D8E37D6}"/>
    <cellStyle name="Date 2" xfId="3485" xr:uid="{E94AFF1A-2E87-4AE7-8B73-34893329BAED}"/>
    <cellStyle name="Date Aligned" xfId="3486" xr:uid="{7136DF28-7D35-4042-89EA-72FB8CD9BF7A}"/>
    <cellStyle name="Date Aligned*" xfId="3487" xr:uid="{D0CF9254-5DE5-42CD-83B1-8E052E7A6613}"/>
    <cellStyle name="Date Aligned__MasterJRComps" xfId="3488" xr:uid="{40327C42-A387-49C4-A3E7-630433FCEEE9}"/>
    <cellStyle name="Date dd-mmm" xfId="3489" xr:uid="{17FA8BB1-3E4D-4A83-B0FF-0B9F98AF1222}"/>
    <cellStyle name="Date dd-mmm-yy" xfId="3490" xr:uid="{20FBEA12-D6C2-499E-AD43-5302256D9EC0}"/>
    <cellStyle name="Date mmm-yy" xfId="3491" xr:uid="{AE1913FF-592E-482D-8809-46621577E1A5}"/>
    <cellStyle name="Date_Ch4 v2" xfId="3492" xr:uid="{449B1202-6181-4048-A948-27ADAB640C2F}"/>
    <cellStyle name="DateJL" xfId="3493" xr:uid="{12334469-6D6C-46B5-9382-2673AE8B85BF}"/>
    <cellStyle name="DateJL 2" xfId="3494" xr:uid="{CB5244AC-1F3F-4BB4-9931-2212E9C2DB77}"/>
    <cellStyle name="DateJL 2 2" xfId="3495" xr:uid="{7472BBE7-5A3A-4D6A-9BF3-268895469DCB}"/>
    <cellStyle name="DateJL 2 3" xfId="3496" xr:uid="{1324C1DE-058C-4928-BDC6-367A08BA3C26}"/>
    <cellStyle name="DateJL 2 4" xfId="3497" xr:uid="{2C43DBBC-3BAA-461B-B468-6FA405EF9AD1}"/>
    <cellStyle name="DateJL 2 5" xfId="3498" xr:uid="{51A5C82F-FF33-4411-A3CD-67355A3CF87B}"/>
    <cellStyle name="DateJL 3" xfId="3499" xr:uid="{DA2FC65A-9A6C-4E91-BE28-74595CA05C81}"/>
    <cellStyle name="DateJL 4" xfId="3500" xr:uid="{F4B80650-33C6-4B65-96F9-3FB5A4FF75C4}"/>
    <cellStyle name="DateJL 5" xfId="3501" xr:uid="{02B7C5D5-B4CE-4990-800C-8004FCCC06F9}"/>
    <cellStyle name="DateJL 6" xfId="3502" xr:uid="{C71E8009-3040-48CB-BFCB-112F6E8BC2EC}"/>
    <cellStyle name="DateJL 7" xfId="3503" xr:uid="{9672194C-A461-4BA5-938A-B470E8A500F5}"/>
    <cellStyle name="DateJL 8" xfId="3504" xr:uid="{5031BF8C-E5AA-4524-8713-1DD25BB9F8A6}"/>
    <cellStyle name="DateTime" xfId="3505" xr:uid="{0EBF8DBA-78E7-434C-8585-6095713947CA}"/>
    <cellStyle name="Dec_EA" xfId="3506" xr:uid="{63DBE664-C86F-4B16-A195-7CDA41A60A68}"/>
    <cellStyle name="Decimal nos" xfId="3507" xr:uid="{07DC6265-D866-45CC-9E78-8BC44B55D090}"/>
    <cellStyle name="Decimal nos 2" xfId="3508" xr:uid="{BACBFA2D-F569-435A-A5C2-3A0C14FF3740}"/>
    <cellStyle name="Decimal nos 2 2" xfId="3509" xr:uid="{5619BC7E-E896-4E0F-B0F0-F0527CDF2D8D}"/>
    <cellStyle name="Decimal nos 2 3" xfId="3510" xr:uid="{DB602C17-F081-41FE-8BC1-0F3FB671F737}"/>
    <cellStyle name="Decimal nos 2 4" xfId="3511" xr:uid="{7CF71610-AD6E-41F9-A6A5-20F8068E80C9}"/>
    <cellStyle name="Decimal nos 2 5" xfId="3512" xr:uid="{416512C6-9097-4600-BED6-F6988A609657}"/>
    <cellStyle name="Decimal nos 3" xfId="3513" xr:uid="{17C26DE8-97E1-4260-8AC2-8B4566E2B8FB}"/>
    <cellStyle name="Decimal nos 4" xfId="3514" xr:uid="{7E5235C9-B00C-4866-A47E-446A18422528}"/>
    <cellStyle name="Decimal nos 5" xfId="3515" xr:uid="{29EBE618-F477-414E-9760-26B1DBC40237}"/>
    <cellStyle name="Decimal nos 6" xfId="3516" xr:uid="{CC4426FC-1178-44C9-974A-8A83C782385F}"/>
    <cellStyle name="Decimal nos 7" xfId="3517" xr:uid="{92727605-66D3-4DDD-B85D-EAF95029246B}"/>
    <cellStyle name="Decimal nos 8" xfId="3518" xr:uid="{886D1A86-3F35-4D28-8D07-FED2176CD177}"/>
    <cellStyle name="Decimal nos acct" xfId="3519" xr:uid="{DAD94365-106C-4430-A01A-D30F9FB44B6E}"/>
    <cellStyle name="Decimal nos acct 2" xfId="3520" xr:uid="{761E045F-43E8-4B25-AF59-7D8EDD175027}"/>
    <cellStyle name="Decimal nos acct 2 2" xfId="3521" xr:uid="{175CDBA5-E70B-47FD-AECB-AE9ADDEA4378}"/>
    <cellStyle name="Decimal nos acct 2 3" xfId="3522" xr:uid="{9CD526F5-7B91-4BFF-9CF6-2C127C0D0801}"/>
    <cellStyle name="Decimal nos acct 2 4" xfId="3523" xr:uid="{C71B79CA-D815-4AFC-9024-4F7E8EB9BAD5}"/>
    <cellStyle name="Decimal nos acct 2 5" xfId="3524" xr:uid="{608D652E-54DE-4A84-904C-09F77814FB30}"/>
    <cellStyle name="Decimal nos acct 3" xfId="3525" xr:uid="{9BE175CD-3945-4C62-BBDE-739F37092E7C}"/>
    <cellStyle name="Decimal nos acct 4" xfId="3526" xr:uid="{022C2F74-A403-4649-9647-4D1EF023A8F6}"/>
    <cellStyle name="Decimal nos acct 5" xfId="3527" xr:uid="{DCFC7848-752C-4F14-8193-C99267D5B534}"/>
    <cellStyle name="Decimal nos acct 6" xfId="3528" xr:uid="{A3BB226E-D150-4CF5-AA64-F2DB5E7C7667}"/>
    <cellStyle name="Decimal nos acct 7" xfId="3529" xr:uid="{B4BD29AB-D87E-4C6F-948F-FF5DDAEC7D35}"/>
    <cellStyle name="Decimal nos acct 8" xfId="3530" xr:uid="{DDC14EB9-6985-496C-A45B-B49FCCE7AE51}"/>
    <cellStyle name="Decimal_0dp" xfId="3531" xr:uid="{D4530038-0A2A-4BE4-9BB8-D6C803EFCB2C}"/>
    <cellStyle name="Description" xfId="3532" xr:uid="{A0037776-6F01-4A12-A4E8-4DCAD4B558DB}"/>
    <cellStyle name="Deviant" xfId="3533" xr:uid="{D91E3172-CB0B-430B-A0EF-9EAD5EA96D00}"/>
    <cellStyle name="Dezimal [0]_0002VS" xfId="3534" xr:uid="{7527C188-F61E-4701-9FC2-0626A3FF29FB}"/>
    <cellStyle name="Dezimal_0002VS" xfId="3535" xr:uid="{5D7A15B8-5E28-4632-BD20-523E84C74AD5}"/>
    <cellStyle name="Dia" xfId="3536" xr:uid="{3034E064-4E89-42F1-8BFB-928DDBBBD759}"/>
    <cellStyle name="DistributionType" xfId="3537" xr:uid="{7DA00A01-5FB9-47B8-BE7B-C0345A893A87}"/>
    <cellStyle name="données" xfId="3538" xr:uid="{C48EF100-E756-4336-8373-0775FBCBD3E5}"/>
    <cellStyle name="donnéesbord" xfId="3539" xr:uid="{275AD414-CEB6-4A5C-BD9B-7C7F428D6D0A}"/>
    <cellStyle name="Dotted Line" xfId="3540" xr:uid="{AE5AFAB7-A773-464C-BA10-3640E496D3A1}"/>
    <cellStyle name="Double" xfId="3541" xr:uid="{B0B266BD-D98D-4969-8EAE-63F08B7AF47A}"/>
    <cellStyle name="Encabez1" xfId="3542" xr:uid="{80E17715-1970-4014-9881-72B6382A0320}"/>
    <cellStyle name="Encabez2" xfId="3543" xr:uid="{F1734C12-F70E-4455-A7C3-B715AC3E471C}"/>
    <cellStyle name="EnVision body" xfId="3544" xr:uid="{DDE496C9-6D04-4E0C-A50F-3DA78E717D48}"/>
    <cellStyle name="EnVision body 2" xfId="3545" xr:uid="{77BC2CFF-CBCB-4EA6-8414-357784450FE6}"/>
    <cellStyle name="EnVision Header" xfId="3546" xr:uid="{6A5AF46E-B6A5-4A45-B992-A42A527E9654}"/>
    <cellStyle name="EnVision Header 2" xfId="3547" xr:uid="{06389572-73AD-4E22-B6B9-FD72DA7E5A72}"/>
    <cellStyle name="EnVision Heading" xfId="3548" xr:uid="{A7BBE9CA-E32C-48F8-8248-9D53B0C910B0}"/>
    <cellStyle name="EnVision Sub" xfId="3549" xr:uid="{2537E665-B591-4EA9-AE34-A3ABC1F8EF4A}"/>
    <cellStyle name="EnVision table" xfId="3550" xr:uid="{382E30AA-231C-42DE-8BB9-EBED3D99E52E}"/>
    <cellStyle name="EnVision table 2" xfId="3551" xr:uid="{59BF5222-8E92-47DA-B73C-813AE5144DD1}"/>
    <cellStyle name="EnVision table 3" xfId="3552" xr:uid="{A7D6320D-BBCC-415A-9D91-8E1670A10BE2}"/>
    <cellStyle name="EnVision table 4" xfId="3553" xr:uid="{C412EF2C-4A7F-49A2-A16B-ABC23921F508}"/>
    <cellStyle name="Envision Table Body" xfId="3554" xr:uid="{01492F46-43D2-4126-A8EA-B07151CC21F1}"/>
    <cellStyle name="Envision Table Body 2" xfId="3555" xr:uid="{20BFC9A7-7AA6-4E53-9A62-01DB8DB4111C}"/>
    <cellStyle name="Envision Table Body 3" xfId="3556" xr:uid="{E5EB5492-31D6-416B-B9CE-EA9D988C914F}"/>
    <cellStyle name="Envision Table Body 4" xfId="3557" xr:uid="{E211BFFD-1A6E-4089-A638-F88EEA0385C0}"/>
    <cellStyle name="Envision Table Body 5" xfId="3558" xr:uid="{B63698EA-591C-4F20-B927-80CBAE351E74}"/>
    <cellStyle name="Envision Table Body 6" xfId="3559" xr:uid="{0619D86A-DCF1-49FE-AE3C-563B1A975839}"/>
    <cellStyle name="Envision Table Body 7" xfId="3560" xr:uid="{E22A15A8-58E0-40E6-85E0-0353BD4A8937}"/>
    <cellStyle name="Envision Table Body 8" xfId="3561" xr:uid="{E19BED91-B810-4E48-95B4-BF94F6D27333}"/>
    <cellStyle name="EnVision Table Heading" xfId="3562" xr:uid="{4F44C227-EF2E-4AF4-BDFA-137AF262A992}"/>
    <cellStyle name="EnVision Table Heading 2" xfId="3563" xr:uid="{50209132-AFFD-456A-820D-45AB80357AF2}"/>
    <cellStyle name="EnVision Table Heading 3" xfId="3564" xr:uid="{46ADB166-D9C4-4D29-B071-8BE1E2289AA1}"/>
    <cellStyle name="EnVision Table Heading 3 2" xfId="3565" xr:uid="{870AF0D9-5D35-416F-ABEC-372F800BC10C}"/>
    <cellStyle name="EnVision Table Heading 4" xfId="3566" xr:uid="{BA49856B-3D99-4811-B166-27DB35F0E33A}"/>
    <cellStyle name="EnVision Table Heading 5" xfId="3567" xr:uid="{2AC5C917-AEDB-4EA2-9831-D7A7C90708BA}"/>
    <cellStyle name="EnVision Table Heading 6" xfId="3568" xr:uid="{0294B55B-DF57-419D-A424-B5340B0C96D7}"/>
    <cellStyle name="EnVision Title" xfId="3569" xr:uid="{6F3396C0-10AF-416F-8F89-DB3C4B9D235F}"/>
    <cellStyle name="EnVision Title 2" xfId="3570" xr:uid="{B76DB42D-81AD-4FC4-8EB1-11B580A09683}"/>
    <cellStyle name="EnVision Title 3" xfId="3571" xr:uid="{09919660-7C60-4871-B6EA-E0DAC487BE57}"/>
    <cellStyle name="EnVision Title 4" xfId="3572" xr:uid="{51207585-0829-4AC7-B821-F381A151D5C7}"/>
    <cellStyle name="Euro" xfId="3573" xr:uid="{11E8CBD0-9FAB-4BCB-A4C4-7B7DBF61BC79}"/>
    <cellStyle name="Euro 10" xfId="3574" xr:uid="{6AC3C44D-D5A9-4F15-921B-4972530A5570}"/>
    <cellStyle name="Euro 11" xfId="3575" xr:uid="{7F32EB61-9A3B-470E-B6E8-46F0DA5B678C}"/>
    <cellStyle name="Euro 12" xfId="3576" xr:uid="{9128AD3A-4708-45E1-BB74-C9EFD5DBDDE8}"/>
    <cellStyle name="Euro 13" xfId="3577" xr:uid="{282B13C0-FB2A-45D1-BD85-96B8B1F747FB}"/>
    <cellStyle name="Euro 14" xfId="3578" xr:uid="{1EB0EA7F-9BAC-4F6C-BCCF-F0DD41FA61F2}"/>
    <cellStyle name="Euro 15" xfId="3579" xr:uid="{3A31CA97-FF35-4838-A6F7-684E33CF4617}"/>
    <cellStyle name="Euro 16" xfId="3580" xr:uid="{B423BE5A-78DE-43B5-98C0-77624D276490}"/>
    <cellStyle name="Euro 17" xfId="3581" xr:uid="{C5B531A9-71CE-419B-8670-F32ED2DEDBBC}"/>
    <cellStyle name="Euro 18" xfId="3582" xr:uid="{5344291F-E093-4C5F-B09D-1A3EE1E3E5A8}"/>
    <cellStyle name="Euro 19" xfId="3583" xr:uid="{20D7D55C-619D-4214-9AB0-B6C625B2B785}"/>
    <cellStyle name="Euro 2" xfId="3584" xr:uid="{DE852F0A-C91A-403C-A96D-2B293E5DC9F4}"/>
    <cellStyle name="Euro 2 2" xfId="3585" xr:uid="{2342E2EE-945F-4E74-BAFC-8464BB228C5B}"/>
    <cellStyle name="Euro 2 3" xfId="3586" xr:uid="{9AE16144-11D3-431A-942C-95A61AD3447C}"/>
    <cellStyle name="Euro 2 4" xfId="3587" xr:uid="{0679C36E-CC44-4BA2-BFE2-3F6D796099B3}"/>
    <cellStyle name="Euro 2 5" xfId="3588" xr:uid="{6B2B8571-89BB-4051-A8F1-255FA29F06DB}"/>
    <cellStyle name="Euro 2 6" xfId="3589" xr:uid="{47D06004-92BD-4370-B148-98DB95CF641D}"/>
    <cellStyle name="Euro 2 7" xfId="3590" xr:uid="{30896C45-F48A-4890-9605-C6C0EFE8FAB4}"/>
    <cellStyle name="Euro 20" xfId="3591" xr:uid="{1F1BBAF2-11CF-4B7D-8E17-13CE8276D584}"/>
    <cellStyle name="Euro 21" xfId="3592" xr:uid="{39634392-5E46-4F13-9BE6-DBB87F3A4573}"/>
    <cellStyle name="Euro 22" xfId="3593" xr:uid="{F6990BB0-C44F-4364-8250-C9FFB1AD4846}"/>
    <cellStyle name="Euro 23" xfId="3594" xr:uid="{E387FBA9-402C-4A61-AA97-86620791BA52}"/>
    <cellStyle name="Euro 24" xfId="3595" xr:uid="{A2422595-FBFA-40EE-B425-7A7CFC7394B9}"/>
    <cellStyle name="Euro 25" xfId="3596" xr:uid="{A54C49B4-E702-43B2-A368-A17EBE92C0E1}"/>
    <cellStyle name="Euro 26" xfId="3597" xr:uid="{C565AAC4-8175-4E31-BF22-A89AAB1881E5}"/>
    <cellStyle name="Euro 27" xfId="3598" xr:uid="{A77DA244-7A3A-4B1A-9860-00518C62B39D}"/>
    <cellStyle name="Euro 28" xfId="3599" xr:uid="{D6AAD2EB-E74A-487F-AC97-41C22B53D0E6}"/>
    <cellStyle name="Euro 29" xfId="3600" xr:uid="{9F3F24EB-FBC0-4803-90D5-DBE6851C74AE}"/>
    <cellStyle name="Euro 3" xfId="3601" xr:uid="{57FA6E8C-A1A9-49B4-895E-D7B63D2D23E8}"/>
    <cellStyle name="Euro 4" xfId="3602" xr:uid="{6DFBBA8C-6FB9-4113-9BA1-D4D38C7DEB94}"/>
    <cellStyle name="Euro 5" xfId="3603" xr:uid="{68C8EDD7-6B41-4A38-B3BD-0B018AA2D46C}"/>
    <cellStyle name="Euro 6" xfId="3604" xr:uid="{75655B16-306D-4355-BC23-2785A111C07E}"/>
    <cellStyle name="Euro 7" xfId="3605" xr:uid="{DE38FB23-1515-4AAB-9E1B-1602DFCDD415}"/>
    <cellStyle name="Euro 8" xfId="3606" xr:uid="{CE8D930D-A90E-4A63-84F7-1F1BE885F3C1}"/>
    <cellStyle name="Euro 9" xfId="3607" xr:uid="{50746FEF-6206-4A4F-957D-87DF74711362}"/>
    <cellStyle name="Explanatory Text 10" xfId="3608" xr:uid="{7A649616-4420-49CC-9F8F-70210F01DCDA}"/>
    <cellStyle name="Explanatory Text 11" xfId="3609" xr:uid="{CD2D68D1-9AC6-4412-9D79-626DD260CD42}"/>
    <cellStyle name="Explanatory Text 12" xfId="3610" xr:uid="{7560B2D9-8394-4E83-8BCB-40628DA81387}"/>
    <cellStyle name="Explanatory Text 13" xfId="3611" xr:uid="{6F649DB0-05DC-432B-9DB3-E669A20EEB7B}"/>
    <cellStyle name="Explanatory Text 14" xfId="3612" xr:uid="{4F26876F-300C-4ADA-8DCC-7B58078C31D0}"/>
    <cellStyle name="Explanatory Text 15" xfId="3613" xr:uid="{83EA50AD-54FF-4DD0-B6A8-DC6C14F86CB5}"/>
    <cellStyle name="Explanatory Text 16" xfId="3614" xr:uid="{B748BA5F-F543-4123-ACC1-6D60F4E4B23D}"/>
    <cellStyle name="Explanatory Text 17" xfId="3615" xr:uid="{F05DA974-8ACD-4824-8B96-9F13EB078B48}"/>
    <cellStyle name="Explanatory Text 18" xfId="3616" xr:uid="{722B533D-B567-4AA1-8183-9A439054632D}"/>
    <cellStyle name="Explanatory Text 19" xfId="3617" xr:uid="{A5E56520-40AE-4025-8CCF-14C65E9D30CA}"/>
    <cellStyle name="Explanatory Text 2" xfId="3618" xr:uid="{64E9BBBB-A995-41C7-934F-C8835216030A}"/>
    <cellStyle name="Explanatory Text 2 2" xfId="3619" xr:uid="{C075F483-C4BC-4D6B-941F-EA26A90AC9CD}"/>
    <cellStyle name="Explanatory Text 2 2 2" xfId="3620" xr:uid="{0B8426A6-500B-4FFA-8850-33D2AAC65EAA}"/>
    <cellStyle name="Explanatory Text 2 3" xfId="3621" xr:uid="{456BA622-E847-4F73-A544-0AA7521C870C}"/>
    <cellStyle name="Explanatory Text 2 4" xfId="3622" xr:uid="{7707971D-1A51-4AD0-BEB0-BCDA0B170D8C}"/>
    <cellStyle name="Explanatory Text 2 5" xfId="3623" xr:uid="{CB971B60-7A3B-43D1-AAD4-866A3C058BFB}"/>
    <cellStyle name="Explanatory Text 20" xfId="3624" xr:uid="{6CC32DEE-C551-4997-A610-D007FBB25F45}"/>
    <cellStyle name="Explanatory Text 21" xfId="3625" xr:uid="{29DF04A6-E935-44C0-9D06-D182F686DB76}"/>
    <cellStyle name="Explanatory Text 22" xfId="3626" xr:uid="{84885194-CBA9-4A4C-8286-D2B1BF6C211A}"/>
    <cellStyle name="Explanatory Text 23" xfId="3627" xr:uid="{2B195950-1A45-4FF4-B3B3-9CC4F47259A0}"/>
    <cellStyle name="Explanatory Text 24" xfId="3628" xr:uid="{D1D312E9-7C0C-425F-BB51-71F184754D5C}"/>
    <cellStyle name="Explanatory Text 25" xfId="3629" xr:uid="{885123B9-BEE4-430E-A969-B256B2374A2E}"/>
    <cellStyle name="Explanatory Text 26" xfId="3630" xr:uid="{0A008AEB-8B0E-434F-8274-F6A1034B5C65}"/>
    <cellStyle name="Explanatory Text 27" xfId="3631" xr:uid="{3F4B7415-C420-4782-89B8-D46DF8C832F4}"/>
    <cellStyle name="Explanatory Text 28" xfId="3632" xr:uid="{B5C7177A-A44F-4483-A872-6178F911880A}"/>
    <cellStyle name="Explanatory Text 29" xfId="3633" xr:uid="{65F24DAE-7E21-45E2-B48A-22B6A889287C}"/>
    <cellStyle name="Explanatory Text 3" xfId="3634" xr:uid="{550D4DD0-AFE1-4494-828F-86FD30D7C6B8}"/>
    <cellStyle name="Explanatory Text 3 2" xfId="3635" xr:uid="{4909A53C-B686-4F9B-A85C-09A36328EB8E}"/>
    <cellStyle name="Explanatory Text 30" xfId="3636" xr:uid="{F486FF0C-2E27-47AF-A9AD-6F73A7B55368}"/>
    <cellStyle name="Explanatory Text 31" xfId="3637" xr:uid="{3FA8F2F6-D3E9-4409-B499-FF00D7FEA709}"/>
    <cellStyle name="Explanatory Text 32" xfId="3638" xr:uid="{610863A9-91D5-44E0-BE79-E17778F2946E}"/>
    <cellStyle name="Explanatory Text 33" xfId="3639" xr:uid="{27B1863F-137F-4632-BF15-89D7A4E6B507}"/>
    <cellStyle name="Explanatory Text 34" xfId="3640" xr:uid="{5ED0526B-C1D8-4B58-831F-B9203E0D0715}"/>
    <cellStyle name="Explanatory Text 35" xfId="3641" xr:uid="{4FA2708B-1BF0-4D4E-B153-2476320AE6DC}"/>
    <cellStyle name="Explanatory Text 35 2" xfId="3642" xr:uid="{3A386954-716C-4D0F-A339-B078BAAFD5A9}"/>
    <cellStyle name="Explanatory Text 35 2 2" xfId="3643" xr:uid="{1E52A418-C047-42F0-B78F-47349EA26B33}"/>
    <cellStyle name="Explanatory Text 35 2 2 2" xfId="3644" xr:uid="{415C091F-3913-46FB-9867-5E78AD615248}"/>
    <cellStyle name="Explanatory Text 35 3" xfId="3645" xr:uid="{FF994677-CCFE-483E-B00D-5756BB5284CE}"/>
    <cellStyle name="Explanatory Text 35 4" xfId="3646" xr:uid="{0C33A1B4-6465-489F-819F-CF2CCFD7E389}"/>
    <cellStyle name="Explanatory Text 36" xfId="3647" xr:uid="{0AE798F9-B339-4F60-B555-A97870D6F101}"/>
    <cellStyle name="Explanatory Text 37" xfId="3648" xr:uid="{4FCC5F60-0167-4C97-8343-BB755B55599B}"/>
    <cellStyle name="Explanatory Text 38" xfId="3649" xr:uid="{E6594158-3234-4228-83B7-B784DE8AE325}"/>
    <cellStyle name="Explanatory Text 39" xfId="3650" xr:uid="{B0A52226-9EE1-44A6-96EF-231BAB0E8CF9}"/>
    <cellStyle name="Explanatory Text 4" xfId="3651" xr:uid="{BB46E431-72B5-4EF7-B9A4-B114F14B4A39}"/>
    <cellStyle name="Explanatory Text 40" xfId="3652" xr:uid="{A6FAAD52-1D53-4F0C-943B-ABC76C5F5362}"/>
    <cellStyle name="Explanatory Text 41" xfId="3653" xr:uid="{8D2799A1-5358-46BA-AE12-DB05B3CD5453}"/>
    <cellStyle name="Explanatory Text 42" xfId="3654" xr:uid="{7E091EEE-24C6-444B-9CC1-24A3CCECD13D}"/>
    <cellStyle name="Explanatory Text 43" xfId="3655" xr:uid="{199A3362-69B3-4875-B32E-18F653019CC8}"/>
    <cellStyle name="Explanatory Text 44" xfId="3656" xr:uid="{1212A7B4-E911-4077-9D67-4621F4DEDA2E}"/>
    <cellStyle name="Explanatory Text 45" xfId="3657" xr:uid="{8852F815-85D4-4005-B205-72BD0D761A1E}"/>
    <cellStyle name="Explanatory Text 46" xfId="3658" xr:uid="{8CF2E58A-CB99-4867-968A-F59FEA476017}"/>
    <cellStyle name="Explanatory Text 47" xfId="3659" xr:uid="{44F62836-A07A-4610-B325-66A6FD2C68C5}"/>
    <cellStyle name="Explanatory Text 48" xfId="3660" xr:uid="{D5059E85-B7FF-495D-AF55-13244B3A19A1}"/>
    <cellStyle name="Explanatory Text 49" xfId="3661" xr:uid="{95994C44-A13E-4D85-AC65-D802A3061703}"/>
    <cellStyle name="Explanatory Text 5" xfId="3662" xr:uid="{87221B25-A353-42F7-B785-A03BABC17077}"/>
    <cellStyle name="Explanatory Text 50" xfId="3663" xr:uid="{7DDF0577-77AE-41A2-B3F8-16439CCE7342}"/>
    <cellStyle name="Explanatory Text 51" xfId="3664" xr:uid="{4F3E20EE-5419-4F46-A518-B7ED503728F0}"/>
    <cellStyle name="Explanatory Text 52" xfId="3665" xr:uid="{3F1FC195-3C83-4DB0-BE35-FE6FA7DF42AE}"/>
    <cellStyle name="Explanatory Text 53" xfId="3666" xr:uid="{27F48EB4-0514-4DFA-8A17-C6B9B5442467}"/>
    <cellStyle name="Explanatory Text 54" xfId="3667" xr:uid="{2EB21A9A-ED34-409B-B956-1C037C2D88ED}"/>
    <cellStyle name="Explanatory Text 55" xfId="3668" xr:uid="{FBFC3AC8-6ACB-4BD3-823D-929D6B5FD172}"/>
    <cellStyle name="Explanatory Text 56" xfId="3669" xr:uid="{6B635BF5-7EEE-42BC-9B59-B504193CDD30}"/>
    <cellStyle name="Explanatory Text 57" xfId="3670" xr:uid="{8048A97A-68B9-4D05-8B68-26AC3428FE49}"/>
    <cellStyle name="Explanatory Text 58" xfId="3671" xr:uid="{9F32C2C0-3E2D-4AE8-B47D-721DE1BA8691}"/>
    <cellStyle name="Explanatory Text 59" xfId="3672" xr:uid="{0E520539-AEF7-4D59-9741-26B979424405}"/>
    <cellStyle name="Explanatory Text 6" xfId="3673" xr:uid="{FDC8140D-4C88-41E8-BC29-230D2CA0B541}"/>
    <cellStyle name="Explanatory Text 60" xfId="3674" xr:uid="{0F2EA2A4-5680-4CAC-AB43-7697EB8FAB24}"/>
    <cellStyle name="Explanatory Text 60 2" xfId="3675" xr:uid="{6845F5A4-D9E3-4228-A0FC-8AFBD8C5DCBC}"/>
    <cellStyle name="Explanatory Text 60 2 2" xfId="3676" xr:uid="{9AA87C87-4153-4130-97C2-68A1356A41CB}"/>
    <cellStyle name="Explanatory Text 60 2 3" xfId="3677" xr:uid="{77D3E050-F253-4160-8156-17249D161F85}"/>
    <cellStyle name="Explanatory Text 61" xfId="3678" xr:uid="{E1288E15-598C-4785-9067-51C1F17B6FE3}"/>
    <cellStyle name="Explanatory Text 62" xfId="3679" xr:uid="{D2FED1CA-C02E-4606-84A5-D2814CBB61EF}"/>
    <cellStyle name="Explanatory Text 63" xfId="3680" xr:uid="{626B0ECA-36FD-4A20-A5DD-2CE3D7CAE2FD}"/>
    <cellStyle name="Explanatory Text 64" xfId="3681" xr:uid="{64E7F767-22A6-472C-AC4C-F4602EFEDADB}"/>
    <cellStyle name="Explanatory Text 65" xfId="3682" xr:uid="{C3A579E4-A825-4FAD-B868-BC848DFB262F}"/>
    <cellStyle name="Explanatory Text 7" xfId="3683" xr:uid="{8F94A352-A9EA-4EA0-9AF3-6E9D0C1C799E}"/>
    <cellStyle name="Explanatory Text 8" xfId="3684" xr:uid="{FD1B45D6-E971-4911-9B51-64BB3DAE848C}"/>
    <cellStyle name="Explanatory Text 9" xfId="3685" xr:uid="{B7C21AB7-3A01-47FF-97CB-7D0859A11510}"/>
    <cellStyle name="EYBlocked" xfId="3686" xr:uid="{6B4B13DB-CFA8-4E8A-BC33-B39E7788213E}"/>
    <cellStyle name="EYCallUp" xfId="3687" xr:uid="{4F3D2718-F752-4B46-9E0D-72699B938A20}"/>
    <cellStyle name="EYCheck" xfId="3688" xr:uid="{43884EBB-992D-4343-8AF5-1E167F8091E2}"/>
    <cellStyle name="EYDate" xfId="3689" xr:uid="{E0536075-01F4-4C9D-BE26-1BB61849B798}"/>
    <cellStyle name="EYDeviant" xfId="3690" xr:uid="{A909AF53-5BAE-48FC-9539-CACDD96573D5}"/>
    <cellStyle name="EYFlag" xfId="3691" xr:uid="{CDD01F8E-3E10-4B49-B394-4F109AC824FF}"/>
    <cellStyle name="EYHeader1" xfId="3692" xr:uid="{9533088B-C775-4C48-BD2C-A6196963DBFC}"/>
    <cellStyle name="EYHeader2" xfId="3693" xr:uid="{6F477458-65FF-437C-AC70-99D10D7D45F6}"/>
    <cellStyle name="EYHeader3" xfId="3694" xr:uid="{FDFCE983-6508-4BCA-BEE7-29EC2BB19CFB}"/>
    <cellStyle name="EYInputDate" xfId="3695" xr:uid="{824443D2-CBC9-49E4-9163-0DC6E27D52A5}"/>
    <cellStyle name="EYInputPercent" xfId="3696" xr:uid="{45534E6A-16BB-41E3-8966-9FE121EA7907}"/>
    <cellStyle name="EYInputValue" xfId="3697" xr:uid="{01F24F6B-B000-4AC6-9E8A-E8FB25577922}"/>
    <cellStyle name="EYNormal" xfId="3698" xr:uid="{1AC83127-AD0E-42A8-A582-CD9FCD2A94A9}"/>
    <cellStyle name="EYPercent" xfId="3699" xr:uid="{F7CD8210-33E2-475B-B0A1-A3530537BFE0}"/>
    <cellStyle name="EYPercentCapped" xfId="3700" xr:uid="{0004B3B9-C8B7-4C8E-8930-5D6AE9FB19D2}"/>
    <cellStyle name="EYSubTotal" xfId="3701" xr:uid="{B286ECD7-DFEB-4FF1-8C2A-6DCA19354AF5}"/>
    <cellStyle name="EYTotal" xfId="3702" xr:uid="{FF0589D9-6B1D-4C90-B313-91F42CD78D19}"/>
    <cellStyle name="EYWIP" xfId="3703" xr:uid="{86C5949E-3F48-4354-AA1E-CE727BF818D2}"/>
    <cellStyle name="F2" xfId="3704" xr:uid="{6AE50FB0-3DB8-47A0-9EB1-0633D796042B}"/>
    <cellStyle name="F3" xfId="3705" xr:uid="{0A418C65-0125-4557-8768-D9088F000E8A}"/>
    <cellStyle name="F4" xfId="3706" xr:uid="{4C709708-356D-4353-970C-D8B5D1A149B6}"/>
    <cellStyle name="F5" xfId="3707" xr:uid="{95888E8B-AB6F-443E-8702-09E4CBC36660}"/>
    <cellStyle name="F6" xfId="3708" xr:uid="{00B03FFF-CD5C-4DC2-8782-BF8A2DE9476E}"/>
    <cellStyle name="F7" xfId="3709" xr:uid="{61B4598B-561E-4CA1-83D8-793640833189}"/>
    <cellStyle name="F8" xfId="3710" xr:uid="{6E40349C-ADEF-448C-8F1F-583CA48B97AC}"/>
    <cellStyle name="Fijo" xfId="3711" xr:uid="{460D6D37-71B2-4D6A-8F1E-1C9869C830A1}"/>
    <cellStyle name="Filler" xfId="3712" xr:uid="{7ED2D498-B40B-4E49-ABD7-E29B704210CC}"/>
    <cellStyle name="Filler 2" xfId="3713" xr:uid="{E43D7799-4074-4929-8B27-ABA75B203508}"/>
    <cellStyle name="Filler 3" xfId="3714" xr:uid="{E4F309B2-FEE6-4711-ABB1-8F4CDD600B61}"/>
    <cellStyle name="Filler 4" xfId="3715" xr:uid="{E7E5E645-0C28-4F49-B270-1C9A6DC709D2}"/>
    <cellStyle name="Filler 5" xfId="3716" xr:uid="{DC473A77-30B2-4DD8-B61E-F08210DF24F7}"/>
    <cellStyle name="Filler 6" xfId="3717" xr:uid="{DCF3BD55-AADF-46C9-AECA-82E357E13219}"/>
    <cellStyle name="Financiero" xfId="3718" xr:uid="{2DC3500C-8619-40A5-9E3C-99F8B1693306}"/>
    <cellStyle name="Fixed" xfId="3719" xr:uid="{CC35ADE7-03E4-4857-802E-0B5CDBF98FE5}"/>
    <cellStyle name="Fixed 2" xfId="3720" xr:uid="{F23324F0-C264-4E73-AD3A-57276AFE8CC2}"/>
    <cellStyle name="Fixed1 - Style1" xfId="3721" xr:uid="{8CAABB82-904A-4F8C-A72B-43D026F20D9F}"/>
    <cellStyle name="Flag" xfId="3722" xr:uid="{0B709700-CCC9-4AA4-8CCE-7CC01F896657}"/>
    <cellStyle name="Flash" xfId="3723" xr:uid="{77265951-DF14-4E02-B3CB-9E906B678FF3}"/>
    <cellStyle name="Fonts" xfId="3724" xr:uid="{DEB952FF-799B-47C6-92CB-DF3E238FF805}"/>
    <cellStyle name="Footer SBILogo1" xfId="3725" xr:uid="{0855C2B9-DB8A-49D6-A24A-FA316A311FC1}"/>
    <cellStyle name="Footer SBILogo2" xfId="3726" xr:uid="{D5E62385-0985-48F7-BA2C-01BBA5BD5381}"/>
    <cellStyle name="Footnote" xfId="3727" xr:uid="{0B3E6D32-C11B-4F8C-A896-4B48AC913CA9}"/>
    <cellStyle name="footnote ref" xfId="3728" xr:uid="{DFC473F2-48CE-477F-9327-3CDDD1CD0F15}"/>
    <cellStyle name="Footnote Reference" xfId="3729" xr:uid="{015222BC-EB31-494B-B3B0-30EAC5F8CA1C}"/>
    <cellStyle name="footnote text" xfId="3730" xr:uid="{4026FFBA-A054-48F5-9321-D13412272561}"/>
    <cellStyle name="Footnote_% Change" xfId="3731" xr:uid="{5E5C02B3-E6E0-4C19-A544-62649897472E}"/>
    <cellStyle name="Forecast Cell Column Heading" xfId="3732" xr:uid="{248E5846-C128-4011-A7F9-22C7D7C374AF}"/>
    <cellStyle name="Forecast Cell Column Heading 2" xfId="3733" xr:uid="{B6040A55-FAB4-4A1C-9C25-3234EB8FBA09}"/>
    <cellStyle name="Forecast Cell Column Heading 3" xfId="3734" xr:uid="{8DFEEB98-86DC-486B-98AD-C2D16D729684}"/>
    <cellStyle name="Forecast Cell Column Heading 4" xfId="3735" xr:uid="{B165BF0A-3794-459B-9591-189C81AF2329}"/>
    <cellStyle name="Forecast Cell Column Heading 5" xfId="3736" xr:uid="{260BBD5C-D2B1-404C-98C5-BAA84D46A562}"/>
    <cellStyle name="Forecast Cell Column Heading 6" xfId="3737" xr:uid="{66E65ED4-B8A7-4EA3-B3DC-2CA02E52A1FD}"/>
    <cellStyle name="Forecast Cell Column Heading 7" xfId="3738" xr:uid="{B5C0CE70-EB9F-4977-AC37-D8C92B7A2E2E}"/>
    <cellStyle name="Forecast Cell Column Heading 8" xfId="3739" xr:uid="{8A298675-253A-4ED2-BDA1-E6153CECEEFE}"/>
    <cellStyle name="Forecast Cell Column Heading 9" xfId="3740" xr:uid="{FD99AE8C-B455-454C-91C7-89F26F99FC9F}"/>
    <cellStyle name="Formula_RP" xfId="3741" xr:uid="{4282FED5-3FC9-40AB-9E0B-8D1C2AC933AA}"/>
    <cellStyle name="FormulaLbl_RP" xfId="3742" xr:uid="{13F05B99-05A1-469D-A557-395A6D4AAE99}"/>
    <cellStyle name="General" xfId="3743" xr:uid="{46C084E1-0628-4246-A52C-F398BF2D4010}"/>
    <cellStyle name="General 2" xfId="3744" xr:uid="{4EDD2BCD-AA95-456C-8A6D-0A22E646AB26}"/>
    <cellStyle name="General 2 2" xfId="3745" xr:uid="{C0C4D08B-60C4-4123-BABB-9C6AD08FB721}"/>
    <cellStyle name="General 3" xfId="3746" xr:uid="{6C02715A-458E-47DB-AEE4-57907FCC29AF}"/>
    <cellStyle name="Good 10" xfId="3747" xr:uid="{E4F9ABDA-9554-43AD-B9BB-E07B2531B6D3}"/>
    <cellStyle name="Good 11" xfId="3748" xr:uid="{E45F567F-945E-442B-B6C7-A7973643356B}"/>
    <cellStyle name="Good 12" xfId="3749" xr:uid="{CFF7A6BC-9A8B-479B-88AA-2A642208B9E8}"/>
    <cellStyle name="Good 13" xfId="3750" xr:uid="{0DF03699-749E-4D2C-9E60-C9C5A16E8F10}"/>
    <cellStyle name="Good 14" xfId="3751" xr:uid="{B7AB8626-48F5-43C0-8F9D-2361F743D9D8}"/>
    <cellStyle name="Good 15" xfId="3752" xr:uid="{0ED1CF9E-E1BE-4549-8BC3-21FBA6E2C78E}"/>
    <cellStyle name="Good 16" xfId="3753" xr:uid="{8F5C5337-0A88-447E-8B17-6CB09797E1E0}"/>
    <cellStyle name="Good 17" xfId="3754" xr:uid="{1CB811B1-8C70-401B-87BE-2CCB94F2D3AC}"/>
    <cellStyle name="Good 18" xfId="3755" xr:uid="{F367AD91-B872-424B-B93E-3ECCCDDB633A}"/>
    <cellStyle name="Good 19" xfId="3756" xr:uid="{CF49F594-4331-4F78-B5FB-BEA0C594609D}"/>
    <cellStyle name="Good 2" xfId="3757" xr:uid="{20D8AB4B-A914-41EA-81BB-47C7B561C0BA}"/>
    <cellStyle name="Good 2 2" xfId="3758" xr:uid="{F8A515A7-2C76-4136-A952-8CBF86788C71}"/>
    <cellStyle name="Good 2 2 2" xfId="3759" xr:uid="{9720D827-C6E5-4FF6-9F64-146AED9D6BC3}"/>
    <cellStyle name="Good 2 2 3" xfId="3760" xr:uid="{9E9D3FF2-1FF6-460C-A513-1042E322E3A2}"/>
    <cellStyle name="Good 2 3" xfId="3761" xr:uid="{1B835844-E9F9-43CF-A7B2-B9952117DF17}"/>
    <cellStyle name="Good 2 4" xfId="3762" xr:uid="{787C96BD-5DF7-41A3-BA6D-BB5232B1E0DC}"/>
    <cellStyle name="Good 2 5" xfId="3763" xr:uid="{FE57E0C1-FB2C-4B04-9685-C8CF184D7D13}"/>
    <cellStyle name="Good 20" xfId="3764" xr:uid="{D1A9E050-11D7-4EE1-BFFD-8952402C9768}"/>
    <cellStyle name="Good 21" xfId="3765" xr:uid="{4D9E470E-F601-4FDA-9107-A05DF96640E0}"/>
    <cellStyle name="Good 22" xfId="3766" xr:uid="{64E75DBF-A27A-4E48-B916-85D0AA1A09E9}"/>
    <cellStyle name="Good 23" xfId="3767" xr:uid="{F8A3419C-49E6-4062-AAB0-7F3BC56AA005}"/>
    <cellStyle name="Good 24" xfId="3768" xr:uid="{A3902A20-28BB-4D37-8A0C-CD5965CE0A27}"/>
    <cellStyle name="Good 25" xfId="3769" xr:uid="{F914030B-D42A-49EB-A926-800F8D758B5D}"/>
    <cellStyle name="Good 26" xfId="3770" xr:uid="{3018173C-2C1C-4E6B-B880-39ABFEA44CD2}"/>
    <cellStyle name="Good 27" xfId="3771" xr:uid="{F39998A8-C706-44AD-A5AC-51D711BD81D7}"/>
    <cellStyle name="Good 28" xfId="3772" xr:uid="{EF4A490D-FD07-4AA7-AB6A-4C902833D14B}"/>
    <cellStyle name="Good 29" xfId="3773" xr:uid="{D1D760C7-7649-46A3-9E11-7D75D86F2FFE}"/>
    <cellStyle name="Good 3" xfId="3774" xr:uid="{957D8409-3701-4B2D-BCF7-89FE0F0413BC}"/>
    <cellStyle name="Good 3 2" xfId="3775" xr:uid="{09E2F8FE-825D-4127-8E8C-1C3F38448645}"/>
    <cellStyle name="Good 3 3" xfId="3776" xr:uid="{7232960B-347E-452F-9FEC-9DF513E4D804}"/>
    <cellStyle name="Good 30" xfId="3777" xr:uid="{EA29F372-8D7F-4AF0-B16C-881FAD1B1D19}"/>
    <cellStyle name="Good 31" xfId="3778" xr:uid="{B92D5EF1-8AF0-410F-8EF0-AB1BB645E251}"/>
    <cellStyle name="Good 32" xfId="3779" xr:uid="{8A60CBA9-2605-4E84-B905-EF61129B1A93}"/>
    <cellStyle name="Good 33" xfId="3780" xr:uid="{7D934D23-9C96-45D3-A74E-31F1C848CB9B}"/>
    <cellStyle name="Good 34" xfId="3781" xr:uid="{2989E7E5-0168-40DD-97D4-76CA9934DA68}"/>
    <cellStyle name="Good 35" xfId="3782" xr:uid="{2EE408BF-F1E8-43D0-96C7-EDB8F4F4D0CE}"/>
    <cellStyle name="Good 35 2" xfId="3783" xr:uid="{6C666A18-26DF-4475-807B-CCFE61C5648F}"/>
    <cellStyle name="Good 35 2 2" xfId="3784" xr:uid="{2D4D57D5-DB1C-48A5-A270-41ACB961CD06}"/>
    <cellStyle name="Good 35 2 2 2" xfId="3785" xr:uid="{3426B172-4802-440A-9EB9-F9C7369D52F7}"/>
    <cellStyle name="Good 35 3" xfId="3786" xr:uid="{585263ED-F61A-46AF-958D-EA9D8986715F}"/>
    <cellStyle name="Good 35 4" xfId="3787" xr:uid="{00FC6639-A789-4F84-A299-5D5EA343EAA3}"/>
    <cellStyle name="Good 36" xfId="3788" xr:uid="{171244EC-CA05-4831-846A-AC0574DCE6E2}"/>
    <cellStyle name="Good 37" xfId="3789" xr:uid="{12454761-DECB-422A-9346-1100553CCDAC}"/>
    <cellStyle name="Good 38" xfId="3790" xr:uid="{EB20940F-782F-4D8B-B616-E0E1087237D5}"/>
    <cellStyle name="Good 39" xfId="3791" xr:uid="{3D94CE8E-8C8F-4BDB-8580-E6AAA5AFA941}"/>
    <cellStyle name="Good 4" xfId="3792" xr:uid="{B0685C2F-9AF7-4996-805E-0D6A99BAB3C7}"/>
    <cellStyle name="Good 4 2" xfId="3793" xr:uid="{63C7EF6F-25EB-4364-8205-C5C3267CBEBD}"/>
    <cellStyle name="Good 40" xfId="3794" xr:uid="{3D2A7583-26D2-4F84-8798-D975121E1E84}"/>
    <cellStyle name="Good 41" xfId="3795" xr:uid="{E4D6D455-7C6C-4723-B843-74CE08709A9E}"/>
    <cellStyle name="Good 42" xfId="3796" xr:uid="{74284EEB-1CC5-4772-B6C2-17645C96158D}"/>
    <cellStyle name="Good 43" xfId="3797" xr:uid="{FD710915-9E8C-4017-858C-741F68C00754}"/>
    <cellStyle name="Good 44" xfId="3798" xr:uid="{686E76FE-6458-40A7-8B61-CB1CCD209A14}"/>
    <cellStyle name="Good 45" xfId="3799" xr:uid="{16F25309-0625-4440-81D8-1FA49CF420F7}"/>
    <cellStyle name="Good 46" xfId="3800" xr:uid="{AB5A0B6F-B26B-4CC8-937E-63F8437A6EBD}"/>
    <cellStyle name="Good 47" xfId="3801" xr:uid="{38C893C5-ED07-4073-9EA3-2394B78A57D9}"/>
    <cellStyle name="Good 48" xfId="3802" xr:uid="{DB90AC6B-F7BF-49F9-B2DB-B3C6B79FE48E}"/>
    <cellStyle name="Good 49" xfId="3803" xr:uid="{6A3E528D-0E02-475D-BFBC-0BB8F772D454}"/>
    <cellStyle name="Good 5" xfId="3804" xr:uid="{51CF502A-49EF-47E2-84B1-03FA0EBC34E6}"/>
    <cellStyle name="Good 50" xfId="3805" xr:uid="{73C81B1B-62FC-4579-BAE0-CEC482014371}"/>
    <cellStyle name="Good 51" xfId="3806" xr:uid="{8FA2AE92-1AF4-4E09-9726-84B5F4AC85C0}"/>
    <cellStyle name="Good 52" xfId="3807" xr:uid="{68AFF628-D04C-4965-B784-60D15149BF67}"/>
    <cellStyle name="Good 53" xfId="3808" xr:uid="{4BB1881E-C076-49F9-A559-B51247400928}"/>
    <cellStyle name="Good 54" xfId="3809" xr:uid="{07FB42AC-5187-43C3-A484-E19DD61A9EF8}"/>
    <cellStyle name="Good 55" xfId="3810" xr:uid="{A93EB4CE-0615-41BF-B3F4-A3C77573DCC5}"/>
    <cellStyle name="Good 56" xfId="3811" xr:uid="{572459BD-1432-457D-A61B-626A18903EA4}"/>
    <cellStyle name="Good 57" xfId="3812" xr:uid="{6221AC74-B219-4734-90D6-8866C6EC142B}"/>
    <cellStyle name="Good 58" xfId="3813" xr:uid="{CA071699-D37D-41F5-8A82-2909B509F858}"/>
    <cellStyle name="Good 59" xfId="3814" xr:uid="{AF783DCC-535B-4C58-9E18-84FB16432E90}"/>
    <cellStyle name="Good 6" xfId="3815" xr:uid="{B12E2028-8D45-4C4B-A9CD-AFA34DC89C3B}"/>
    <cellStyle name="Good 60" xfId="3816" xr:uid="{91E910E1-77E1-4B1D-BEC4-9C67F0E83EA5}"/>
    <cellStyle name="Good 60 2" xfId="3817" xr:uid="{67A778E9-1C5A-4853-A360-7466B581C050}"/>
    <cellStyle name="Good 60 2 2" xfId="3818" xr:uid="{2BB54927-DA85-4B95-A81B-8F7A9938D1E0}"/>
    <cellStyle name="Good 60 2 3" xfId="3819" xr:uid="{B27AFAE9-618A-4CD1-B5BB-045C265A86FA}"/>
    <cellStyle name="Good 61" xfId="3820" xr:uid="{2B8D1964-0E00-40E0-B1AB-F79FC0239CE1}"/>
    <cellStyle name="Good 62" xfId="3821" xr:uid="{13FCFEFB-8403-4CB1-9FC8-418FCBFDAF10}"/>
    <cellStyle name="Good 63" xfId="3822" xr:uid="{14DA46A0-81EC-43E2-AEAB-6C82E21A1489}"/>
    <cellStyle name="Good 64" xfId="3823" xr:uid="{DC8374F0-F500-4661-8D93-8A6C03B2A34D}"/>
    <cellStyle name="Good 65" xfId="3824" xr:uid="{3404FBC4-1E97-45A1-A2BA-FCB9EBF79FF2}"/>
    <cellStyle name="Good 7" xfId="3825" xr:uid="{926AD19D-19DE-4A24-B27D-86A7B9448461}"/>
    <cellStyle name="Good 8" xfId="3826" xr:uid="{1E94839A-67AB-45C2-A2F9-34C7ABC41317}"/>
    <cellStyle name="Good 9" xfId="3827" xr:uid="{4BCAB8CF-265C-433F-B64D-4D78F5B663FB}"/>
    <cellStyle name="Grey" xfId="3828" xr:uid="{0870D363-9E08-4942-9E21-4B46809BCF3D}"/>
    <cellStyle name="Grey 2" xfId="3829" xr:uid="{402E903B-3E0C-46BA-B8B2-0C4439EA450B}"/>
    <cellStyle name="Group" xfId="3830" xr:uid="{1A859347-3E74-4AA7-9AB8-0DCF025068C2}"/>
    <cellStyle name="GroupNote" xfId="3831" xr:uid="{824DCA1C-EA01-4D49-9856-5A16CAA4168C}"/>
    <cellStyle name="Hard Percent" xfId="3832" xr:uid="{315BFEF3-47C2-47CD-A6AF-FCF0F70224B2}"/>
    <cellStyle name="HardCodeCalc" xfId="3833" xr:uid="{3E4FC254-A673-477C-9C2F-F0A7656BFBAE}"/>
    <cellStyle name="head11a" xfId="3834" xr:uid="{AB73CB6D-BC3F-4DA9-B49C-45249812BFB8}"/>
    <cellStyle name="head11b" xfId="3835" xr:uid="{82C11824-4DA7-4FDC-8ABC-8D7F871848C0}"/>
    <cellStyle name="head11c" xfId="3836" xr:uid="{53E99BC9-DA06-4FCA-B66B-DC83AAEA0637}"/>
    <cellStyle name="head14" xfId="3837" xr:uid="{D297CA2C-4088-47A0-88FD-CEF8521F5285}"/>
    <cellStyle name="headd" xfId="3838" xr:uid="{48CC2223-52D0-41B2-A2C4-248AAAEE2451}"/>
    <cellStyle name="Header" xfId="3839" xr:uid="{D9542649-6D08-43E3-9D68-0622BAD5835B}"/>
    <cellStyle name="Header 2" xfId="3840" xr:uid="{E6D2D5FA-215F-41E6-9174-CC34B82E93E4}"/>
    <cellStyle name="Header Draft Stamp" xfId="3841" xr:uid="{8F682B62-F145-4E22-89C8-E335C903E5DA}"/>
    <cellStyle name="Header_% Change" xfId="3842" xr:uid="{125C266C-1B37-4EE4-A261-862E0E6FF670}"/>
    <cellStyle name="Header1" xfId="3843" xr:uid="{C05D6F4A-81F7-41B1-A82A-5185C9BCE5D7}"/>
    <cellStyle name="Header2" xfId="3844" xr:uid="{2A5CFD1F-4C62-4C41-B05A-684B0B24937A}"/>
    <cellStyle name="HeaderLabel" xfId="3845" xr:uid="{D0FA53DC-DD4F-41FF-A405-2581E5F59F6B}"/>
    <cellStyle name="HeaderText" xfId="3846" xr:uid="{61239E84-A255-482D-94B3-598371506696}"/>
    <cellStyle name="Heading" xfId="3847" xr:uid="{87455D58-1270-4709-A8E2-B754E462EE4A}"/>
    <cellStyle name="Heading 1 10" xfId="3848" xr:uid="{41C1D5C6-54A7-4261-B116-45186D6C64A8}"/>
    <cellStyle name="Heading 1 11" xfId="3849" xr:uid="{74A437C5-7667-4159-9CFC-572FD9538E59}"/>
    <cellStyle name="Heading 1 12" xfId="3850" xr:uid="{6486E295-54E0-4E4E-B983-90C7CD48AA83}"/>
    <cellStyle name="Heading 1 13" xfId="3851" xr:uid="{49B5A87A-1FA9-4F69-9A67-BB66D10ED78F}"/>
    <cellStyle name="Heading 1 14" xfId="3852" xr:uid="{D8BE279D-D02B-4A3F-9FE9-EC822167E458}"/>
    <cellStyle name="Heading 1 15" xfId="3853" xr:uid="{8ED919F2-9978-4CFB-BD7A-2FA3D1A6ED45}"/>
    <cellStyle name="Heading 1 16" xfId="3854" xr:uid="{66A66912-B23B-4D29-A247-AB1D4856F330}"/>
    <cellStyle name="Heading 1 17" xfId="3855" xr:uid="{76766E0D-3BB1-4738-BE6A-EDDE86D691E6}"/>
    <cellStyle name="Heading 1 18" xfId="3856" xr:uid="{3EEB84E4-1417-4E33-A55D-3C4CF54A5E85}"/>
    <cellStyle name="Heading 1 19" xfId="3857" xr:uid="{756CC0D9-3D66-480C-9ED5-0D5ECC08276F}"/>
    <cellStyle name="Heading 1 2" xfId="3858" xr:uid="{5D9F58F4-92FF-46DD-B841-0773203C1D7D}"/>
    <cellStyle name="HEADING 1 2 10" xfId="3859" xr:uid="{76592303-A910-4995-9859-7ABEA707D9CB}"/>
    <cellStyle name="Heading 1 2 11" xfId="3860" xr:uid="{69688FBC-064B-4103-861B-0B98B842F4C7}"/>
    <cellStyle name="Heading 1 2 12" xfId="3861" xr:uid="{D5991189-2092-4478-9F84-53E3B0774BCA}"/>
    <cellStyle name="Heading 1 2 13" xfId="3862" xr:uid="{784313AA-C81B-4C7C-A57B-00B1471B02B3}"/>
    <cellStyle name="Heading 1 2 14" xfId="3863" xr:uid="{3A151118-332E-40A5-83F3-2D877A0C9726}"/>
    <cellStyle name="Heading 1 2 15" xfId="3864" xr:uid="{AEC790BC-417E-4E4F-B42E-6467056A4E31}"/>
    <cellStyle name="Heading 1 2 16" xfId="3865" xr:uid="{F86F5934-F098-4BB3-895F-28588919F3D9}"/>
    <cellStyle name="Heading 1 2 17" xfId="3866" xr:uid="{690C4982-65DF-470B-87CC-99833A74FA74}"/>
    <cellStyle name="Heading 1 2 18" xfId="3867" xr:uid="{D298F7C5-CCAD-4584-A61C-A1FFF1697785}"/>
    <cellStyle name="Heading 1 2 19" xfId="3868" xr:uid="{26631B2B-1AFF-41C2-A01A-5C86B91A4E8E}"/>
    <cellStyle name="Heading 1 2 2" xfId="3869" xr:uid="{5EE4A4A3-B3C9-4403-BF5D-D52C35A77D2D}"/>
    <cellStyle name="Heading 1 2 2 2" xfId="3870" xr:uid="{3892E1B0-480A-4486-8CFE-0394B9413702}"/>
    <cellStyle name="Heading 1 2 3" xfId="3871" xr:uid="{E5A6A10D-070C-4A7F-865B-F3701B904CA5}"/>
    <cellStyle name="Heading 1 2 3 2" xfId="3872" xr:uid="{0CEFD428-3AC3-4320-8CDB-2500F2DDB829}"/>
    <cellStyle name="Heading 1 2 4" xfId="3873" xr:uid="{C25D66E5-2D94-410B-9DC4-A87D7310BCC4}"/>
    <cellStyle name="Heading 1 2 4 2" xfId="3874" xr:uid="{147B1B7F-6E65-4C99-9CA3-8929A3046707}"/>
    <cellStyle name="Heading 1 2 5" xfId="3875" xr:uid="{562CFE61-A9C9-4DB8-B7D9-B88D416F6EAF}"/>
    <cellStyle name="Heading 1 2 5 2" xfId="3876" xr:uid="{83851855-DCFF-4105-88A7-9568D123AC22}"/>
    <cellStyle name="Heading 1 2 6" xfId="3877" xr:uid="{E3D7FEE1-3D3A-4EBA-8578-3FCAF87592C6}"/>
    <cellStyle name="Heading 1 2 6 2" xfId="3878" xr:uid="{746441F6-9521-417D-B5AF-26847D8E3D0C}"/>
    <cellStyle name="HEADING 1 2 7" xfId="3879" xr:uid="{C07B87F8-A471-498E-988E-4F0A4FA7F635}"/>
    <cellStyle name="HEADING 1 2 8" xfId="3880" xr:uid="{5D9C79D6-7568-4323-B5CE-DB8D0F39C848}"/>
    <cellStyle name="HEADING 1 2 9" xfId="3881" xr:uid="{F87FFE1A-C239-4362-9D5E-5643A6C94736}"/>
    <cellStyle name="Heading 1 2_asset sales" xfId="3882" xr:uid="{AF569C49-AE05-4B41-8561-A66B74D52BE9}"/>
    <cellStyle name="Heading 1 20" xfId="3883" xr:uid="{F42AB8AB-6AF5-4485-85D9-1449EE3048A1}"/>
    <cellStyle name="Heading 1 21" xfId="3884" xr:uid="{AD8D7EC9-6B54-460D-9642-C7D60D32D58D}"/>
    <cellStyle name="Heading 1 22" xfId="3885" xr:uid="{61D3BA1D-6BDF-4913-AD7A-29EEFCA81DA9}"/>
    <cellStyle name="Heading 1 23" xfId="3886" xr:uid="{39FC967E-4B59-42F3-9DA4-916A672B01D4}"/>
    <cellStyle name="Heading 1 24" xfId="3887" xr:uid="{F2CD79BF-CF58-499D-864B-D630E60B3833}"/>
    <cellStyle name="Heading 1 25" xfId="3888" xr:uid="{01B2E795-E0C1-4754-AA85-9CE23D14FD49}"/>
    <cellStyle name="Heading 1 26" xfId="3889" xr:uid="{64CD1251-CB18-4B42-9B2B-C033A072725B}"/>
    <cellStyle name="Heading 1 27" xfId="3890" xr:uid="{09C19A5E-1F70-4E25-9041-4A8F97D4B3D7}"/>
    <cellStyle name="Heading 1 28" xfId="3891" xr:uid="{88C3ADF3-8634-4F7A-A41F-710F3792D840}"/>
    <cellStyle name="Heading 1 29" xfId="3892" xr:uid="{83C09878-1528-48D4-BAFA-3EDD182F41DF}"/>
    <cellStyle name="Heading 1 3" xfId="3893" xr:uid="{B72174C8-09A3-4CF2-8404-17C6117DDBAC}"/>
    <cellStyle name="HEADING 1 3 2" xfId="3894" xr:uid="{BC6BB9A1-788A-46CE-ADD2-D253D99459C7}"/>
    <cellStyle name="Heading 1 30" xfId="3895" xr:uid="{CF205B32-0526-4B3E-8FB2-0F6584786431}"/>
    <cellStyle name="Heading 1 31" xfId="3896" xr:uid="{74F7EAEC-F2E9-4B3D-9871-0DC76EF90E9E}"/>
    <cellStyle name="Heading 1 32" xfId="3897" xr:uid="{69AEC459-3B40-48E1-B8C4-012999D4009A}"/>
    <cellStyle name="Heading 1 33" xfId="3898" xr:uid="{8D31CEE6-594B-4845-814A-E044098CE2B4}"/>
    <cellStyle name="Heading 1 34" xfId="3899" xr:uid="{63094D08-B5C5-4874-9C27-E1AC4E48EB12}"/>
    <cellStyle name="Heading 1 35" xfId="3900" xr:uid="{2F06307F-E468-471D-B304-C0E868D73C78}"/>
    <cellStyle name="Heading 1 35 2" xfId="3901" xr:uid="{84F5A59A-B278-4E32-99DE-511CB2772356}"/>
    <cellStyle name="Heading 1 35 2 2" xfId="3902" xr:uid="{4DBC40C8-4C52-4B9C-B72B-E47A02B17BE6}"/>
    <cellStyle name="Heading 1 35 2 2 2" xfId="3903" xr:uid="{81AEBF13-8A1F-49D7-AE55-A5B69295617F}"/>
    <cellStyle name="Heading 1 35 3" xfId="3904" xr:uid="{3925DDD3-CF65-4C8E-86DE-E0DDC4A2FA91}"/>
    <cellStyle name="Heading 1 35 4" xfId="3905" xr:uid="{2A0BAF90-CC6C-4094-B22F-C713EDEF94D2}"/>
    <cellStyle name="Heading 1 36" xfId="3906" xr:uid="{12A11379-CFC6-438A-A8F8-402FECAD8ED6}"/>
    <cellStyle name="Heading 1 37" xfId="3907" xr:uid="{C492C810-87A9-42EF-852B-CFC3484DC27C}"/>
    <cellStyle name="Heading 1 38" xfId="3908" xr:uid="{3B869126-01FB-4860-933F-C843F31CAB21}"/>
    <cellStyle name="Heading 1 39" xfId="3909" xr:uid="{4EEF7894-2471-410E-B85B-4B0EB7A63885}"/>
    <cellStyle name="Heading 1 4" xfId="3910" xr:uid="{881EC18B-B2D5-4E0D-91C3-06BE001AEDAA}"/>
    <cellStyle name="Heading 1 4 2" xfId="3911" xr:uid="{C1C9A23A-5B7D-4520-9248-1A1D0562CFF0}"/>
    <cellStyle name="HEADING 1 4 3" xfId="3912" xr:uid="{9393CE04-4EEF-442C-B4D1-DB5FCAADEF91}"/>
    <cellStyle name="HEADING 1 4 4" xfId="3913" xr:uid="{C94AEAA5-4CD2-48FF-973F-0484E383479C}"/>
    <cellStyle name="HEADING 1 4 5" xfId="3914" xr:uid="{FFCEF875-08B6-4B58-AFA0-A11F3BD96A8C}"/>
    <cellStyle name="HEADING 1 4 6" xfId="3915" xr:uid="{DFA3FCAC-8B92-4B4E-A4A0-2EC14EE8BB81}"/>
    <cellStyle name="HEADING 1 4 7" xfId="3916" xr:uid="{83268C06-D363-431F-A7B0-E3E80496B2F8}"/>
    <cellStyle name="Heading 1 40" xfId="3917" xr:uid="{4250B3D8-F941-4616-AB01-D34FEAB9D1B5}"/>
    <cellStyle name="Heading 1 41" xfId="3918" xr:uid="{6E91DBE4-D10F-4972-9CCE-84DE3AF19226}"/>
    <cellStyle name="Heading 1 42" xfId="3919" xr:uid="{3B047662-79C1-4AE2-9D97-5AD3976952B5}"/>
    <cellStyle name="Heading 1 43" xfId="3920" xr:uid="{579B987C-8D32-49EF-BE52-55FF51CBB402}"/>
    <cellStyle name="Heading 1 44" xfId="3921" xr:uid="{4C21BC73-6970-4DAB-B80A-E27BE6C993A3}"/>
    <cellStyle name="Heading 1 45" xfId="3922" xr:uid="{E2CDCC86-98A6-422B-B368-CFBD2A078965}"/>
    <cellStyle name="Heading 1 46" xfId="3923" xr:uid="{63705018-87EB-4E23-AD31-3D0C3BEA7D19}"/>
    <cellStyle name="Heading 1 47" xfId="3924" xr:uid="{AD84CAA0-BC21-4EEA-B0CA-E22E2BCDCAA9}"/>
    <cellStyle name="Heading 1 48" xfId="3925" xr:uid="{A46E3692-CFC5-4A28-9F80-B6457990336B}"/>
    <cellStyle name="Heading 1 49" xfId="3926" xr:uid="{F53AFC46-3816-4139-A45E-F64BB0AD488E}"/>
    <cellStyle name="Heading 1 5" xfId="3927" xr:uid="{283350EC-121E-4A51-8C8C-EF75991B2678}"/>
    <cellStyle name="Heading 1 50" xfId="3928" xr:uid="{C3E964B2-C3A8-4175-A3E0-A9E5061BD46D}"/>
    <cellStyle name="Heading 1 51" xfId="3929" xr:uid="{C6C7751A-A1BD-444A-848C-666D4E63683F}"/>
    <cellStyle name="Heading 1 52" xfId="3930" xr:uid="{CC277294-935E-4F74-8865-04833B0053DA}"/>
    <cellStyle name="Heading 1 53" xfId="3931" xr:uid="{1B6BEA28-9548-4A1E-ADB2-EE58B4F1240D}"/>
    <cellStyle name="Heading 1 54" xfId="3932" xr:uid="{CBB9E3EA-450F-4E12-927D-B08A535562FE}"/>
    <cellStyle name="Heading 1 55" xfId="3933" xr:uid="{05337C78-5109-475D-ADA1-E21390B9D0D9}"/>
    <cellStyle name="Heading 1 56" xfId="3934" xr:uid="{3E14BC8A-1D95-4166-AED8-09642FE7F2E5}"/>
    <cellStyle name="Heading 1 57" xfId="3935" xr:uid="{16C0D290-372E-4A2F-95C1-AF29A5382084}"/>
    <cellStyle name="Heading 1 58" xfId="3936" xr:uid="{F79EDDAF-2D1C-4F7C-9C92-E734F4D8E146}"/>
    <cellStyle name="Heading 1 59" xfId="3937" xr:uid="{A5F0498D-A7FD-4621-9F9F-1F52A0E297A7}"/>
    <cellStyle name="Heading 1 6" xfId="3938" xr:uid="{429F378F-B2C0-44CA-B382-BB0F29CA7A21}"/>
    <cellStyle name="Heading 1 60" xfId="3939" xr:uid="{8BB91CA5-0920-42E7-9A4D-9F5BAE1B146A}"/>
    <cellStyle name="Heading 1 60 2" xfId="3940" xr:uid="{6BA18F6A-194E-47DE-AE82-9DEF367C9E37}"/>
    <cellStyle name="Heading 1 60 2 2" xfId="3941" xr:uid="{0F6956CC-B636-4594-9F8F-D4BB08806285}"/>
    <cellStyle name="Heading 1 60 2 2 2" xfId="3942" xr:uid="{5E687145-3531-4AA8-A51A-0DC74E2F1743}"/>
    <cellStyle name="Heading 1 60 2 3" xfId="3943" xr:uid="{8F0D6212-1F49-426D-AA1A-620B2DC850B2}"/>
    <cellStyle name="Heading 1 61" xfId="3944" xr:uid="{7FBFDB44-006C-4816-8870-87989BB62AF4}"/>
    <cellStyle name="Heading 1 62" xfId="3945" xr:uid="{E7749925-21C4-4246-8D4C-568567C30B42}"/>
    <cellStyle name="Heading 1 63" xfId="3946" xr:uid="{B8DC3F27-7F7B-48D7-818D-445354F17C75}"/>
    <cellStyle name="Heading 1 64" xfId="3947" xr:uid="{074D3D9C-0564-462C-96C1-D6E84C7E4D16}"/>
    <cellStyle name="Heading 1 65" xfId="3948" xr:uid="{3AC35917-D0BE-4E58-A4A4-B34A801B1FBA}"/>
    <cellStyle name="Heading 1 7" xfId="3949" xr:uid="{C4ED558B-5B88-492D-86A3-675334D53451}"/>
    <cellStyle name="Heading 1 8" xfId="3950" xr:uid="{C6D7DC75-7692-4654-A6FE-5801BD82F6DC}"/>
    <cellStyle name="Heading 1 9" xfId="3951" xr:uid="{34C9CBC9-33FF-4AE2-9C72-0EA69C4B87DB}"/>
    <cellStyle name="Heading 1 Above" xfId="3952" xr:uid="{01A4B3AB-34FA-4D2D-8814-089DD026B51C}"/>
    <cellStyle name="Heading 1." xfId="3953" xr:uid="{3D13EAFC-50D4-4CE8-BF28-9C1704E4CE90}"/>
    <cellStyle name="Heading 1+" xfId="3954" xr:uid="{83546DEE-F5BD-4AF1-99B6-B72158D7B4F6}"/>
    <cellStyle name="heading 10" xfId="3955" xr:uid="{0B492A38-5102-4A88-AA0F-BAC1DDEE4BAB}"/>
    <cellStyle name="Heading 2 10" xfId="3956" xr:uid="{2BAC5F4B-6755-423E-90D1-43631A0814C1}"/>
    <cellStyle name="Heading 2 11" xfId="3957" xr:uid="{940254B9-A035-4DDD-BAEE-610C85D4A495}"/>
    <cellStyle name="Heading 2 12" xfId="3958" xr:uid="{00B3EE3A-110C-43B9-A304-92F31C2E359C}"/>
    <cellStyle name="Heading 2 13" xfId="3959" xr:uid="{CCFB6E00-8483-4C7F-B3CA-3C8A49C59449}"/>
    <cellStyle name="Heading 2 14" xfId="3960" xr:uid="{C067162B-8F6C-4DD4-8E3E-B810294304E5}"/>
    <cellStyle name="Heading 2 15" xfId="3961" xr:uid="{9965CBE3-18BD-4C60-B232-D7AB04805B05}"/>
    <cellStyle name="Heading 2 16" xfId="3962" xr:uid="{6FFCDF5E-AC41-40A8-A096-284B9817C2AB}"/>
    <cellStyle name="Heading 2 17" xfId="3963" xr:uid="{2AA3841D-813F-4DCA-8DB3-AE2DE3560E58}"/>
    <cellStyle name="Heading 2 18" xfId="3964" xr:uid="{2E477F4B-A6F2-4A3B-A67D-5E224D844270}"/>
    <cellStyle name="Heading 2 19" xfId="3965" xr:uid="{CCBA2B60-3144-4AC7-BE55-1F24B808F0BE}"/>
    <cellStyle name="Heading 2 2" xfId="3966" xr:uid="{24329B80-1C39-4C03-9020-DC73F2A5D58E}"/>
    <cellStyle name="HEADING 2 2 10" xfId="3967" xr:uid="{10BC63A1-7359-438D-9597-A5581BA112C3}"/>
    <cellStyle name="Heading 2 2 11" xfId="3968" xr:uid="{EE7992B1-800E-4C4B-81FB-9BFD84268637}"/>
    <cellStyle name="Heading 2 2 12" xfId="3969" xr:uid="{0C298AD4-DAF8-423F-8C19-B8CD5D477885}"/>
    <cellStyle name="Heading 2 2 13" xfId="3970" xr:uid="{384BC44E-558C-4BF7-AF67-9BFE92A66DA8}"/>
    <cellStyle name="Heading 2 2 14" xfId="3971" xr:uid="{D0EF3065-77AC-4773-8332-44AC7CCB04FE}"/>
    <cellStyle name="Heading 2 2 15" xfId="3972" xr:uid="{7CA128A4-DF94-4818-9A89-38BF3E832294}"/>
    <cellStyle name="Heading 2 2 16" xfId="3973" xr:uid="{08C13483-30D3-4733-8D6A-A4BAFB8A11FE}"/>
    <cellStyle name="Heading 2 2 17" xfId="3974" xr:uid="{8BD62FD3-5D1C-4443-8448-1FF4289B2C1A}"/>
    <cellStyle name="Heading 2 2 18" xfId="3975" xr:uid="{755B891D-A118-411B-995F-DE438DA6220A}"/>
    <cellStyle name="Heading 2 2 2" xfId="3976" xr:uid="{D7F4AC70-B29E-4C35-A7E7-D937F69B3EFC}"/>
    <cellStyle name="Heading 2 2 2 2" xfId="3977" xr:uid="{2B88E398-9273-4962-9B8F-73F66793EBA3}"/>
    <cellStyle name="Heading 2 2 3" xfId="3978" xr:uid="{AABC2B8A-F871-467C-A73A-F37545B19DBC}"/>
    <cellStyle name="HEADING 2 2 4" xfId="3979" xr:uid="{F8B0454E-0514-408C-BA3A-608C9B42DF7D}"/>
    <cellStyle name="HEADING 2 2 5" xfId="3980" xr:uid="{9F96DE3E-53C5-45FA-9602-6F8C2BB1ADDC}"/>
    <cellStyle name="HEADING 2 2 6" xfId="3981" xr:uid="{C4D3D072-C0A3-44C4-8D58-CED1D14592B0}"/>
    <cellStyle name="HEADING 2 2 7" xfId="3982" xr:uid="{64A4CC13-B0A6-460F-B844-256C89FB108D}"/>
    <cellStyle name="HEADING 2 2 8" xfId="3983" xr:uid="{23798DB3-0FC1-4CAE-9F86-698C8171197E}"/>
    <cellStyle name="HEADING 2 2 9" xfId="3984" xr:uid="{E4CFB3BD-C2F4-4FA1-893F-CF111F5AF1EE}"/>
    <cellStyle name="Heading 2 20" xfId="3985" xr:uid="{B56A1AD7-E7D3-4487-9AE4-549AD51735B4}"/>
    <cellStyle name="Heading 2 21" xfId="3986" xr:uid="{5D2A3170-891A-4632-963E-284391A4C2D1}"/>
    <cellStyle name="Heading 2 22" xfId="3987" xr:uid="{160DCC45-7653-41AA-8291-9BDA00269388}"/>
    <cellStyle name="Heading 2 23" xfId="3988" xr:uid="{5E4B0C4B-FB72-4014-B5F2-AB2828DABA47}"/>
    <cellStyle name="Heading 2 24" xfId="3989" xr:uid="{D3E56284-B64F-4A57-8158-43EE492EF8A1}"/>
    <cellStyle name="Heading 2 25" xfId="3990" xr:uid="{89D8F214-9FCB-4D9B-BEBC-8C7441E96801}"/>
    <cellStyle name="Heading 2 26" xfId="3991" xr:uid="{077FCDD4-218A-4EA2-A63B-377A858EBDAD}"/>
    <cellStyle name="Heading 2 27" xfId="3992" xr:uid="{CD05A74F-9279-41A8-AA32-9CEDA470AF44}"/>
    <cellStyle name="Heading 2 28" xfId="3993" xr:uid="{C7AEDE5D-6F70-427B-ABD0-0D0513C62D8E}"/>
    <cellStyle name="Heading 2 29" xfId="3994" xr:uid="{44F79B9C-27CF-49FB-80C6-8F68E45647B5}"/>
    <cellStyle name="Heading 2 3" xfId="3995" xr:uid="{F48F3B1B-80F4-4A06-B5E9-93D1FA065195}"/>
    <cellStyle name="HEADING 2 3 2" xfId="3996" xr:uid="{9BFA9264-4F15-4E20-BF33-A1FF512828BD}"/>
    <cellStyle name="Heading 2 30" xfId="3997" xr:uid="{8410DEBC-2FF9-4611-AA8F-4A5E1CB68107}"/>
    <cellStyle name="Heading 2 31" xfId="3998" xr:uid="{B86F2EC3-F7B0-4B53-866B-3816E16A1F4A}"/>
    <cellStyle name="Heading 2 32" xfId="3999" xr:uid="{C77C780D-3F3C-48D9-A869-6DF468CDB0A1}"/>
    <cellStyle name="Heading 2 33" xfId="4000" xr:uid="{A4A5FC1D-6AAB-417D-8E29-F115E3DDCA6F}"/>
    <cellStyle name="Heading 2 34" xfId="4001" xr:uid="{41B28357-1871-4276-B483-15448C31110B}"/>
    <cellStyle name="Heading 2 35" xfId="4002" xr:uid="{243C5901-B8DA-4ABC-8CE5-35FBE3411523}"/>
    <cellStyle name="Heading 2 35 2" xfId="4003" xr:uid="{AD1C2BB9-7845-4B5B-A062-CC32618B3995}"/>
    <cellStyle name="Heading 2 35 2 2" xfId="4004" xr:uid="{435AB913-D727-4D47-84A1-B4BEE96E6150}"/>
    <cellStyle name="Heading 2 35 2 2 2" xfId="4005" xr:uid="{4A761394-9299-4871-8E3A-A6DA911BD077}"/>
    <cellStyle name="Heading 2 35 3" xfId="4006" xr:uid="{F91475F5-E99E-41D5-9FB4-5D9908C61F4A}"/>
    <cellStyle name="Heading 2 35 4" xfId="4007" xr:uid="{C1B6EF40-8AFF-42D0-A072-B64A2219F3BB}"/>
    <cellStyle name="Heading 2 36" xfId="4008" xr:uid="{DD640EAF-64C7-4585-B9D7-8A2158A37C11}"/>
    <cellStyle name="Heading 2 37" xfId="4009" xr:uid="{D4F7DE4B-70BB-4B73-BE83-9BB5A2A2C252}"/>
    <cellStyle name="Heading 2 38" xfId="4010" xr:uid="{177D9F2F-FBD8-47D5-AB33-C63FE261E2C0}"/>
    <cellStyle name="Heading 2 39" xfId="4011" xr:uid="{6E6400C2-817B-4F8B-9563-1923DCAAF90F}"/>
    <cellStyle name="Heading 2 4" xfId="4012" xr:uid="{8829B03B-F267-4D24-BE7C-9CA592C9D33D}"/>
    <cellStyle name="Heading 2 4 2" xfId="4013" xr:uid="{6C90692C-9A62-4DC3-8203-14F5FE14322D}"/>
    <cellStyle name="HEADING 2 4 3" xfId="4014" xr:uid="{F611D265-1E9A-4807-8673-4C4BCA4B4B22}"/>
    <cellStyle name="HEADING 2 4 4" xfId="4015" xr:uid="{D54383EC-D034-4386-94F9-04C96E57CDB7}"/>
    <cellStyle name="HEADING 2 4 5" xfId="4016" xr:uid="{D2E29613-C659-494C-92C7-EC53664BBF05}"/>
    <cellStyle name="HEADING 2 4 6" xfId="4017" xr:uid="{E81353B6-03E6-43D3-816C-48FE465CA1EE}"/>
    <cellStyle name="HEADING 2 4 7" xfId="4018" xr:uid="{BF8B306C-022B-4683-8552-454351FE03BE}"/>
    <cellStyle name="Heading 2 40" xfId="4019" xr:uid="{4787E8FA-F8C4-4410-B6CE-C7D2ED92F47D}"/>
    <cellStyle name="Heading 2 41" xfId="4020" xr:uid="{3A77ACE9-3094-4CC1-B0A8-E52A28AED191}"/>
    <cellStyle name="Heading 2 42" xfId="4021" xr:uid="{3C7A034A-2C34-4D7A-AA9E-62A11282F994}"/>
    <cellStyle name="Heading 2 43" xfId="4022" xr:uid="{B1E0EDB5-C829-4704-8A1C-02BB133CA6F1}"/>
    <cellStyle name="Heading 2 44" xfId="4023" xr:uid="{8EFF885F-9B40-4FF9-9024-1BB22AA88EDB}"/>
    <cellStyle name="Heading 2 45" xfId="4024" xr:uid="{972D9FE2-BFC8-4A11-8297-0C4493FE0D42}"/>
    <cellStyle name="Heading 2 46" xfId="4025" xr:uid="{EBAAF89E-220B-48EE-ABAD-40A36D0D5676}"/>
    <cellStyle name="Heading 2 47" xfId="4026" xr:uid="{2E8F14BD-6ECC-403C-B477-C8DC8953E5F2}"/>
    <cellStyle name="Heading 2 48" xfId="4027" xr:uid="{E55D7A63-4DD1-4D41-9B8E-151D835E1E40}"/>
    <cellStyle name="Heading 2 49" xfId="4028" xr:uid="{F44EFC7B-8CA4-49BC-B2AE-C6B69B42EB42}"/>
    <cellStyle name="Heading 2 5" xfId="4029" xr:uid="{7139B559-F9A8-4FD7-84E2-3A2249429ABB}"/>
    <cellStyle name="Heading 2 50" xfId="4030" xr:uid="{A7B6691B-C751-4DB8-863E-C62B3162F9F8}"/>
    <cellStyle name="Heading 2 51" xfId="4031" xr:uid="{AD1E0ED6-75FE-4C42-B19A-2619E32A27A3}"/>
    <cellStyle name="Heading 2 52" xfId="4032" xr:uid="{257C5F6E-8A2A-48B3-8723-C63A496A8476}"/>
    <cellStyle name="Heading 2 53" xfId="4033" xr:uid="{5268EE9E-4F11-4918-B53B-67254AEF17E7}"/>
    <cellStyle name="Heading 2 54" xfId="4034" xr:uid="{7467A093-E809-45D5-A6D1-52E6773662A6}"/>
    <cellStyle name="Heading 2 55" xfId="4035" xr:uid="{D4A54911-221E-40FD-9CFA-6D670FC5CB55}"/>
    <cellStyle name="Heading 2 56" xfId="4036" xr:uid="{3EE526CC-9FC0-4673-99A3-F7AA0336F72D}"/>
    <cellStyle name="Heading 2 57" xfId="4037" xr:uid="{7C6D94FF-A7CA-45DF-9450-8D7605265B5C}"/>
    <cellStyle name="Heading 2 58" xfId="4038" xr:uid="{C9D48A8F-1C88-4F11-A3C5-F5772B12CA44}"/>
    <cellStyle name="Heading 2 59" xfId="4039" xr:uid="{7CFE0647-88EA-4603-B6BA-814C67CCE698}"/>
    <cellStyle name="Heading 2 6" xfId="4040" xr:uid="{26D8CDD2-9760-41E3-B9DD-864D70734F56}"/>
    <cellStyle name="Heading 2 60" xfId="4041" xr:uid="{A421AD24-E85D-45A1-95C3-B29B1F888F54}"/>
    <cellStyle name="Heading 2 60 2" xfId="4042" xr:uid="{4AA207E8-CA71-48BA-AE0A-13714223DE8E}"/>
    <cellStyle name="Heading 2 60 2 2" xfId="4043" xr:uid="{72CEC247-43A6-432C-AB4B-A95F9AAE2939}"/>
    <cellStyle name="Heading 2 60 2 2 2" xfId="4044" xr:uid="{C6915EAF-B5DE-496B-B42F-3670D9C23E67}"/>
    <cellStyle name="Heading 2 60 2 3" xfId="4045" xr:uid="{800B6B02-F04F-42F7-8A6E-C763E47F2CF4}"/>
    <cellStyle name="Heading 2 61" xfId="4046" xr:uid="{AF0FA930-699F-452E-963C-06FE506485B6}"/>
    <cellStyle name="Heading 2 62" xfId="4047" xr:uid="{FF466A07-A844-4AF3-9730-CD1D0968233C}"/>
    <cellStyle name="Heading 2 63" xfId="4048" xr:uid="{652DB462-11BD-4F6B-B291-5A004BD629E4}"/>
    <cellStyle name="Heading 2 64" xfId="4049" xr:uid="{7E4C1317-1470-4D9B-835A-842471A92EC0}"/>
    <cellStyle name="Heading 2 65" xfId="4050" xr:uid="{3602DCE0-9C96-41F3-9BD9-679DB5362330}"/>
    <cellStyle name="Heading 2 7" xfId="4051" xr:uid="{E2C95932-7D3A-4C14-9836-2A25422BBDC0}"/>
    <cellStyle name="Heading 2 8" xfId="4052" xr:uid="{8A0F9ABD-5E10-4551-96E2-4C624701978F}"/>
    <cellStyle name="Heading 2 9" xfId="4053" xr:uid="{4E0B075F-DAC7-4C42-9EB9-9682F1F90482}"/>
    <cellStyle name="Heading 2 Below" xfId="4054" xr:uid="{9D14B071-2EBA-4A58-847B-356CC80E8931}"/>
    <cellStyle name="Heading 2." xfId="4055" xr:uid="{8BF6A94F-5C49-4478-8C74-8E56C87F621D}"/>
    <cellStyle name="Heading 2+" xfId="4056" xr:uid="{9675A26D-6285-4574-9225-F15F3143980C}"/>
    <cellStyle name="Heading 3 10" xfId="4057" xr:uid="{A47C9E79-8C2C-4519-90E3-895D01CCAC15}"/>
    <cellStyle name="Heading 3 11" xfId="4058" xr:uid="{E12061FA-056A-4C52-9591-3CFF7874872B}"/>
    <cellStyle name="Heading 3 12" xfId="4059" xr:uid="{72D64478-579A-4CE0-A89B-3AAB73A14432}"/>
    <cellStyle name="Heading 3 13" xfId="4060" xr:uid="{65D4F327-9240-4367-88E1-63429579387B}"/>
    <cellStyle name="Heading 3 14" xfId="4061" xr:uid="{73B72868-15CD-4CD6-B900-02815032A339}"/>
    <cellStyle name="Heading 3 15" xfId="4062" xr:uid="{B6701BE4-45C7-4C01-A878-1423AF6EC97F}"/>
    <cellStyle name="Heading 3 16" xfId="4063" xr:uid="{19DE493F-EDC7-40A6-B608-48D013C1D790}"/>
    <cellStyle name="Heading 3 17" xfId="4064" xr:uid="{6B2607C1-AFF1-490B-8F4C-66A4DBC74637}"/>
    <cellStyle name="Heading 3 18" xfId="4065" xr:uid="{A3B59FAF-FC75-4273-95D4-926A790B5AFE}"/>
    <cellStyle name="Heading 3 19" xfId="4066" xr:uid="{8FD0BC4E-A223-493E-9225-979CEEEAB261}"/>
    <cellStyle name="Heading 3 2" xfId="4067" xr:uid="{CC07D5B6-D98E-45A8-985C-B72828EC8E91}"/>
    <cellStyle name="HEADING 3 2 10" xfId="4068" xr:uid="{B8D5E79C-4ACE-42D4-9F5F-9C079EA002F8}"/>
    <cellStyle name="Heading 3 2 11" xfId="4069" xr:uid="{2A374D4F-F22F-4697-9D7B-D1DA72A72B21}"/>
    <cellStyle name="Heading 3 2 12" xfId="4070" xr:uid="{F012231D-F015-489C-9E89-293EB3170BD1}"/>
    <cellStyle name="Heading 3 2 13" xfId="4071" xr:uid="{A88BFC6E-49BD-448B-9DA2-51BB1D48E520}"/>
    <cellStyle name="Heading 3 2 14" xfId="4072" xr:uid="{C10AEA19-C775-4903-8BF0-B3209CCDB4E1}"/>
    <cellStyle name="Heading 3 2 15" xfId="4073" xr:uid="{051C3633-7C3B-4EED-B525-02B4B4A9D011}"/>
    <cellStyle name="Heading 3 2 16" xfId="4074" xr:uid="{4E3EEA37-77AD-4DF7-8E77-806668626BFF}"/>
    <cellStyle name="Heading 3 2 17" xfId="4075" xr:uid="{2C380B82-6163-409B-A8F9-86EC50E5B2DC}"/>
    <cellStyle name="Heading 3 2 18" xfId="4076" xr:uid="{F76336B2-B320-4612-A486-0204D24C737E}"/>
    <cellStyle name="HEADING 3 2 2" xfId="4077" xr:uid="{94F91649-2D1F-4168-B031-F9F24315D99C}"/>
    <cellStyle name="Heading 3 2 2 2" xfId="4078" xr:uid="{2B951AEF-EB1F-4277-B271-8CC814439524}"/>
    <cellStyle name="Heading 3 2 3" xfId="4079" xr:uid="{04E723B7-7069-4A7B-A188-A71EBC5362A7}"/>
    <cellStyle name="Heading 3 2 3 2" xfId="4080" xr:uid="{3C062A33-652B-4155-B9FD-72CE57B39599}"/>
    <cellStyle name="Heading 3 2 4" xfId="4081" xr:uid="{8F8021D3-CED3-4907-8109-F45B8C2EAF1C}"/>
    <cellStyle name="Heading 3 2 4 2" xfId="4082" xr:uid="{99270A25-6893-4657-89BC-4B910243B372}"/>
    <cellStyle name="Heading 3 2 5" xfId="4083" xr:uid="{6587A344-366E-42C3-8054-B6F613B7E1A6}"/>
    <cellStyle name="Heading 3 2 5 2" xfId="4084" xr:uid="{394E234F-0AC7-4726-9E4F-01E69C08AE69}"/>
    <cellStyle name="Heading 3 2 6" xfId="4085" xr:uid="{2C77ED5D-F35B-430F-902D-6654909941B5}"/>
    <cellStyle name="Heading 3 2 6 2" xfId="4086" xr:uid="{56846F6A-F530-4A77-8152-425F01612015}"/>
    <cellStyle name="HEADING 3 2 7" xfId="4087" xr:uid="{D7C17D08-07C2-4A5D-8D21-C82F421598CC}"/>
    <cellStyle name="HEADING 3 2 8" xfId="4088" xr:uid="{150AD0DD-0EC4-4C7B-B5DF-30938FA331FA}"/>
    <cellStyle name="HEADING 3 2 9" xfId="4089" xr:uid="{7590B8CC-F273-42DD-91E0-252AD349619C}"/>
    <cellStyle name="Heading 3 20" xfId="4090" xr:uid="{E1F4A8F9-FC83-47C3-B611-7C061EBDFF7A}"/>
    <cellStyle name="Heading 3 21" xfId="4091" xr:uid="{6CDCE2F2-818B-48D1-90BD-DE7CBF99139A}"/>
    <cellStyle name="Heading 3 22" xfId="4092" xr:uid="{4FDAA25C-D1F7-4526-B51F-2AB6C1A057F3}"/>
    <cellStyle name="Heading 3 23" xfId="4093" xr:uid="{0B3127BE-13D5-4627-8B1C-7CE1ECC0945A}"/>
    <cellStyle name="Heading 3 24" xfId="4094" xr:uid="{F9C39372-ED11-4807-A5FD-C7B514E26C83}"/>
    <cellStyle name="Heading 3 25" xfId="4095" xr:uid="{E1C2CF55-2A49-4A3B-9970-99C8EB5F0391}"/>
    <cellStyle name="Heading 3 26" xfId="4096" xr:uid="{617A752B-6830-4B13-946C-87142909C262}"/>
    <cellStyle name="Heading 3 27" xfId="4097" xr:uid="{5BF806E9-7FB5-4646-9A8E-FB3ED149C98B}"/>
    <cellStyle name="Heading 3 28" xfId="4098" xr:uid="{6E620D4A-F8CA-40F3-9294-13FB3A3B3521}"/>
    <cellStyle name="Heading 3 29" xfId="4099" xr:uid="{41009626-5982-4775-887C-8A05E83F0051}"/>
    <cellStyle name="Heading 3 3" xfId="4100" xr:uid="{E58D0CF1-7BAB-4A90-B3FE-4D30A3B887BE}"/>
    <cellStyle name="Heading 3 3 2" xfId="4101" xr:uid="{71ECC562-2BA3-411F-8F86-67F54E00171E}"/>
    <cellStyle name="HEADING 3 3 3" xfId="4102" xr:uid="{CF387E02-9E6E-4179-8AB3-46F070860F97}"/>
    <cellStyle name="HEADING 3 3 4" xfId="4103" xr:uid="{0565D05C-A45C-41FD-A3C1-E98B08D9E605}"/>
    <cellStyle name="HEADING 3 3 5" xfId="4104" xr:uid="{B4342BB5-4F41-4CA6-825B-2E181A6A441E}"/>
    <cellStyle name="HEADING 3 3 6" xfId="4105" xr:uid="{4159E0AC-8DB0-47B5-8B95-587E77415F61}"/>
    <cellStyle name="HEADING 3 3 7" xfId="4106" xr:uid="{D16DB54B-D095-4993-8831-B236E2C4B3C0}"/>
    <cellStyle name="Heading 3 30" xfId="4107" xr:uid="{DB43FB75-6DA3-40ED-B07D-A93AA23A7DCD}"/>
    <cellStyle name="Heading 3 31" xfId="4108" xr:uid="{5B038A1C-E67F-4E03-906D-4D551ADA6909}"/>
    <cellStyle name="Heading 3 32" xfId="4109" xr:uid="{CE4BE548-623F-4732-B56A-30B251B38786}"/>
    <cellStyle name="Heading 3 33" xfId="4110" xr:uid="{AEFD534F-CE2D-4CF5-AAF1-A30960F2C154}"/>
    <cellStyle name="Heading 3 34" xfId="4111" xr:uid="{8DB129C0-E174-4762-A766-770672900048}"/>
    <cellStyle name="Heading 3 35" xfId="4112" xr:uid="{BA3A1494-BDDA-41A6-A1A0-B00F9E020642}"/>
    <cellStyle name="Heading 3 35 2" xfId="4113" xr:uid="{A5C51B39-6A25-4F04-9E7F-7BCA71C94F9D}"/>
    <cellStyle name="Heading 3 35 2 2" xfId="4114" xr:uid="{BB57C894-6C39-4775-9235-4EAB25F50BCB}"/>
    <cellStyle name="Heading 3 35 2 2 2" xfId="4115" xr:uid="{DA2C6BEB-D3BC-4BF8-AA60-35FDA879178C}"/>
    <cellStyle name="Heading 3 35 3" xfId="4116" xr:uid="{8F87834B-8E47-4060-8B7A-A332B8C2E573}"/>
    <cellStyle name="Heading 3 35 4" xfId="4117" xr:uid="{BADBAB66-0678-4226-9C81-F1660E1AB295}"/>
    <cellStyle name="Heading 3 36" xfId="4118" xr:uid="{208CDB12-5192-4389-9858-B7D4771EB3BF}"/>
    <cellStyle name="Heading 3 37" xfId="4119" xr:uid="{1819487B-BC00-40A6-9A8D-271EFBE4BA9F}"/>
    <cellStyle name="Heading 3 38" xfId="4120" xr:uid="{917AD814-5EE4-4A03-B725-47370D3CE7A6}"/>
    <cellStyle name="Heading 3 39" xfId="4121" xr:uid="{60CA619B-C62A-4339-AF25-1CDF74838040}"/>
    <cellStyle name="Heading 3 4" xfId="4122" xr:uid="{1DE89FD8-33DA-4E90-A570-1AF10D2F411D}"/>
    <cellStyle name="Heading 3 4 2" xfId="4123" xr:uid="{6B8F1D46-44A3-419A-8EB3-50B72FEC8A18}"/>
    <cellStyle name="HEADING 3 4 3" xfId="4124" xr:uid="{1D67DE89-1327-402A-B0B5-0EA648E3FF78}"/>
    <cellStyle name="HEADING 3 4 4" xfId="4125" xr:uid="{3E036919-6B62-42C7-8CAD-B14733A8EA5A}"/>
    <cellStyle name="HEADING 3 4 5" xfId="4126" xr:uid="{E29C9530-16F2-4BBA-BA95-4E0AB01A659C}"/>
    <cellStyle name="HEADING 3 4 6" xfId="4127" xr:uid="{8D0EC1C1-AD52-412B-89E9-E9A073498400}"/>
    <cellStyle name="HEADING 3 4 7" xfId="4128" xr:uid="{17899A6A-035B-4559-B270-FBFAC8185A96}"/>
    <cellStyle name="Heading 3 40" xfId="4129" xr:uid="{F9A7B9A0-C618-462D-B404-7367A9BA1975}"/>
    <cellStyle name="Heading 3 41" xfId="4130" xr:uid="{C9A3D382-DA0C-4275-A729-E5DAB17190B0}"/>
    <cellStyle name="Heading 3 42" xfId="4131" xr:uid="{B792B7E3-464D-481D-AEE6-79CA5F767BE7}"/>
    <cellStyle name="Heading 3 43" xfId="4132" xr:uid="{E5FCF8A0-2D2E-48E4-844C-CF4A2EE3D3A9}"/>
    <cellStyle name="Heading 3 44" xfId="4133" xr:uid="{F908584A-215F-4F37-AD11-CAA8773D2323}"/>
    <cellStyle name="Heading 3 45" xfId="4134" xr:uid="{8038C44E-7A65-456B-ACA7-1BD3100DAC44}"/>
    <cellStyle name="Heading 3 46" xfId="4135" xr:uid="{B866C908-8FDB-4424-8FFC-367B4A109BF1}"/>
    <cellStyle name="Heading 3 47" xfId="4136" xr:uid="{ACF22590-D0D4-4C81-978B-E2C0D600A0F6}"/>
    <cellStyle name="Heading 3 48" xfId="4137" xr:uid="{38B1B67C-B97E-4196-9582-A3832F7CD449}"/>
    <cellStyle name="Heading 3 49" xfId="4138" xr:uid="{6C912FE8-AA77-4BEF-AB12-5E362DC7B2BC}"/>
    <cellStyle name="Heading 3 5" xfId="4139" xr:uid="{240078E9-B54F-4A2F-913E-91984846C4E0}"/>
    <cellStyle name="Heading 3 50" xfId="4140" xr:uid="{D8C37E82-380D-4CC4-AE71-7C7FB96C27EE}"/>
    <cellStyle name="Heading 3 51" xfId="4141" xr:uid="{E1F9A61D-3DF0-4330-A97C-B6D358F65EB5}"/>
    <cellStyle name="Heading 3 52" xfId="4142" xr:uid="{7319EC1C-00FD-47BA-8545-E0C89BF88F1A}"/>
    <cellStyle name="Heading 3 53" xfId="4143" xr:uid="{15305BD6-C885-415D-B13E-0186A6BB1B78}"/>
    <cellStyle name="Heading 3 54" xfId="4144" xr:uid="{1C21ADCD-A32C-4BDF-AA15-27333D6B79DE}"/>
    <cellStyle name="Heading 3 55" xfId="4145" xr:uid="{9C2A2301-ECF8-4D98-B795-59B65D5C52C8}"/>
    <cellStyle name="Heading 3 56" xfId="4146" xr:uid="{FF543919-82A1-4B8E-9DF0-9F450252B9EE}"/>
    <cellStyle name="Heading 3 57" xfId="4147" xr:uid="{E3F59630-140E-4EA1-B109-BFBD593E2D19}"/>
    <cellStyle name="Heading 3 58" xfId="4148" xr:uid="{60203A37-C33B-4D56-9E23-4B848BBC970B}"/>
    <cellStyle name="Heading 3 59" xfId="4149" xr:uid="{2FB035AE-76D5-4B25-A1AA-A591759C8F7E}"/>
    <cellStyle name="Heading 3 6" xfId="4150" xr:uid="{805C8B51-D928-4AD9-812F-E390BA3E83E8}"/>
    <cellStyle name="Heading 3 60" xfId="4151" xr:uid="{B3FE8F7F-936B-4C7D-A556-32790B036D89}"/>
    <cellStyle name="Heading 3 60 2" xfId="4152" xr:uid="{6FF3ACEA-8F33-4894-9AD3-99979C5F88AB}"/>
    <cellStyle name="Heading 3 60 2 2" xfId="4153" xr:uid="{30A3000F-6583-4452-A3F0-85842F84EB24}"/>
    <cellStyle name="Heading 3 60 2 2 2" xfId="4154" xr:uid="{58A41582-D47A-4059-B516-B50FE40F6AD9}"/>
    <cellStyle name="Heading 3 60 2 3" xfId="4155" xr:uid="{1DCF5751-BDBC-4A88-A515-59B0638B5507}"/>
    <cellStyle name="Heading 3 61" xfId="4156" xr:uid="{873509B5-6B88-430F-8948-E072A449FE21}"/>
    <cellStyle name="Heading 3 62" xfId="4157" xr:uid="{50D76496-89E7-4865-8CA8-18E22EDE28F1}"/>
    <cellStyle name="Heading 3 63" xfId="4158" xr:uid="{9781DC3B-9913-4CCE-B999-4EAE58574475}"/>
    <cellStyle name="Heading 3 64" xfId="4159" xr:uid="{5D3F9A09-44EC-4FCD-8D10-DE8C1063BCBB}"/>
    <cellStyle name="Heading 3 65" xfId="4160" xr:uid="{4D080C27-DE1A-4DE3-88F2-5C59EAC89C4B}"/>
    <cellStyle name="Heading 3 7" xfId="4161" xr:uid="{B31979F2-F8D4-4743-9CBF-8D4191F5C677}"/>
    <cellStyle name="Heading 3 8" xfId="4162" xr:uid="{10200FFE-DFBE-4BF0-93E4-D68D931ECEF4}"/>
    <cellStyle name="Heading 3 9" xfId="4163" xr:uid="{5D4EA73A-CA8E-4A16-B141-D55A7E1D22A8}"/>
    <cellStyle name="Heading 3." xfId="4164" xr:uid="{05A68148-C944-4BAB-AAC5-B951C8A66038}"/>
    <cellStyle name="Heading 3+" xfId="4165" xr:uid="{847939BF-F253-4470-9F8F-A5B8A12E8142}"/>
    <cellStyle name="Heading 4 10" xfId="4166" xr:uid="{F087EA5F-F00F-4267-A02F-726E036353B1}"/>
    <cellStyle name="Heading 4 11" xfId="4167" xr:uid="{E48D2504-33FB-457F-94BC-757C608FB0BB}"/>
    <cellStyle name="Heading 4 12" xfId="4168" xr:uid="{E1017724-5B88-4C89-BD19-B119DB4EEEDA}"/>
    <cellStyle name="Heading 4 13" xfId="4169" xr:uid="{F92D8914-044B-4D38-BF32-26AB186BE8ED}"/>
    <cellStyle name="Heading 4 14" xfId="4170" xr:uid="{35246788-5BD5-4470-8D03-B45EC0C15693}"/>
    <cellStyle name="Heading 4 15" xfId="4171" xr:uid="{652A0537-2721-4AAF-9851-1327D332049B}"/>
    <cellStyle name="Heading 4 16" xfId="4172" xr:uid="{D23D968D-4DF0-410F-B676-F2954E287D93}"/>
    <cellStyle name="Heading 4 17" xfId="4173" xr:uid="{28944F67-E6F5-4B71-9681-2EBAAC3FED59}"/>
    <cellStyle name="Heading 4 18" xfId="4174" xr:uid="{2B375FAC-8516-4440-BC8F-6F2EA4524097}"/>
    <cellStyle name="Heading 4 19" xfId="4175" xr:uid="{594B9649-320F-440D-AE9D-FF948EB5B71F}"/>
    <cellStyle name="Heading 4 2" xfId="4176" xr:uid="{3D4FF702-8B68-4B0B-B0C2-259BFC66B4C1}"/>
    <cellStyle name="Heading 4 2 2" xfId="4177" xr:uid="{1FF822F4-5DE5-4973-8991-F4A64132991B}"/>
    <cellStyle name="Heading 4 2 2 2" xfId="4178" xr:uid="{8D195A92-3ED8-4A10-AC9A-E51C023E4C13}"/>
    <cellStyle name="Heading 4 2 3" xfId="4179" xr:uid="{8F88390B-D780-4AE9-9CAB-94D20CF7ACCF}"/>
    <cellStyle name="Heading 4 2 4" xfId="4180" xr:uid="{FB5B5D8C-E7B4-4AD1-B28F-1F130DE21DE0}"/>
    <cellStyle name="Heading 4 2 5" xfId="4181" xr:uid="{028E35FB-785A-4C22-A1E7-70FB52410408}"/>
    <cellStyle name="Heading 4 20" xfId="4182" xr:uid="{26536B2D-96C0-4A33-ACF6-ADD3B8849BB5}"/>
    <cellStyle name="Heading 4 21" xfId="4183" xr:uid="{40B11218-5DFF-4BD9-B18E-CA7CA8BE40D4}"/>
    <cellStyle name="Heading 4 22" xfId="4184" xr:uid="{534151B1-AF71-4D27-A3FE-B6845D01C93A}"/>
    <cellStyle name="Heading 4 23" xfId="4185" xr:uid="{C9742AB5-CF92-43E6-82DC-D551E110327A}"/>
    <cellStyle name="Heading 4 24" xfId="4186" xr:uid="{2D58F5CC-D4C1-43A9-9C0C-BB7F59A08E6D}"/>
    <cellStyle name="Heading 4 25" xfId="4187" xr:uid="{1D18C731-F8D9-4482-B004-6D5A68F4B65D}"/>
    <cellStyle name="Heading 4 26" xfId="4188" xr:uid="{809632CD-131B-48FC-93F2-56EFFFAD9F3B}"/>
    <cellStyle name="Heading 4 27" xfId="4189" xr:uid="{91D38564-D0A0-4628-ABCF-1A9B82409862}"/>
    <cellStyle name="Heading 4 28" xfId="4190" xr:uid="{7E6BA626-DFE1-4C6C-B00C-87E858967785}"/>
    <cellStyle name="Heading 4 29" xfId="4191" xr:uid="{CF3CFFCB-294E-4828-86E5-900EECE8BCDE}"/>
    <cellStyle name="Heading 4 3" xfId="4192" xr:uid="{29533B48-63B3-4F26-8855-1959CCBC5CBF}"/>
    <cellStyle name="Heading 4 3 2" xfId="4193" xr:uid="{E4769A75-358C-43FC-9F25-B98225A01B90}"/>
    <cellStyle name="Heading 4 30" xfId="4194" xr:uid="{BDF2CA7C-4B59-41FE-BE73-09E8868EC78C}"/>
    <cellStyle name="Heading 4 31" xfId="4195" xr:uid="{F7958C70-4C69-4175-A303-FC6537DD28D2}"/>
    <cellStyle name="Heading 4 32" xfId="4196" xr:uid="{44CF1AC1-3C09-40E0-B8DD-E4DE0022C20A}"/>
    <cellStyle name="Heading 4 33" xfId="4197" xr:uid="{2F45F14E-F61A-4F90-95FF-2A209F244730}"/>
    <cellStyle name="Heading 4 34" xfId="4198" xr:uid="{6A3420F6-9DF6-47B4-B06A-74CF3E5F9146}"/>
    <cellStyle name="Heading 4 35" xfId="4199" xr:uid="{38B7D719-9E85-4326-9877-C6B651DA34AA}"/>
    <cellStyle name="Heading 4 35 2" xfId="4200" xr:uid="{D015A3FE-672C-4983-A9F5-240ADD268F5E}"/>
    <cellStyle name="Heading 4 35 2 2" xfId="4201" xr:uid="{50700E5F-AA20-45B8-90A7-74F8C397537F}"/>
    <cellStyle name="Heading 4 35 2 2 2" xfId="4202" xr:uid="{4C6B7B3D-39B7-4EBD-A4EA-AC53C8864031}"/>
    <cellStyle name="Heading 4 35 3" xfId="4203" xr:uid="{AFB3E4F1-E484-4562-922D-7B8ADC161795}"/>
    <cellStyle name="Heading 4 35 4" xfId="4204" xr:uid="{217E7699-1D15-4D19-81D5-9655C3866291}"/>
    <cellStyle name="Heading 4 36" xfId="4205" xr:uid="{675FA642-ED23-4F5E-84CF-CE1ECD13135B}"/>
    <cellStyle name="Heading 4 37" xfId="4206" xr:uid="{4ACA8AF0-AF1A-4B25-A82B-69A464348F79}"/>
    <cellStyle name="Heading 4 38" xfId="4207" xr:uid="{B109385C-F323-4C39-831A-6014E392283B}"/>
    <cellStyle name="Heading 4 39" xfId="4208" xr:uid="{D43C7279-938F-4C83-8251-E47F3B493653}"/>
    <cellStyle name="Heading 4 4" xfId="4209" xr:uid="{1D6364A0-64A5-4E54-ADED-761B5D43F6D9}"/>
    <cellStyle name="Heading 4 4 2" xfId="4210" xr:uid="{5E696039-80A3-4C60-BEB3-52584CFA9034}"/>
    <cellStyle name="Heading 4 40" xfId="4211" xr:uid="{753F8188-688C-42B0-8C27-082C8E5F1E11}"/>
    <cellStyle name="Heading 4 41" xfId="4212" xr:uid="{D5A68825-F782-4018-9C74-928A066BAD3A}"/>
    <cellStyle name="Heading 4 42" xfId="4213" xr:uid="{96D644BE-63AD-4CAD-BFDF-CCD07275FFAF}"/>
    <cellStyle name="Heading 4 43" xfId="4214" xr:uid="{24E1D742-6CFC-45DF-A167-BB02D7C18CAE}"/>
    <cellStyle name="Heading 4 44" xfId="4215" xr:uid="{35D2DA10-2387-4201-B830-1D39C73FE231}"/>
    <cellStyle name="Heading 4 45" xfId="4216" xr:uid="{3EFE3210-344A-4AD2-A219-D338B7D5D30D}"/>
    <cellStyle name="Heading 4 46" xfId="4217" xr:uid="{C7BAC875-5F16-4500-8DE2-0291F06E34DB}"/>
    <cellStyle name="Heading 4 47" xfId="4218" xr:uid="{F6A66774-E59A-45E0-AA22-EFDAB68E9078}"/>
    <cellStyle name="Heading 4 48" xfId="4219" xr:uid="{741F12E1-7451-484F-A2BA-B9C0B61D2075}"/>
    <cellStyle name="Heading 4 49" xfId="4220" xr:uid="{96F7D39F-7C34-4A56-98D9-0C988395A441}"/>
    <cellStyle name="Heading 4 5" xfId="4221" xr:uid="{1869F9E4-2E9F-498E-81FA-6D9763CEDED3}"/>
    <cellStyle name="Heading 4 50" xfId="4222" xr:uid="{460478C5-FD07-417F-9A3E-B358AA0C0163}"/>
    <cellStyle name="Heading 4 51" xfId="4223" xr:uid="{E45A78A0-035D-4C96-A925-3E6B4ECA6294}"/>
    <cellStyle name="Heading 4 52" xfId="4224" xr:uid="{566CABF1-7352-4707-BCDF-6F5DC8579709}"/>
    <cellStyle name="Heading 4 53" xfId="4225" xr:uid="{FE778494-133F-4939-A7F7-D780773081CA}"/>
    <cellStyle name="Heading 4 54" xfId="4226" xr:uid="{58C69A1E-0018-4DC1-BE64-431F08D9A7A0}"/>
    <cellStyle name="Heading 4 55" xfId="4227" xr:uid="{AC7603CF-91A0-4FF3-AB70-59D7D62121F4}"/>
    <cellStyle name="Heading 4 56" xfId="4228" xr:uid="{D6758C62-36B1-42DC-9319-0C956BD146BD}"/>
    <cellStyle name="Heading 4 57" xfId="4229" xr:uid="{7D069C0A-14BF-4675-ACA2-7632F5F6BC78}"/>
    <cellStyle name="Heading 4 58" xfId="4230" xr:uid="{A2BFA9FF-28FF-4960-AB9F-EFE4F7224C9F}"/>
    <cellStyle name="Heading 4 59" xfId="4231" xr:uid="{AC72A66F-FEBC-4438-A7F9-73F848124462}"/>
    <cellStyle name="Heading 4 6" xfId="4232" xr:uid="{0CF7842F-46D1-4858-A1F9-BED2B821253D}"/>
    <cellStyle name="Heading 4 60" xfId="4233" xr:uid="{C036FE6C-7A8A-4749-8577-CE7939848631}"/>
    <cellStyle name="Heading 4 60 2" xfId="4234" xr:uid="{429058F6-7E55-453D-9306-7CAABCDEA88A}"/>
    <cellStyle name="Heading 4 60 2 2" xfId="4235" xr:uid="{6F59B2A5-41E4-48FA-83D3-E45FBA9910C5}"/>
    <cellStyle name="Heading 4 60 2 2 2" xfId="4236" xr:uid="{CD1E9631-B784-4784-8D2F-9BC7E06A10A8}"/>
    <cellStyle name="Heading 4 60 2 3" xfId="4237" xr:uid="{D067625A-0BD7-406C-A935-4AFE7CBF2B65}"/>
    <cellStyle name="Heading 4 61" xfId="4238" xr:uid="{7761EC13-F75D-4A7B-8FD3-583B7BA100DF}"/>
    <cellStyle name="Heading 4 62" xfId="4239" xr:uid="{5C5BCA27-F084-4F84-8444-89150BC2A3E1}"/>
    <cellStyle name="Heading 4 63" xfId="4240" xr:uid="{2BA7A4D9-B84C-4F5A-B030-235B1CDBE4F5}"/>
    <cellStyle name="Heading 4 64" xfId="4241" xr:uid="{24B4E59D-3EE7-40C0-9371-51AD8CABD184}"/>
    <cellStyle name="Heading 4 65" xfId="4242" xr:uid="{2E2CFD4E-6631-45C4-9D0C-E52CA11C78CD}"/>
    <cellStyle name="Heading 4 7" xfId="4243" xr:uid="{CC0BC06F-4A4A-4DCD-B198-9D74EE58B991}"/>
    <cellStyle name="Heading 4 8" xfId="4244" xr:uid="{537E5807-C743-4307-8715-5E4FE2C954CC}"/>
    <cellStyle name="Heading 4 9" xfId="4245" xr:uid="{E65FC99F-3EEF-4F07-A015-C5D962F5D7E0}"/>
    <cellStyle name="Heading 4." xfId="4246" xr:uid="{34D11E90-75F4-4B4A-A41D-BF479062D6EC}"/>
    <cellStyle name="Heading 5" xfId="4247" xr:uid="{6A74CDE4-DDA4-4F04-8B65-FD770DAAAF2F}"/>
    <cellStyle name="Heading 6" xfId="4248" xr:uid="{31668FFD-E5D2-4245-B045-1BBDC0AFC59C}"/>
    <cellStyle name="Heading 7" xfId="4249" xr:uid="{8C13051E-367F-4ABD-9D97-9F21531D78EF}"/>
    <cellStyle name="Heading 8" xfId="4250" xr:uid="{3F7B8AD1-D7C5-4AFC-9C5C-DD1386FCA31E}"/>
    <cellStyle name="Heading 9" xfId="4251" xr:uid="{DA4223AC-7E06-41ED-97E4-96FACA60A4CB}"/>
    <cellStyle name="heading info" xfId="4252" xr:uid="{782BA92A-5144-4301-955B-86CA4EF0E442}"/>
    <cellStyle name="Heading Title" xfId="4253" xr:uid="{33AD3C4C-417C-4F66-8BE5-7518AF146F2A}"/>
    <cellStyle name="HEADING1" xfId="4254" xr:uid="{3B81AE0B-23FD-482F-AF9A-8A704BE77A0B}"/>
    <cellStyle name="Heading1 2" xfId="4255" xr:uid="{F4B81804-0A26-4FFE-A88C-422027116463}"/>
    <cellStyle name="HEADING2" xfId="4256" xr:uid="{C12DC0A6-3461-46C6-A01C-4B4736992F84}"/>
    <cellStyle name="Heading2 2" xfId="4257" xr:uid="{171BA0C6-8CFD-4AC8-96AF-5F65A9A5E05C}"/>
    <cellStyle name="Heading3" xfId="4258" xr:uid="{7515B24E-9879-47C3-A3DB-BF176D0E8A0E}"/>
    <cellStyle name="Heading4" xfId="4259" xr:uid="{51C67F5E-D2F7-4D66-9DFE-7D33CD3A62ED}"/>
    <cellStyle name="Heading5" xfId="4260" xr:uid="{8A59CAE5-4D95-4FB4-BDC6-378A227EDFE4}"/>
    <cellStyle name="Headings" xfId="4261" xr:uid="{B4D9ACB1-2FE2-432F-8DDB-F8FFF3924BD9}"/>
    <cellStyle name="Headings 2" xfId="4262" xr:uid="{B8A09737-60D2-4D31-849C-DC1163E9D886}"/>
    <cellStyle name="Headline" xfId="4263" xr:uid="{980915B8-3CCB-4C15-848B-79F872D867A1}"/>
    <cellStyle name="HIGHLIGHT" xfId="4264" xr:uid="{685DA430-F640-4431-B9F4-199ADF0803B2}"/>
    <cellStyle name="Horizontal" xfId="4265" xr:uid="{B9774B46-9A74-4073-B0F7-7178A4447CB7}"/>
    <cellStyle name="Hyperlink 10" xfId="4266" xr:uid="{83FF4876-B256-4452-851A-8584D8CF35EF}"/>
    <cellStyle name="Hyperlink 11" xfId="4267" xr:uid="{8205A410-C179-4652-8F15-0C7B7BDF547A}"/>
    <cellStyle name="Hyperlink 12" xfId="4268" xr:uid="{977ACE8D-F9EA-4FDA-894B-2BECF2B40E4F}"/>
    <cellStyle name="Hyperlink 13" xfId="11" xr:uid="{89AB4CEF-9E29-4B9B-86A5-CDCCD609C636}"/>
    <cellStyle name="Hyperlink 14" xfId="37856" xr:uid="{F0864E0E-91F3-425C-B74F-0B2AF37CAF4A}"/>
    <cellStyle name="Hyperlink 2" xfId="3" xr:uid="{AF94485A-A8DC-4BD2-B83B-3F539326B043}"/>
    <cellStyle name="Hyperlink 2 2" xfId="4270" xr:uid="{4AF86567-F0E7-4BA1-95AF-59AE07459700}"/>
    <cellStyle name="Hyperlink 2 2 2" xfId="4271" xr:uid="{0B4F99CD-86B0-406A-B1AD-AE2295CFC843}"/>
    <cellStyle name="Hyperlink 2 3" xfId="4272" xr:uid="{5469A358-580D-4741-802E-58780437F556}"/>
    <cellStyle name="Hyperlink 2 4" xfId="4273" xr:uid="{B3E635C5-BDD1-452C-A8FD-0D9D9D5C33A8}"/>
    <cellStyle name="Hyperlink 2 5" xfId="4274" xr:uid="{87AECFF8-59B5-40F8-AC3E-9F47F6DD86C9}"/>
    <cellStyle name="Hyperlink 2 6" xfId="4275" xr:uid="{27A3A3CA-AD95-476A-93E1-D9BD32D07738}"/>
    <cellStyle name="Hyperlink 2 7" xfId="4276" xr:uid="{A695B458-CB41-4F3D-9617-82099BC00291}"/>
    <cellStyle name="Hyperlink 2 8" xfId="4277" xr:uid="{4762BD6F-16CD-4187-8773-AF495952AFE3}"/>
    <cellStyle name="Hyperlink 2 9" xfId="4269" xr:uid="{A0C9EAEB-D4FD-44E9-AB69-882450E50418}"/>
    <cellStyle name="Hyperlink 2_Ch4 v2" xfId="4278" xr:uid="{28416420-D354-4B26-B92A-AD851406A2C9}"/>
    <cellStyle name="Hyperlink 3" xfId="4279" xr:uid="{30EE5217-937D-4AAC-889B-1F1D8336E0D6}"/>
    <cellStyle name="Hyperlink 3 2" xfId="4280" xr:uid="{8FA3956B-5A36-4FD3-A9FE-E10FA169E14C}"/>
    <cellStyle name="Hyperlink 3 3" xfId="4281" xr:uid="{B4BDFCAF-B5EA-446C-8212-70CF84E09791}"/>
    <cellStyle name="Hyperlink 3 4" xfId="4282" xr:uid="{5452A13D-226F-4DE9-ABB2-A878B606F319}"/>
    <cellStyle name="Hyperlink 4" xfId="4283" xr:uid="{F52F109B-6BC3-474A-8B8B-8B34C9CF8AA3}"/>
    <cellStyle name="Hyperlink 4 2" xfId="4284" xr:uid="{2BCD82FA-C0C5-4686-B4D9-9383705B4851}"/>
    <cellStyle name="Hyperlink 4 3" xfId="4285" xr:uid="{07E739E3-4307-4590-A933-C59ACB6ED252}"/>
    <cellStyle name="Hyperlink 4 4" xfId="4286" xr:uid="{4B28B001-1D19-405D-B207-492093DE57CC}"/>
    <cellStyle name="Hyperlink 5" xfId="4287" xr:uid="{526879BD-46C5-4810-8C7A-5A1030AE7CB7}"/>
    <cellStyle name="Hyperlink 5 2" xfId="4288" xr:uid="{267EB68F-8A88-4084-ABCB-317521205CFF}"/>
    <cellStyle name="Hyperlink 5 3" xfId="4289" xr:uid="{C375FB04-CDC4-4B0F-BAB1-3883D0F03F14}"/>
    <cellStyle name="Hyperlink 6" xfId="4290" xr:uid="{A2B848B7-96CE-468B-B655-24A357695E6A}"/>
    <cellStyle name="Hyperlink 6 2" xfId="4291" xr:uid="{5160BD9A-46A2-41ED-827B-C3BAA68025D1}"/>
    <cellStyle name="Hyperlink 7" xfId="4292" xr:uid="{AD7BF7A7-E520-4D64-99D4-B7377A78148C}"/>
    <cellStyle name="Hyperlink 8" xfId="4293" xr:uid="{76DC59EB-4F5E-4593-B4C9-F493FED310F0}"/>
    <cellStyle name="Hyperlink 8 2" xfId="4294" xr:uid="{6045EF11-4A9D-4659-92E6-2217196292BB}"/>
    <cellStyle name="Hyperlink 9" xfId="4295" xr:uid="{4B7F2939-0627-4426-B293-1D0025D37922}"/>
    <cellStyle name="Hyperlink Arrow." xfId="4296" xr:uid="{793ABCDD-8B74-4DBC-AB4D-105FC35B0486}"/>
    <cellStyle name="Hyperlink Check." xfId="4297" xr:uid="{8CFB0AB7-A088-4F7D-9E2B-953CDF90713F}"/>
    <cellStyle name="Hyperlink Text." xfId="4298" xr:uid="{BCFF0627-6310-483D-818F-E9D61BB5C26C}"/>
    <cellStyle name="Information" xfId="4299" xr:uid="{B1772EB6-D7BB-4AFA-A837-67DB063B175D}"/>
    <cellStyle name="Input [yellow]" xfId="4300" xr:uid="{4585A2FE-BD25-42A4-A7F5-13EDEF1BF6D4}"/>
    <cellStyle name="Input [yellow] 2" xfId="4301" xr:uid="{A8AC1ACC-07EF-4BC0-8313-FF001B2B3EA6}"/>
    <cellStyle name="Input [yellow] 3" xfId="4302" xr:uid="{F13617AA-584C-4826-9CC8-8F7EAF0E4A8D}"/>
    <cellStyle name="Input 10" xfId="4303" xr:uid="{901948F0-1272-4E8F-AD34-B02952EBEE35}"/>
    <cellStyle name="Input 10 2" xfId="4304" xr:uid="{8547DD0E-0D90-4DCE-9536-A2ABE179AFD1}"/>
    <cellStyle name="Input 11" xfId="4305" xr:uid="{16601E94-FB47-4C35-973E-C9AF96AF72F6}"/>
    <cellStyle name="Input 11 2" xfId="4306" xr:uid="{8015C5DA-791A-4F0D-A32A-3894F39487DA}"/>
    <cellStyle name="Input 12" xfId="4307" xr:uid="{94340C91-2497-4454-B2BB-FEF8700BEFD6}"/>
    <cellStyle name="Input 12 2" xfId="4308" xr:uid="{7F8DF074-796F-404B-9271-930B4457DD4D}"/>
    <cellStyle name="Input 13" xfId="4309" xr:uid="{5403FC10-3B51-4253-A92C-CDCCE744BA5C}"/>
    <cellStyle name="Input 13 2" xfId="4310" xr:uid="{D0A985C3-A750-495A-94A5-0BA164321585}"/>
    <cellStyle name="Input 14" xfId="4311" xr:uid="{711900ED-E17D-44B0-A9FD-C478DA5679A5}"/>
    <cellStyle name="Input 14 2" xfId="4312" xr:uid="{9B76A4D7-C605-4ED8-9D5D-5ECA8E9922D0}"/>
    <cellStyle name="Input 15" xfId="4313" xr:uid="{33FCC018-7621-4191-8CC7-BDBD470E03FC}"/>
    <cellStyle name="Input 15 2" xfId="4314" xr:uid="{C14CF277-EDAA-4239-8905-63BE67E575C6}"/>
    <cellStyle name="Input 16" xfId="4315" xr:uid="{9EC3A256-E3A0-4A93-B884-76999150E0DA}"/>
    <cellStyle name="Input 16 2" xfId="4316" xr:uid="{79EA6C4A-E0AB-4284-802D-DE09FE97A139}"/>
    <cellStyle name="Input 17" xfId="4317" xr:uid="{DF19D640-0C8C-40CE-ADA8-90995C36AC85}"/>
    <cellStyle name="Input 17 2" xfId="4318" xr:uid="{97EDA19E-0CED-4FBA-B232-52DE94A841AB}"/>
    <cellStyle name="Input 18" xfId="4319" xr:uid="{E6089A77-C37F-4B7B-B16A-47C059B7E5EC}"/>
    <cellStyle name="Input 18 2" xfId="4320" xr:uid="{01591346-B229-4A8E-8D0A-7F02BBB9CAD6}"/>
    <cellStyle name="Input 19" xfId="4321" xr:uid="{02FCCF52-298E-450F-B0AF-AAD2ED79B186}"/>
    <cellStyle name="Input 19 2" xfId="4322" xr:uid="{95BB7B1C-A78B-4383-A1D4-03466D4F483B}"/>
    <cellStyle name="Input 2" xfId="4323" xr:uid="{7080C9FA-6A6A-4057-852A-B8CF1960B92C}"/>
    <cellStyle name="Input 2 10" xfId="4324" xr:uid="{AE3E8D86-08DF-47EF-86D6-2ED4FD181B5F}"/>
    <cellStyle name="Input 2 11" xfId="4325" xr:uid="{9E9D5207-AEC3-4275-8249-25E73DF55424}"/>
    <cellStyle name="Input 2 12" xfId="4326" xr:uid="{4EDD6C44-F92E-4CA0-8D09-1DC8A92C84C1}"/>
    <cellStyle name="Input 2 13" xfId="4327" xr:uid="{63AC06EE-C82A-428C-9D0B-86734C94B1DD}"/>
    <cellStyle name="Input 2 2" xfId="4328" xr:uid="{B6B201E7-0DB3-466E-9CED-E03517B3FDF3}"/>
    <cellStyle name="Input 2 2 2" xfId="4329" xr:uid="{D37C2053-14D5-4BD2-A0D7-629D4359B6E3}"/>
    <cellStyle name="Input 2 2 2 2" xfId="4330" xr:uid="{8E833C5B-55F0-4730-BD4C-660CD7F83646}"/>
    <cellStyle name="Input 2 2 2 2 2" xfId="4331" xr:uid="{0F68D121-7320-46ED-B830-C73C3530027D}"/>
    <cellStyle name="Input 2 2 2 2 3" xfId="4332" xr:uid="{48CCE8BB-5035-4E16-AC89-99CC7C6F8F24}"/>
    <cellStyle name="Input 2 2 2 2 4" xfId="4333" xr:uid="{149CAFA0-39BD-409B-BE0D-F5AE4B7790F9}"/>
    <cellStyle name="Input 2 2 2 3" xfId="4334" xr:uid="{B4A37695-D027-4DE5-9CB6-54ADD198FA57}"/>
    <cellStyle name="Input 2 2 2 3 2" xfId="4335" xr:uid="{255F6FE0-1D9A-4844-AE5F-0D0A3B7E47D0}"/>
    <cellStyle name="Input 2 2 2 3 3" xfId="4336" xr:uid="{6C220F0B-7F0E-4CD8-84E4-7B21ADFE36DD}"/>
    <cellStyle name="Input 2 2 2 3 4" xfId="4337" xr:uid="{358E5569-1BC8-4F5E-81BB-F0B4CE7BF29E}"/>
    <cellStyle name="Input 2 2 2 4" xfId="4338" xr:uid="{C107E57E-439A-4EBC-B311-C0470658B411}"/>
    <cellStyle name="Input 2 2 2 5" xfId="4339" xr:uid="{32770FC0-362B-400D-AC1B-70924B86D6F7}"/>
    <cellStyle name="Input 2 2 2 6" xfId="4340" xr:uid="{984B17A4-482C-40AD-B276-600382F7912D}"/>
    <cellStyle name="Input 2 2 3" xfId="4341" xr:uid="{DD0CD626-3D67-4CAA-B9E7-99E8A0C56FF2}"/>
    <cellStyle name="Input 2 2 4" xfId="4342" xr:uid="{55BF5DE5-BE98-43DF-8FFA-24931D88FCA2}"/>
    <cellStyle name="Input 2 2 5" xfId="4343" xr:uid="{7554A37C-BF7A-4C25-9C8D-4EB6ED89CCE1}"/>
    <cellStyle name="Input 2 2 6" xfId="4344" xr:uid="{C7322F83-7EA3-4F79-B864-0B691E3ABBE4}"/>
    <cellStyle name="Input 2 3" xfId="4345" xr:uid="{189CF7F7-D6E1-46A5-AB9E-B42CCF6D8B70}"/>
    <cellStyle name="Input 2 3 2" xfId="4346" xr:uid="{9412C99C-2ABC-4E3A-975E-3F0037F64E0F}"/>
    <cellStyle name="Input 2 3 2 2" xfId="4347" xr:uid="{3E235B4D-3824-4C5F-B6AF-012C7E254403}"/>
    <cellStyle name="Input 2 3 2 2 2" xfId="4348" xr:uid="{A513E3C2-D2FC-4B57-A978-9FD0E2E71F01}"/>
    <cellStyle name="Input 2 3 2 2 3" xfId="4349" xr:uid="{C813ED8E-F135-412D-9152-5DC66D895C11}"/>
    <cellStyle name="Input 2 3 2 2 4" xfId="4350" xr:uid="{C8A5CF18-6C99-45F6-B12A-93A52AD5D3EC}"/>
    <cellStyle name="Input 2 3 2 3" xfId="4351" xr:uid="{781AD0B1-65DE-4E93-80F7-07FD3476555E}"/>
    <cellStyle name="Input 2 3 2 3 2" xfId="4352" xr:uid="{0DAA33FA-BD54-4BF2-8E1B-5E11509F4E01}"/>
    <cellStyle name="Input 2 3 2 3 3" xfId="4353" xr:uid="{FBF1314B-5371-4DE1-B55E-E148BA8D007F}"/>
    <cellStyle name="Input 2 3 2 3 4" xfId="4354" xr:uid="{7E7195E5-D279-4E96-9414-F42B05BFA416}"/>
    <cellStyle name="Input 2 3 2 4" xfId="4355" xr:uid="{3390CC9D-FEEB-4F17-83AF-7634DE36BAAC}"/>
    <cellStyle name="Input 2 3 2 5" xfId="4356" xr:uid="{3E3531BA-923F-4F19-BBAD-54E97E24C68F}"/>
    <cellStyle name="Input 2 3 2 6" xfId="4357" xr:uid="{ECC82E1E-4BD6-414B-B9AC-A6BB09CFDB54}"/>
    <cellStyle name="Input 2 3 3" xfId="4358" xr:uid="{586895AE-30EA-4C9B-BFEB-5D6E02EC4FD5}"/>
    <cellStyle name="Input 2 3 4" xfId="4359" xr:uid="{29997D03-E226-4777-8A4E-2AD5389D4AA1}"/>
    <cellStyle name="Input 2 3 5" xfId="4360" xr:uid="{118B7350-E921-4883-8C00-482B0589C6B3}"/>
    <cellStyle name="Input 2 4" xfId="4361" xr:uid="{6BD119F9-2520-4CED-9019-E6C09B095D87}"/>
    <cellStyle name="Input 2 4 2" xfId="4362" xr:uid="{8D161B2D-0A77-4E4B-B1CC-1199B35F7B9E}"/>
    <cellStyle name="Input 2 4 2 2" xfId="4363" xr:uid="{39741A43-4037-4947-B0F0-2027EF316375}"/>
    <cellStyle name="Input 2 4 2 3" xfId="4364" xr:uid="{0A9C9325-9D90-42D9-B577-2F9918865A3D}"/>
    <cellStyle name="Input 2 4 2 4" xfId="4365" xr:uid="{F8EDF2B8-6DA2-408B-8B45-BE3519AF3BDB}"/>
    <cellStyle name="Input 2 4 3" xfId="4366" xr:uid="{69CB3A2D-2F5D-40D3-A4AA-06771A51BBF2}"/>
    <cellStyle name="Input 2 4 3 2" xfId="4367" xr:uid="{A1C5BC8D-3786-47B5-9302-42CA6B127094}"/>
    <cellStyle name="Input 2 4 3 3" xfId="4368" xr:uid="{C3657B0F-D867-43FB-ABA9-04FFC7224E53}"/>
    <cellStyle name="Input 2 4 3 4" xfId="4369" xr:uid="{EEF3868B-C9D6-4B90-9E96-FEF48F827D6A}"/>
    <cellStyle name="Input 2 4 4" xfId="4370" xr:uid="{D5BE65E3-6EEA-470A-9E25-B27EC3247619}"/>
    <cellStyle name="Input 2 4 5" xfId="4371" xr:uid="{0F143007-B8C7-4BEA-BABC-518B7BE7C9B2}"/>
    <cellStyle name="Input 2 4 6" xfId="4372" xr:uid="{A5DA30E4-91AE-48B7-9D90-007C82C8D240}"/>
    <cellStyle name="Input 2 5" xfId="4373" xr:uid="{73FF4A16-595A-4958-B4B2-89D2E7BE39E5}"/>
    <cellStyle name="Input 2 6" xfId="4374" xr:uid="{650128C5-5730-4CCC-90AA-B897794B25E8}"/>
    <cellStyle name="Input 2 7" xfId="4375" xr:uid="{23AB75E6-6E99-47BE-825D-2418DCCCBE94}"/>
    <cellStyle name="Input 2 8" xfId="4376" xr:uid="{0B365D46-B02D-4CD5-9559-0E696F76BAE2}"/>
    <cellStyle name="Input 2 9" xfId="4377" xr:uid="{291A67D6-BD96-46D6-86EF-724B800D0A78}"/>
    <cellStyle name="Input 20" xfId="4378" xr:uid="{261E969C-39B4-445A-8108-C58166B3ADB6}"/>
    <cellStyle name="Input 21" xfId="4379" xr:uid="{FBCBE2B4-F472-4F65-9589-EECF3C86F270}"/>
    <cellStyle name="Input 22" xfId="4380" xr:uid="{547B4DCE-C4E8-4F12-BE75-9ECAA257A13E}"/>
    <cellStyle name="Input 23" xfId="4381" xr:uid="{E7671FD0-7820-40C1-B9B4-A5C64DD2B7DA}"/>
    <cellStyle name="Input 24" xfId="4382" xr:uid="{04A13277-2759-4D6D-89E9-00D29E74066E}"/>
    <cellStyle name="Input 25" xfId="4383" xr:uid="{C0E8EE25-C8D0-4912-A4A5-EAB0AC27CAD8}"/>
    <cellStyle name="Input 26" xfId="4384" xr:uid="{791430D5-15CA-4D57-9F9D-018139F1F3A0}"/>
    <cellStyle name="Input 27" xfId="4385" xr:uid="{6073EA71-3542-4CDA-BABD-788F10252BBF}"/>
    <cellStyle name="Input 28" xfId="4386" xr:uid="{43DFCBD8-7D4E-4F1C-AA33-BEB6973CC028}"/>
    <cellStyle name="Input 29" xfId="4387" xr:uid="{5991F91D-F501-4313-A36A-20630995C6C9}"/>
    <cellStyle name="Input 3" xfId="4388" xr:uid="{D265A90C-2C90-4125-A68A-54F7D7473DDD}"/>
    <cellStyle name="Input 3 2" xfId="4389" xr:uid="{8CF21846-E8CA-4F09-8EA6-C2783E8723C4}"/>
    <cellStyle name="Input 3 3" xfId="4390" xr:uid="{256323E4-75F7-464B-9FE2-DD4F28A10208}"/>
    <cellStyle name="Input 3 4" xfId="4391" xr:uid="{C16A4C11-9C1E-4BCA-88A3-F707B5CF5836}"/>
    <cellStyle name="Input 3 5" xfId="4392" xr:uid="{DDD54725-8B82-4054-BC25-1B789CCBADE1}"/>
    <cellStyle name="Input 30" xfId="4393" xr:uid="{27E845FB-D5E5-4819-945A-2EDEE09D9BE5}"/>
    <cellStyle name="Input 31" xfId="4394" xr:uid="{2AD35D1B-1F1B-4129-8306-4EF070BB5C4F}"/>
    <cellStyle name="Input 32" xfId="4395" xr:uid="{1EC48377-F1E8-4DB4-9B6E-AD6AE65A4C16}"/>
    <cellStyle name="Input 33" xfId="4396" xr:uid="{27414D6A-0AD2-4B72-8A8A-7D22CB9A0ED8}"/>
    <cellStyle name="Input 34" xfId="4397" xr:uid="{41502DC9-F081-4DDE-BE22-8955A99BF4A0}"/>
    <cellStyle name="Input 35" xfId="4398" xr:uid="{79161C05-8567-4E7A-94A8-029E30812E6F}"/>
    <cellStyle name="Input 35 2" xfId="4399" xr:uid="{840ADAC5-F402-4484-8128-93AC87F92270}"/>
    <cellStyle name="Input 35 2 2" xfId="4400" xr:uid="{76F96A04-462E-43F6-98B5-E37DF0A9FBB5}"/>
    <cellStyle name="Input 35 2 2 2" xfId="4401" xr:uid="{C9E04585-AAEE-42E8-B459-2DF099509EAB}"/>
    <cellStyle name="Input 35 3" xfId="4402" xr:uid="{3D64D864-3EEA-4C3E-9B03-1EFE773BD4EC}"/>
    <cellStyle name="Input 35 4" xfId="4403" xr:uid="{43AE9A7D-30C1-4682-ACBE-CC47AE2FEDF9}"/>
    <cellStyle name="Input 36" xfId="4404" xr:uid="{E43F4B11-B789-4494-9A1B-F90F45602D23}"/>
    <cellStyle name="Input 37" xfId="4405" xr:uid="{FB9416D1-64CB-46A3-91F6-8A9094302CE6}"/>
    <cellStyle name="Input 38" xfId="4406" xr:uid="{53CEB31A-A76B-4FD2-918E-44732C1771E0}"/>
    <cellStyle name="Input 39" xfId="4407" xr:uid="{5F209236-33E4-4F9A-BCA5-5AB4241D89FC}"/>
    <cellStyle name="Input 4" xfId="4408" xr:uid="{B303B6E0-782E-4927-A4AC-1391370D2747}"/>
    <cellStyle name="Input 4 2" xfId="4409" xr:uid="{323BC3B1-D1A8-4513-AF36-970020E48CC5}"/>
    <cellStyle name="Input 4 3" xfId="4410" xr:uid="{1F3EF105-34C1-4652-8139-11845709E64D}"/>
    <cellStyle name="Input 4 4" xfId="4411" xr:uid="{BA69BEA5-63EB-45E7-8527-5EF24ED3FCCC}"/>
    <cellStyle name="Input 40" xfId="4412" xr:uid="{6FCC76BF-9C70-4948-B062-D14595A7FB3F}"/>
    <cellStyle name="Input 41" xfId="4413" xr:uid="{951784DF-4689-42F6-9F67-703CE8703221}"/>
    <cellStyle name="Input 42" xfId="4414" xr:uid="{D5426B2A-FBA2-43B5-80D6-E8ACC842E4D0}"/>
    <cellStyle name="Input 43" xfId="4415" xr:uid="{AF90A055-9F76-4A71-89F7-B6EE1ADF592B}"/>
    <cellStyle name="Input 44" xfId="4416" xr:uid="{0AE2343F-A7D6-42AF-9424-12C6C0733A72}"/>
    <cellStyle name="Input 45" xfId="4417" xr:uid="{0D5D34C9-ABC6-4B37-929A-7CCBCBC58C67}"/>
    <cellStyle name="Input 46" xfId="4418" xr:uid="{21A259DA-BE7D-45BC-B390-774E28F4A0D4}"/>
    <cellStyle name="Input 47" xfId="4419" xr:uid="{2EF262CB-B69D-4E34-AE50-B826855B03B4}"/>
    <cellStyle name="Input 48" xfId="4420" xr:uid="{25A6F432-EC82-477D-84E4-F1FAD7406294}"/>
    <cellStyle name="Input 49" xfId="4421" xr:uid="{68DED585-CFA0-44CE-893D-BB33A3899364}"/>
    <cellStyle name="Input 5" xfId="4422" xr:uid="{94129482-9728-4A40-88EA-2E0214158DEF}"/>
    <cellStyle name="Input 5 2" xfId="4423" xr:uid="{2980891B-A4AF-40B8-9FE6-AC9B723E707D}"/>
    <cellStyle name="Input 50" xfId="4424" xr:uid="{5F2A7324-4F60-499F-A086-579A1D82B69B}"/>
    <cellStyle name="Input 51" xfId="4425" xr:uid="{27525C40-303B-41CD-878F-2DF5701A0FA0}"/>
    <cellStyle name="Input 52" xfId="4426" xr:uid="{4B23D87C-E442-4170-94D6-BDA2A6403EB3}"/>
    <cellStyle name="Input 53" xfId="4427" xr:uid="{588AB3DB-C1D6-457F-A4C2-BD5B99E656BE}"/>
    <cellStyle name="Input 54" xfId="4428" xr:uid="{DAB5D3AA-3813-48A8-A670-3340B0405258}"/>
    <cellStyle name="Input 55" xfId="4429" xr:uid="{C80740A7-6059-4422-B407-6DCA98698E9F}"/>
    <cellStyle name="Input 56" xfId="4430" xr:uid="{8199DBCC-A769-433A-86A5-7D19C346B126}"/>
    <cellStyle name="Input 57" xfId="4431" xr:uid="{84D73D15-60AB-4710-B06C-43B4D3811855}"/>
    <cellStyle name="Input 58" xfId="4432" xr:uid="{721E394D-44D8-4E52-A2EC-3C0D6703D57B}"/>
    <cellStyle name="Input 59" xfId="4433" xr:uid="{DE1206F7-50A8-42E1-8F50-AF9E4AD1D68F}"/>
    <cellStyle name="Input 6" xfId="4434" xr:uid="{2CFA2D53-11B1-4F9B-A811-F457032A08B3}"/>
    <cellStyle name="Input 6 2" xfId="4435" xr:uid="{39973A05-87AA-45E1-A63C-27963EE62BF5}"/>
    <cellStyle name="Input 60" xfId="4436" xr:uid="{EFCD015D-DD4E-4FB3-A1B8-6009B51F98BA}"/>
    <cellStyle name="Input 60 2" xfId="4437" xr:uid="{36F11504-3F72-4DC7-A4F6-C0737D470318}"/>
    <cellStyle name="Input 60 2 2" xfId="4438" xr:uid="{3474540B-1D7B-44E6-9152-FCC7994D8B43}"/>
    <cellStyle name="Input 60 2 3" xfId="4439" xr:uid="{B45A6AA9-FAC4-4949-B032-322BCDCC5191}"/>
    <cellStyle name="Input 61" xfId="4440" xr:uid="{F5C4BF69-CA71-490C-B8D2-C3B65D0275E2}"/>
    <cellStyle name="Input 62" xfId="4441" xr:uid="{C82E2327-E2A4-4577-B15D-F08A4C3539A4}"/>
    <cellStyle name="Input 63" xfId="4442" xr:uid="{439CB174-6D02-4BDE-8552-08D5B5833299}"/>
    <cellStyle name="Input 64" xfId="4443" xr:uid="{26335F4F-531C-4B75-8830-0931636728F6}"/>
    <cellStyle name="Input 65" xfId="4444" xr:uid="{771E6697-E399-44D1-A790-3427746FD2B6}"/>
    <cellStyle name="Input 66" xfId="4445" xr:uid="{8851789C-509A-4F63-8A15-BBB78C7C53E4}"/>
    <cellStyle name="Input 67" xfId="4446" xr:uid="{49A0F9CD-02F7-4C0D-AE64-DDBE5E1FC5DE}"/>
    <cellStyle name="Input 7" xfId="4447" xr:uid="{4828F9CD-C482-4627-9067-11DC779604C0}"/>
    <cellStyle name="Input 7 2" xfId="4448" xr:uid="{C3026739-923F-4F5F-985F-51FDB5D5CE7E}"/>
    <cellStyle name="Input 8" xfId="4449" xr:uid="{6BDEA825-8E0B-414B-BA35-7E598A7BA994}"/>
    <cellStyle name="Input 8 2" xfId="4450" xr:uid="{4FC35CAF-102D-4EFF-9E69-6BAC71845725}"/>
    <cellStyle name="Input 9" xfId="4451" xr:uid="{797ACEB9-24ED-4899-ACC6-7A153D5DABC5}"/>
    <cellStyle name="Input 9 2" xfId="4452" xr:uid="{AAB562F4-79EB-446B-B313-FFEE6B3AE619}"/>
    <cellStyle name="Input Currency" xfId="4453" xr:uid="{8C9B1836-8359-4E1C-8EAE-C4AE633A5671}"/>
    <cellStyle name="Input Currency 2" xfId="4454" xr:uid="{5BA042E3-A018-4CE7-A2D1-F136032D5271}"/>
    <cellStyle name="Input data" xfId="4455" xr:uid="{C51640BC-4A9A-4EB4-B92D-4502C54FB05F}"/>
    <cellStyle name="Input Multiple" xfId="4456" xr:uid="{055BD93C-106B-4CF8-AA14-4E6B497DD425}"/>
    <cellStyle name="Input Percent" xfId="4457" xr:uid="{36249326-C7FA-4032-996A-8BF18F584A77}"/>
    <cellStyle name="InputCell" xfId="4458" xr:uid="{501A06DC-C361-4BC1-AAD4-1F856CB725EC}"/>
    <cellStyle name="InputCell 10" xfId="4459" xr:uid="{3E8EC711-E5CB-4E88-9B0B-E76DA5FE3288}"/>
    <cellStyle name="InputCell 2" xfId="4460" xr:uid="{21BE5699-F1F1-4E86-986D-AB1D6A8F89DF}"/>
    <cellStyle name="InputCell 2 2" xfId="4461" xr:uid="{BD4D2B30-B6DB-4B5C-BFB6-E7AA5B84CB24}"/>
    <cellStyle name="InputCell 2 2 2" xfId="4462" xr:uid="{7D62AEAF-E07F-44AA-B34C-46C4883CB2BB}"/>
    <cellStyle name="InputCell 2 2 3" xfId="4463" xr:uid="{F0C92DDA-5338-42A6-97CA-19A92EBAF4A3}"/>
    <cellStyle name="InputCell 2 3" xfId="4464" xr:uid="{0D237FB5-DFEB-4CE1-8DB7-071C8A35638B}"/>
    <cellStyle name="InputCell 2 4" xfId="4465" xr:uid="{4BB5B671-0015-4148-AAE4-6DADC68B2A51}"/>
    <cellStyle name="InputCell 3" xfId="4466" xr:uid="{EE8A7777-85A2-4FA7-A456-A6825E492FD9}"/>
    <cellStyle name="InputCell 3 2" xfId="4467" xr:uid="{2759CD50-2329-4EBE-9918-7FD0A5CB4F7C}"/>
    <cellStyle name="InputCell 3 2 2" xfId="4468" xr:uid="{486DA625-7A73-4183-84A1-9E239C8903C0}"/>
    <cellStyle name="InputCell 3 2 3" xfId="4469" xr:uid="{D97ACB63-4BE4-4D64-AE58-7EC0116EE958}"/>
    <cellStyle name="InputCell 3 3" xfId="4470" xr:uid="{3C2F4993-EA83-4208-99F6-51B693F37970}"/>
    <cellStyle name="InputCell 3 4" xfId="4471" xr:uid="{865E4CCC-0B4E-438D-9A2E-5ABE762D2026}"/>
    <cellStyle name="InputCell 4" xfId="4472" xr:uid="{9B7A66E0-75AA-4B8E-8D0C-D18F8221CCEC}"/>
    <cellStyle name="InputCell 4 2" xfId="4473" xr:uid="{EDC8AA34-5FC4-41F3-BEE1-F60B9A0C8EA9}"/>
    <cellStyle name="InputCell 4 2 2" xfId="4474" xr:uid="{2BCF7BAF-1E3F-473C-85FB-1291B1B92C18}"/>
    <cellStyle name="InputCell 4 2 3" xfId="4475" xr:uid="{9BA0DFFE-A5B9-4FCF-B67A-728CF4C278E1}"/>
    <cellStyle name="InputCell 4 3" xfId="4476" xr:uid="{B50F063B-801C-4BDD-9435-9A40A99C8D8E}"/>
    <cellStyle name="InputCell 4 4" xfId="4477" xr:uid="{6B80407C-B488-45E2-9DAA-629B7581ED97}"/>
    <cellStyle name="InputCell 5" xfId="4478" xr:uid="{8060C8CF-C762-45B5-B947-ABF0330A3A68}"/>
    <cellStyle name="InputCell 5 2" xfId="4479" xr:uid="{CBAC3663-4013-49D2-8F99-BF9A489DD2C4}"/>
    <cellStyle name="InputCell 5 2 2" xfId="4480" xr:uid="{054AFFB3-8704-4C7B-9D53-A43BD487B652}"/>
    <cellStyle name="InputCell 5 2 3" xfId="4481" xr:uid="{D91AA3B7-4533-473F-99F1-1C8FA7D594FB}"/>
    <cellStyle name="InputCell 5 3" xfId="4482" xr:uid="{FE8FC333-3B4D-4D96-9712-40CB5901CA2B}"/>
    <cellStyle name="InputCell 5 4" xfId="4483" xr:uid="{0324D7B5-E11A-4981-B11B-13C12044CD1C}"/>
    <cellStyle name="InputCell 6" xfId="4484" xr:uid="{AB026045-1BC1-4C54-BD44-DFE09A5FBC5F}"/>
    <cellStyle name="InputCell 6 2" xfId="4485" xr:uid="{5D735E47-CC1D-47C9-9108-2259A1129574}"/>
    <cellStyle name="InputCell 6 2 2" xfId="4486" xr:uid="{2A412049-360F-411E-8D2C-1A671A31C320}"/>
    <cellStyle name="InputCell 6 2 3" xfId="4487" xr:uid="{ECB05C8F-CF24-4F79-B8FD-28C0BE1E301A}"/>
    <cellStyle name="InputCell 6 3" xfId="4488" xr:uid="{0F7EA4A0-5411-4A33-BE8B-FDCF799D5112}"/>
    <cellStyle name="InputCell 6 4" xfId="4489" xr:uid="{F320AB74-376C-4641-A77F-7FB0E365CD3B}"/>
    <cellStyle name="InputCell 7" xfId="4490" xr:uid="{167BF102-CB87-4866-B6AF-9E1148276F3A}"/>
    <cellStyle name="InputCell 7 2" xfId="4491" xr:uid="{24868858-AF6B-45CE-973A-05277DE27E3B}"/>
    <cellStyle name="InputCell 7 2 2" xfId="4492" xr:uid="{7CF5889A-82D3-40EF-95AA-6776481D65F1}"/>
    <cellStyle name="InputCell 7 2 3" xfId="4493" xr:uid="{8C034216-3C64-4561-8745-15BFF5A8AD19}"/>
    <cellStyle name="InputCell 7 3" xfId="4494" xr:uid="{FDDBC27D-F113-4971-8375-56A0F3D7A703}"/>
    <cellStyle name="InputCell 7 4" xfId="4495" xr:uid="{E518B383-4BF5-423A-AF31-8CAEABDDBD3A}"/>
    <cellStyle name="InputCell 8" xfId="4496" xr:uid="{E255F2CC-52BD-4B98-A6E3-90787CDD3C9F}"/>
    <cellStyle name="InputCell 8 2" xfId="4497" xr:uid="{E9683F86-FF0A-47C0-ADA0-061806B437A9}"/>
    <cellStyle name="InputCell 8 3" xfId="4498" xr:uid="{2CE41C05-70B6-4941-B372-95A2064B8B1C}"/>
    <cellStyle name="InputCell 9" xfId="4499" xr:uid="{8C60EBED-38D9-42B6-85B7-E1168688B5CF}"/>
    <cellStyle name="InputCells" xfId="4500" xr:uid="{FE125E90-299D-4E1F-82A8-BC2559BC323F}"/>
    <cellStyle name="InputCells 2" xfId="4501" xr:uid="{12EDDECA-0B83-46EC-90DD-49CAB7338E83}"/>
    <cellStyle name="InputCells12_BBorder_CRFReport-template" xfId="4502" xr:uid="{13390297-9DBF-4154-B6BC-019E15F1209D}"/>
    <cellStyle name="InputJL" xfId="4503" xr:uid="{6168C253-77F7-45F8-9C61-6592ED60FB81}"/>
    <cellStyle name="InputJL 2" xfId="4504" xr:uid="{488ABA07-FB31-460E-986F-1BC0C89BE51C}"/>
    <cellStyle name="InputJL 2 2" xfId="4505" xr:uid="{2C755E34-FC8F-45E0-A463-E7C4CB252425}"/>
    <cellStyle name="InputJL 2 3" xfId="4506" xr:uid="{C6568F03-D24F-48B0-80DC-3761AEA5F12D}"/>
    <cellStyle name="InputJL 2 4" xfId="4507" xr:uid="{11DA5817-3CC9-4E2C-B36E-16978784DE3D}"/>
    <cellStyle name="InputJL 2 5" xfId="4508" xr:uid="{E38DB8D2-A861-4F1A-A8CB-A956890B942E}"/>
    <cellStyle name="InputJL 3" xfId="4509" xr:uid="{9766CF5D-5530-41CC-BE33-7BF6F7078302}"/>
    <cellStyle name="InputJL 4" xfId="4510" xr:uid="{8C1B7246-8674-4A4E-9461-6D87D1D5E1E8}"/>
    <cellStyle name="InputJL 5" xfId="4511" xr:uid="{3492C2EE-EC96-4AA3-8D55-76DCAA9EC8CA}"/>
    <cellStyle name="InputJL 6" xfId="4512" xr:uid="{A3EA2EDA-E8C3-4301-BFB4-F1F9F77DB304}"/>
    <cellStyle name="InputJL 7" xfId="4513" xr:uid="{F3818288-B05F-40C0-9DFF-3813D654853C}"/>
    <cellStyle name="InputJL 8" xfId="4514" xr:uid="{489C245F-D62C-4672-BAAE-82A8D11B51C3}"/>
    <cellStyle name="Int_EA" xfId="4515" xr:uid="{D915F3AF-7430-4DF7-99C4-C4119782FD93}"/>
    <cellStyle name="IntermediateCalc_RP" xfId="4516" xr:uid="{3A000E99-3B8E-4318-85B2-5722FAD8DB0C}"/>
    <cellStyle name="Label" xfId="4517" xr:uid="{4D81CA7A-744A-42CA-A322-5F3102AF51DF}"/>
    <cellStyle name="LABEL Normal" xfId="4518" xr:uid="{95EEF372-A3E8-4495-A052-129AE3CD67CF}"/>
    <cellStyle name="LABEL Normal 2" xfId="4519" xr:uid="{CD4BD86B-524E-40D3-85A7-EF451F790602}"/>
    <cellStyle name="LABEL Normal 2 2" xfId="4520" xr:uid="{3248F46A-4E9B-4FF8-B5AA-3494D283BEF7}"/>
    <cellStyle name="LABEL Normal 3" xfId="4521" xr:uid="{5A562384-8618-4CBC-93AF-EC5A4530D369}"/>
    <cellStyle name="LABEL Note" xfId="4522" xr:uid="{27F4870B-6F66-4D41-B249-133836C908EB}"/>
    <cellStyle name="LABEL Note 2" xfId="4523" xr:uid="{5B03B816-90BF-44B6-8EDD-818300A966CD}"/>
    <cellStyle name="LABEL Units" xfId="4524" xr:uid="{8C16316A-4628-495D-9ACB-E171AC2B3EE1}"/>
    <cellStyle name="LABEL Units 2" xfId="4525" xr:uid="{7BA23B69-0A18-4FCB-AC61-0DC78A5A21C5}"/>
    <cellStyle name="LABEL Units 2 2" xfId="4526" xr:uid="{8344EE7D-7EF7-4886-B1F6-CAFB6E765671}"/>
    <cellStyle name="LABEL Units 3" xfId="4527" xr:uid="{C865FD1E-430F-40D2-A1CB-B196A198265E}"/>
    <cellStyle name="LABEL Units 3 2" xfId="4528" xr:uid="{976CA2BD-FE14-4E86-A363-EBB8A050CFC6}"/>
    <cellStyle name="LABEL Units 4" xfId="4529" xr:uid="{4CD47855-2572-46FC-B121-4FE5CCBB7B3F}"/>
    <cellStyle name="Label_RP" xfId="4530" xr:uid="{50EF85CE-0E7B-42C4-9BB2-6AB0B7F0F223}"/>
    <cellStyle name="LabelIntersect" xfId="4531" xr:uid="{FD215266-2570-4724-A887-D9D3203E2CD7}"/>
    <cellStyle name="LabelLeft" xfId="4532" xr:uid="{2A01B77C-B692-4344-BB26-EF6CA8470938}"/>
    <cellStyle name="LabelTop" xfId="4533" xr:uid="{F7BF028B-6764-4565-90D8-9C61674F81B8}"/>
    <cellStyle name="Level" xfId="4534" xr:uid="{690B3004-B4D7-42DA-8E18-B3A03AF2A697}"/>
    <cellStyle name="Linked Cell 10" xfId="4535" xr:uid="{1E31BCC7-E146-45CA-819D-F122FA46F357}"/>
    <cellStyle name="Linked Cell 11" xfId="4536" xr:uid="{885C2EC0-0B6B-4D35-9D4D-2A86966B7B77}"/>
    <cellStyle name="Linked Cell 12" xfId="4537" xr:uid="{76D21644-E93C-4A92-BFB4-802BD90488D8}"/>
    <cellStyle name="Linked Cell 13" xfId="4538" xr:uid="{CAC30D36-B5A5-4C3D-B7FB-5991700E253E}"/>
    <cellStyle name="Linked Cell 14" xfId="4539" xr:uid="{03F7EE12-0E75-41AF-B962-FB160B9C11FE}"/>
    <cellStyle name="Linked Cell 15" xfId="4540" xr:uid="{1B526996-76F8-4C9E-8AF0-8A57CE7A9BAD}"/>
    <cellStyle name="Linked Cell 16" xfId="4541" xr:uid="{A08CC09D-DBB8-4321-A5DF-0EE724C11882}"/>
    <cellStyle name="Linked Cell 17" xfId="4542" xr:uid="{0420BC47-720F-48B2-9206-C9758BA77209}"/>
    <cellStyle name="Linked Cell 18" xfId="4543" xr:uid="{F0D81770-AE6F-4364-A0FA-543785A36540}"/>
    <cellStyle name="Linked Cell 19" xfId="4544" xr:uid="{771E38B5-BBB3-4056-AD9E-425290142BC1}"/>
    <cellStyle name="Linked Cell 2" xfId="4545" xr:uid="{A1953394-F18D-4B07-A09B-38AD0936A538}"/>
    <cellStyle name="Linked Cell 2 2" xfId="4546" xr:uid="{70A8CE98-BFFC-48B3-BEE7-90208ABBCB1B}"/>
    <cellStyle name="Linked Cell 2 2 2" xfId="4547" xr:uid="{AD339A44-EE9A-4F02-81DD-FC00874CD34E}"/>
    <cellStyle name="Linked Cell 2 3" xfId="4548" xr:uid="{2039DC82-D06C-441C-A1B9-6AF274708ADF}"/>
    <cellStyle name="Linked Cell 2 4" xfId="4549" xr:uid="{B68F4B76-9FCE-447D-A855-07F390D923AB}"/>
    <cellStyle name="Linked Cell 2 5" xfId="4550" xr:uid="{9BC60EA2-C004-4A03-9336-E31860FC9935}"/>
    <cellStyle name="Linked Cell 20" xfId="4551" xr:uid="{A1405FBB-C2C7-426E-B439-7A563A765771}"/>
    <cellStyle name="Linked Cell 21" xfId="4552" xr:uid="{33F6DB85-BFD9-4223-B411-33CEB8B3FC96}"/>
    <cellStyle name="Linked Cell 22" xfId="4553" xr:uid="{C3373640-38A0-4066-B99F-83A124971777}"/>
    <cellStyle name="Linked Cell 23" xfId="4554" xr:uid="{663EA39E-5C7F-4D17-9177-01D91B1D0764}"/>
    <cellStyle name="Linked Cell 24" xfId="4555" xr:uid="{81BD5D8D-498E-473F-9B3B-39E102AF6522}"/>
    <cellStyle name="Linked Cell 25" xfId="4556" xr:uid="{0504EAFF-46F9-4512-A384-3B047EF28A77}"/>
    <cellStyle name="Linked Cell 26" xfId="4557" xr:uid="{976EF230-2FFB-4E46-A693-0E35E80CA2D3}"/>
    <cellStyle name="Linked Cell 27" xfId="4558" xr:uid="{8C35019D-39E0-4909-8DF3-C516B030261C}"/>
    <cellStyle name="Linked Cell 28" xfId="4559" xr:uid="{7E9A0B0A-E22B-4E4F-AF14-C36BAE584D79}"/>
    <cellStyle name="Linked Cell 29" xfId="4560" xr:uid="{320D5ACB-0C94-4E52-9B7A-F6291701674B}"/>
    <cellStyle name="Linked Cell 3" xfId="4561" xr:uid="{4FAAC735-B78B-47AA-9DD4-3E44EF0859A5}"/>
    <cellStyle name="Linked Cell 3 2" xfId="4562" xr:uid="{B4714E7E-0878-4D44-8858-5C5F7C98018F}"/>
    <cellStyle name="Linked Cell 3 3" xfId="4563" xr:uid="{3CADAE2D-3624-404A-B6E1-7E91DB71134D}"/>
    <cellStyle name="Linked Cell 30" xfId="4564" xr:uid="{AAF82BC4-7136-4036-AFC0-65545E534B11}"/>
    <cellStyle name="Linked Cell 31" xfId="4565" xr:uid="{07D66970-2880-4910-8990-3A3E3C0F26B0}"/>
    <cellStyle name="Linked Cell 32" xfId="4566" xr:uid="{5F4F7EBE-0321-42A4-BCB8-0FACE420383B}"/>
    <cellStyle name="Linked Cell 33" xfId="4567" xr:uid="{55EC1CD5-E7E3-49CA-8A70-4A674DD3899C}"/>
    <cellStyle name="Linked Cell 34" xfId="4568" xr:uid="{13F00E98-44BB-4021-8693-3D57B13C9F2E}"/>
    <cellStyle name="Linked Cell 35" xfId="4569" xr:uid="{2D786D26-506D-43F0-A6A7-8D245C59281D}"/>
    <cellStyle name="Linked Cell 35 2" xfId="4570" xr:uid="{BDD3A049-2B0F-41F8-BCD3-C3C182E8B7A0}"/>
    <cellStyle name="Linked Cell 35 2 2" xfId="4571" xr:uid="{2CDBC24E-3B22-4512-9EB2-2001E7F59A09}"/>
    <cellStyle name="Linked Cell 35 2 2 2" xfId="4572" xr:uid="{1A4C99B7-28E4-48CE-86AB-540A48C56D36}"/>
    <cellStyle name="Linked Cell 35 3" xfId="4573" xr:uid="{6032FE67-61E0-4D81-9B9B-BEA740B75E7E}"/>
    <cellStyle name="Linked Cell 35 4" xfId="4574" xr:uid="{900B5A19-206C-4B0C-BC74-5C839DC0E1D4}"/>
    <cellStyle name="Linked Cell 36" xfId="4575" xr:uid="{B38D0777-DB09-4FE5-BF0C-194D75DF60B2}"/>
    <cellStyle name="Linked Cell 37" xfId="4576" xr:uid="{451E72ED-6741-4D2B-9C76-D58740D4892B}"/>
    <cellStyle name="Linked Cell 38" xfId="4577" xr:uid="{3414BD3E-F9F5-421D-9EA1-42ED4BF8D833}"/>
    <cellStyle name="Linked Cell 39" xfId="4578" xr:uid="{CF63C86D-A826-4DDD-AE96-72F888415327}"/>
    <cellStyle name="Linked Cell 4" xfId="4579" xr:uid="{EFBB3828-9DA3-46D4-98E6-CDE843B03763}"/>
    <cellStyle name="Linked Cell 40" xfId="4580" xr:uid="{0EF6389D-3D75-405C-9AE1-649A19E5DB74}"/>
    <cellStyle name="Linked Cell 41" xfId="4581" xr:uid="{B47DE13C-7B81-4225-BC74-F89A72A376F9}"/>
    <cellStyle name="Linked Cell 42" xfId="4582" xr:uid="{CE6CD21D-73C1-414B-B6C4-A926D0F7F843}"/>
    <cellStyle name="Linked Cell 43" xfId="4583" xr:uid="{FAEA9C77-D179-46C3-BBCA-4E4E53A14F93}"/>
    <cellStyle name="Linked Cell 44" xfId="4584" xr:uid="{661D1B5F-5EF9-43A5-ADDB-4DBE370443A4}"/>
    <cellStyle name="Linked Cell 45" xfId="4585" xr:uid="{BD438D42-0967-4A55-BA9E-6C25D782942B}"/>
    <cellStyle name="Linked Cell 46" xfId="4586" xr:uid="{A366DFF3-DBB7-4E08-A48C-31B6D3162EDC}"/>
    <cellStyle name="Linked Cell 47" xfId="4587" xr:uid="{186DA043-0BEB-4790-95E8-952DE2F82373}"/>
    <cellStyle name="Linked Cell 48" xfId="4588" xr:uid="{4DC72E72-6A64-477D-8AB4-A8AECD366F58}"/>
    <cellStyle name="Linked Cell 49" xfId="4589" xr:uid="{454278D5-2C96-42B3-ADC0-264E713B21A0}"/>
    <cellStyle name="Linked Cell 5" xfId="4590" xr:uid="{19F3D522-F891-4B1E-ABFD-0593D9FF2244}"/>
    <cellStyle name="Linked Cell 50" xfId="4591" xr:uid="{9B747589-8064-45C9-8B4E-C625ADD37D27}"/>
    <cellStyle name="Linked Cell 51" xfId="4592" xr:uid="{C76BD543-1244-4D05-9A12-9374DAB393DA}"/>
    <cellStyle name="Linked Cell 52" xfId="4593" xr:uid="{D16E043A-BD43-46C8-856B-21FC6967BCF9}"/>
    <cellStyle name="Linked Cell 53" xfId="4594" xr:uid="{3A6BEBB0-2124-4861-BECE-8202D28AE9C3}"/>
    <cellStyle name="Linked Cell 54" xfId="4595" xr:uid="{E244F30E-B94A-444B-81B1-F96AE553F0C0}"/>
    <cellStyle name="Linked Cell 55" xfId="4596" xr:uid="{5D85936E-AB0F-437A-88C7-A7860A319F3E}"/>
    <cellStyle name="Linked Cell 56" xfId="4597" xr:uid="{9F54CFF1-F739-4A53-9E83-226DCCB111B6}"/>
    <cellStyle name="Linked Cell 57" xfId="4598" xr:uid="{1B4056E2-DB63-403A-A432-BCE85264702F}"/>
    <cellStyle name="Linked Cell 58" xfId="4599" xr:uid="{1DCBF6F5-F588-439B-9780-3975AC4B3454}"/>
    <cellStyle name="Linked Cell 59" xfId="4600" xr:uid="{8EE3BAEB-61F7-4091-91E2-A446C0DE8504}"/>
    <cellStyle name="Linked Cell 6" xfId="4601" xr:uid="{44BDFBEA-D03B-44B1-9382-4D70CABBBCEE}"/>
    <cellStyle name="Linked Cell 60" xfId="4602" xr:uid="{4884F4AF-9401-4672-8931-E67362166D80}"/>
    <cellStyle name="Linked Cell 60 2" xfId="4603" xr:uid="{5FA92492-246E-458F-A795-EFAD7F960E81}"/>
    <cellStyle name="Linked Cell 60 2 2" xfId="4604" xr:uid="{E0C9FEAB-6D59-40B4-98A6-ACC769F98553}"/>
    <cellStyle name="Linked Cell 60 2 3" xfId="4605" xr:uid="{42FAA1D6-1F28-49A5-AB17-46CA89CA82D7}"/>
    <cellStyle name="Linked Cell 61" xfId="4606" xr:uid="{FC99FBB2-D35B-4FCC-B301-777E3B122EDF}"/>
    <cellStyle name="Linked Cell 62" xfId="4607" xr:uid="{7FCD8E74-6B69-4860-B0AA-237ABF3D294D}"/>
    <cellStyle name="Linked Cell 63" xfId="4608" xr:uid="{A5FF7876-496A-4936-B993-AA2B27FDF11D}"/>
    <cellStyle name="Linked Cell 64" xfId="4609" xr:uid="{D4861A57-D6B4-451A-8D3F-B0BA07687662}"/>
    <cellStyle name="Linked Cell 65" xfId="4610" xr:uid="{C3B93A13-2A5A-4E03-AB4A-CFD306148CC7}"/>
    <cellStyle name="Linked Cell 7" xfId="4611" xr:uid="{65A36257-C0B6-42E8-B441-94B5CFB3BE30}"/>
    <cellStyle name="Linked Cell 8" xfId="4612" xr:uid="{38A54DBF-330A-4F5C-A0A9-13EAE358CBAC}"/>
    <cellStyle name="Linked Cell 9" xfId="4613" xr:uid="{C029C451-4436-4B97-A5EB-15D7C62F67F5}"/>
    <cellStyle name="LinkedCell_RP" xfId="4614" xr:uid="{D787BF18-10EE-47AD-9049-CB05788C3A72}"/>
    <cellStyle name="LinkedCellLbl_RP" xfId="4615" xr:uid="{EEE32F28-097B-4A9E-8D2E-8243B28C4366}"/>
    <cellStyle name="LTM Cell Column Heading" xfId="4616" xr:uid="{8EDF50D1-722A-4955-A660-FFD6DB4C886A}"/>
    <cellStyle name="LTM Cell Column Heading 2" xfId="4617" xr:uid="{1B9E811A-01C8-4509-800D-FE1539B8ACF6}"/>
    <cellStyle name="LTM Cell Column Heading 3" xfId="4618" xr:uid="{763819EB-3A2E-4F5C-9A9D-ECC1B95E4F79}"/>
    <cellStyle name="LTM Cell Column Heading 4" xfId="4619" xr:uid="{F8852D9C-9C5E-4716-9672-C88917FBA4F7}"/>
    <cellStyle name="LTM Cell Column Heading 5" xfId="4620" xr:uid="{0DC90F9E-8027-4730-90BA-03F7C1AA8F5F}"/>
    <cellStyle name="LTM Cell Column Heading 6" xfId="4621" xr:uid="{E629883C-8113-49D3-9244-B6434E4EF303}"/>
    <cellStyle name="LTM Cell Column Heading 7" xfId="4622" xr:uid="{54FB96E6-E546-44B7-9FCB-862B6A95F77C}"/>
    <cellStyle name="LTM Cell Column Heading 8" xfId="4623" xr:uid="{9905A2E0-C884-4E96-9163-0960AFDAA865}"/>
    <cellStyle name="LTM Cell Column Heading 9" xfId="4624" xr:uid="{49F87CF7-DA5F-4901-BD23-E3F5BFAA9881}"/>
    <cellStyle name="Menu" xfId="4625" xr:uid="{F52E6047-F549-4DD4-AC0F-2B2655681211}"/>
    <cellStyle name="Menu 2" xfId="4626" xr:uid="{0E8418AC-8A21-4F31-B0E6-5CA51D273AE0}"/>
    <cellStyle name="Meta_RHI Model Results-091211-055438" xfId="4627" xr:uid="{42F11DFB-E964-42CC-B551-0F0BDB53193B}"/>
    <cellStyle name="Migliaia 2" xfId="4628" xr:uid="{038B7FD2-219C-4CDE-801E-26B8A02B343B}"/>
    <cellStyle name="Migliaia 2 2" xfId="4629" xr:uid="{0070B945-8CA7-4E85-9743-DDF8CF930B66}"/>
    <cellStyle name="Mik" xfId="4630" xr:uid="{758E3011-5703-4BC1-9129-66072142586A}"/>
    <cellStyle name="Mik 2" xfId="4631" xr:uid="{F1119690-D86F-44F7-ABBB-FFCE7E72ABCE}"/>
    <cellStyle name="Mik 2 2" xfId="4632" xr:uid="{17DA7789-E53E-48DE-AFA5-4A2E92B68DF2}"/>
    <cellStyle name="Mik 3" xfId="4633" xr:uid="{2C409E15-8036-4B6C-98B9-74706EE52AA3}"/>
    <cellStyle name="Mik_Additional charts" xfId="4634" xr:uid="{FF918DA3-0FAC-481A-A456-A0727BA1262C}"/>
    <cellStyle name="Millares [0]_10 AVERIAS MASIVAS + ANT" xfId="4635" xr:uid="{7C6C2B38-CF2A-41BF-8046-5D3F41B8F226}"/>
    <cellStyle name="Millares_10 AVERIAS MASIVAS + ANT" xfId="4636" xr:uid="{DB79F756-B806-43EA-B42C-37BB72C1AD7C}"/>
    <cellStyle name="Milliers [0]_03tabmat" xfId="4637" xr:uid="{3FD783C6-7946-4B39-B666-B009214D3F9A}"/>
    <cellStyle name="Milliers_03tabmat" xfId="4638" xr:uid="{8E248C48-629C-4D9D-A92A-556973932F41}"/>
    <cellStyle name="Model Name." xfId="4639" xr:uid="{728BCF6D-18C7-4865-8D34-BFF827B67E2C}"/>
    <cellStyle name="Moneda [0]_Clasif por Diferencial" xfId="4640" xr:uid="{EE7E7E11-5B5D-4DFA-A44C-6B6B4A71C222}"/>
    <cellStyle name="Moneda_Clasif por Diferencial" xfId="4641" xr:uid="{86DFEAA2-10F9-4F98-8464-33ABB50F486F}"/>
    <cellStyle name="Monétaire [0]_03tabmat" xfId="4642" xr:uid="{461DD524-EDD3-4812-B575-287355289353}"/>
    <cellStyle name="Monétaire_03tabmat" xfId="4643" xr:uid="{EABDD7D6-D214-4413-AD0C-CE6D4646B46B}"/>
    <cellStyle name="MS_English" xfId="4644" xr:uid="{61B58D3A-15B9-4186-8DA8-18775BB1EB85}"/>
    <cellStyle name="Multiple" xfId="4645" xr:uid="{DAD6BB8C-4E40-45EE-A75D-2F7B51C71454}"/>
    <cellStyle name="Multiple Cell Column Heading" xfId="4646" xr:uid="{BADE4111-F43B-472B-A60B-8B27D50BCFDB}"/>
    <cellStyle name="MultipleBelow" xfId="4647" xr:uid="{B4C5DC3D-AF6D-4567-A259-D4E59399136E}"/>
    <cellStyle name="N" xfId="4648" xr:uid="{AB172B38-F352-4452-A79C-1DC0049D7DC4}"/>
    <cellStyle name="N 2" xfId="4649" xr:uid="{BF09AE1D-54B1-4DB9-A242-49E2A1D7F973}"/>
    <cellStyle name="N 2 2" xfId="4650" xr:uid="{59162202-D165-40C8-BC14-4868EFC904D3}"/>
    <cellStyle name="N 3" xfId="4651" xr:uid="{D1AFA033-31AD-4B4C-A586-566701055B4B}"/>
    <cellStyle name="Neutral 10" xfId="4652" xr:uid="{E4984877-CB17-4668-B75F-1411794A3B25}"/>
    <cellStyle name="Neutral 11" xfId="4653" xr:uid="{71FB5334-54DF-4C02-8EE1-83B919C11CBE}"/>
    <cellStyle name="Neutral 12" xfId="4654" xr:uid="{2FBC1B96-F771-4120-9EFE-74ED01E811CC}"/>
    <cellStyle name="Neutral 13" xfId="4655" xr:uid="{EF12485A-2A35-43A8-ACC9-3BB444AEE67A}"/>
    <cellStyle name="Neutral 14" xfId="4656" xr:uid="{76474E49-6BEE-40D0-897F-8C9D5E46C3D6}"/>
    <cellStyle name="Neutral 15" xfId="4657" xr:uid="{325D87A2-1E95-4B7A-80B0-5574BCA75894}"/>
    <cellStyle name="Neutral 16" xfId="4658" xr:uid="{B36EDFA2-66AC-40CD-B395-279AA0F2AC5E}"/>
    <cellStyle name="Neutral 17" xfId="4659" xr:uid="{F4A926F1-DE0B-4455-800E-553DDAF79B3A}"/>
    <cellStyle name="Neutral 18" xfId="4660" xr:uid="{EAE63CE2-58FD-48C6-B275-D248647F870A}"/>
    <cellStyle name="Neutral 19" xfId="4661" xr:uid="{294108E4-9A4E-462D-A03C-BE462AB9A4D6}"/>
    <cellStyle name="Neutral 2" xfId="4662" xr:uid="{4E7978A8-2084-4BCE-8573-6B834FDC36FE}"/>
    <cellStyle name="Neutral 2 2" xfId="4663" xr:uid="{BC0A53D9-15C1-4F25-89CA-83E68F5C8EC2}"/>
    <cellStyle name="Neutral 2 2 2" xfId="4664" xr:uid="{CE5780F3-0CD4-474D-887D-7845BC29AD7C}"/>
    <cellStyle name="Neutral 2 2 3" xfId="4665" xr:uid="{092F99DF-72D7-4374-84BC-A1F6CA0AD713}"/>
    <cellStyle name="Neutral 2 3" xfId="4666" xr:uid="{437F2BB1-1E01-4A1A-9132-DEE3E96A40B0}"/>
    <cellStyle name="Neutral 2 4" xfId="4667" xr:uid="{EF3DA93C-C231-4629-BC3E-135A8A8ADDE3}"/>
    <cellStyle name="Neutral 2 5" xfId="4668" xr:uid="{E2A5B00A-6EB7-4E5D-ACA7-4754E8E3641C}"/>
    <cellStyle name="Neutral 20" xfId="4669" xr:uid="{584E7A2F-39EC-43D7-851C-644AED949C86}"/>
    <cellStyle name="Neutral 21" xfId="4670" xr:uid="{FBB40BFA-3C2B-4778-B9A0-128EC378F926}"/>
    <cellStyle name="Neutral 22" xfId="4671" xr:uid="{EE081DB0-CF9C-4294-8BE2-E8215475FA03}"/>
    <cellStyle name="Neutral 23" xfId="4672" xr:uid="{83239BC2-3730-478E-A022-8108174DF04D}"/>
    <cellStyle name="Neutral 24" xfId="4673" xr:uid="{6F1D680D-E66C-4D05-AFE3-2C4A6360CF34}"/>
    <cellStyle name="Neutral 25" xfId="4674" xr:uid="{1BCFA3A5-1019-4C99-8703-A18289679FD9}"/>
    <cellStyle name="Neutral 26" xfId="4675" xr:uid="{B3107D45-DBA8-4B98-B164-DCC3153D6BC1}"/>
    <cellStyle name="Neutral 27" xfId="4676" xr:uid="{E83B5653-09F7-4A33-8FE3-84FAF494481B}"/>
    <cellStyle name="Neutral 28" xfId="4677" xr:uid="{44A38D3F-0178-47B8-AA84-29429F98D07F}"/>
    <cellStyle name="Neutral 29" xfId="4678" xr:uid="{407F23EC-64DA-48CF-A91E-170A8922F9FC}"/>
    <cellStyle name="Neutral 3" xfId="4679" xr:uid="{EEDD45B2-7252-4B9F-A0E3-6DF6BD6F57A9}"/>
    <cellStyle name="Neutral 3 2" xfId="4680" xr:uid="{E65AC72F-8168-42AF-A35A-3FD3B3158035}"/>
    <cellStyle name="Neutral 3 3" xfId="4681" xr:uid="{BFB078AD-5B6C-4E61-AA1E-CAF6968C6B96}"/>
    <cellStyle name="Neutral 30" xfId="4682" xr:uid="{58AEA361-A1BC-45B0-B753-B7C605E85AD8}"/>
    <cellStyle name="Neutral 31" xfId="4683" xr:uid="{C1A08A00-C074-45E0-9EF0-6B6666E26292}"/>
    <cellStyle name="Neutral 32" xfId="4684" xr:uid="{242D1DC1-1F44-4245-BFB4-6E970DF244F5}"/>
    <cellStyle name="Neutral 33" xfId="4685" xr:uid="{D319B321-793A-4501-8708-F5E4E2023AC5}"/>
    <cellStyle name="Neutral 34" xfId="4686" xr:uid="{5266B60F-E0C2-447E-B255-0DBBB4607502}"/>
    <cellStyle name="Neutral 35" xfId="4687" xr:uid="{6A40C44A-FEBC-4697-AC56-24C1BA3B7B41}"/>
    <cellStyle name="Neutral 35 2" xfId="4688" xr:uid="{B47E6F6A-5642-487E-93B6-97C8AA117D63}"/>
    <cellStyle name="Neutral 35 2 2" xfId="4689" xr:uid="{46653574-C707-4980-B1EA-553E7447AAB6}"/>
    <cellStyle name="Neutral 35 2 2 2" xfId="4690" xr:uid="{25772C5E-6823-48CC-A693-53C4A8BC8915}"/>
    <cellStyle name="Neutral 35 3" xfId="4691" xr:uid="{53E9823F-200E-42CA-B74A-7F5DA6DC5FFF}"/>
    <cellStyle name="Neutral 35 4" xfId="4692" xr:uid="{288E14D7-0894-4F55-9140-BBD95D8B145A}"/>
    <cellStyle name="Neutral 36" xfId="4693" xr:uid="{43544BF7-BF95-4B30-A902-F003FF40FF5E}"/>
    <cellStyle name="Neutral 37" xfId="4694" xr:uid="{9EECCA18-0695-489A-A091-1D886330B816}"/>
    <cellStyle name="Neutral 38" xfId="4695" xr:uid="{7AD3005F-1446-4386-9B98-99A77993632D}"/>
    <cellStyle name="Neutral 39" xfId="4696" xr:uid="{E9B66407-A0F2-4E78-9261-67968AE2D612}"/>
    <cellStyle name="Neutral 4" xfId="4697" xr:uid="{880B1364-E73E-4ED4-8A8B-6633F0650B37}"/>
    <cellStyle name="Neutral 4 2" xfId="4698" xr:uid="{D0B8E75D-82A6-43F4-9540-BA8C4F71F83F}"/>
    <cellStyle name="Neutral 40" xfId="4699" xr:uid="{0154ADCB-ABF8-42F1-8261-852FFBE29D8C}"/>
    <cellStyle name="Neutral 41" xfId="4700" xr:uid="{C629A303-57B6-402F-B66F-44C0307FC121}"/>
    <cellStyle name="Neutral 42" xfId="4701" xr:uid="{DE9C9DFF-2947-4FBA-8213-D6467531E54B}"/>
    <cellStyle name="Neutral 43" xfId="4702" xr:uid="{F32CCEFF-4717-4FE2-8115-5AEE0352D110}"/>
    <cellStyle name="Neutral 44" xfId="4703" xr:uid="{5F78C802-DC6F-4484-926D-B6A34098D56C}"/>
    <cellStyle name="Neutral 45" xfId="4704" xr:uid="{E2B1715A-DDB7-43BF-9676-F148A33B0825}"/>
    <cellStyle name="Neutral 46" xfId="4705" xr:uid="{D6739970-3922-41C3-8473-9910A03480AE}"/>
    <cellStyle name="Neutral 47" xfId="4706" xr:uid="{C8440670-1B4E-4C8E-BC05-0A4C65057F39}"/>
    <cellStyle name="Neutral 48" xfId="4707" xr:uid="{FB8B3A2F-E0A4-4DB9-AE1D-534129F561A6}"/>
    <cellStyle name="Neutral 49" xfId="4708" xr:uid="{3A082235-61EB-430C-8CAD-2BA310D52677}"/>
    <cellStyle name="Neutral 5" xfId="4709" xr:uid="{39418AD1-6240-4A61-92DE-8E1045FB5DD7}"/>
    <cellStyle name="Neutral 50" xfId="4710" xr:uid="{E30783D6-5166-4561-84B1-AEE9C54A1715}"/>
    <cellStyle name="Neutral 51" xfId="4711" xr:uid="{4F492888-1A92-4D47-91CA-2360DBC82A66}"/>
    <cellStyle name="Neutral 52" xfId="4712" xr:uid="{E30E2323-0012-4602-9C1A-C98976EB2EFE}"/>
    <cellStyle name="Neutral 53" xfId="4713" xr:uid="{8FBEBAFB-07EB-4C7B-A9E2-5808989A6F2A}"/>
    <cellStyle name="Neutral 54" xfId="4714" xr:uid="{77E687ED-54FE-4B39-B945-C26CE6C6DDE0}"/>
    <cellStyle name="Neutral 55" xfId="4715" xr:uid="{B27EFD0D-7F4C-4427-B99A-867B7E1DE9A8}"/>
    <cellStyle name="Neutral 56" xfId="4716" xr:uid="{DAD3C7D4-701B-40A6-BCAE-DB7B9AF214F0}"/>
    <cellStyle name="Neutral 57" xfId="4717" xr:uid="{39BE5DC1-D253-419B-A1B6-4DFDE531E83A}"/>
    <cellStyle name="Neutral 58" xfId="4718" xr:uid="{64FFF821-E892-41A4-B42A-5BE124B031BD}"/>
    <cellStyle name="Neutral 59" xfId="4719" xr:uid="{B73437A0-0C52-4F27-981C-B2A784019238}"/>
    <cellStyle name="Neutral 6" xfId="4720" xr:uid="{F85A50EC-7D62-46C7-8117-DF91DDD99421}"/>
    <cellStyle name="Neutral 60" xfId="4721" xr:uid="{74FDDC33-4642-4199-9156-DE244D9E45B6}"/>
    <cellStyle name="Neutral 60 2" xfId="4722" xr:uid="{50796CED-431B-4A90-9312-D6037B874E14}"/>
    <cellStyle name="Neutral 60 2 2" xfId="4723" xr:uid="{6B8FDF4B-EBA4-43F4-91CA-0AA367DE40A9}"/>
    <cellStyle name="Neutral 60 2 3" xfId="4724" xr:uid="{FED1CAFC-3B03-4D01-BE78-FBEB4EFADBFD}"/>
    <cellStyle name="Neutral 61" xfId="4725" xr:uid="{535C36C3-2A43-4077-A3BF-6858FF53F831}"/>
    <cellStyle name="Neutral 62" xfId="4726" xr:uid="{AA7F0A52-6D34-4E1A-AEBE-CA49BD9818A8}"/>
    <cellStyle name="Neutral 63" xfId="4727" xr:uid="{E02D053B-D1AE-4A2C-8D99-BDDF16E3E91A}"/>
    <cellStyle name="Neutral 64" xfId="4728" xr:uid="{FA6A59B3-7B2A-4099-A995-57587E4DECC6}"/>
    <cellStyle name="Neutral 65" xfId="4729" xr:uid="{6FFD9888-5FC3-4DA7-BBCE-6594FFE940C4}"/>
    <cellStyle name="Neutral 7" xfId="4730" xr:uid="{62CCF2E2-F52B-472B-8D57-D95CC1CDBEE2}"/>
    <cellStyle name="Neutral 8" xfId="4731" xr:uid="{A45AD620-230F-4610-8D3A-672306273D0E}"/>
    <cellStyle name="Neutral 9" xfId="4732" xr:uid="{B03F91E6-E8CF-434C-A342-D6D613983F39}"/>
    <cellStyle name="Neutrale" xfId="4733" xr:uid="{D4C0E131-292E-4DA4-9808-A79830081B5C}"/>
    <cellStyle name="Neutrale 2" xfId="4734" xr:uid="{47B097FB-E163-4CFF-97CC-119F0D6A6A9D}"/>
    <cellStyle name="no dec" xfId="4735" xr:uid="{285BB5F1-D335-40B5-B420-2C38A047706D}"/>
    <cellStyle name="Non Standard Formula" xfId="4736" xr:uid="{DCD79E69-C2C3-4858-A92E-A404D4BA1D6A}"/>
    <cellStyle name="Non User Input" xfId="4737" xr:uid="{88E25283-E248-4CD4-97A8-366D6B3C8797}"/>
    <cellStyle name="None" xfId="4738" xr:uid="{6066556C-7D09-458B-B47C-9E836BBA1479}"/>
    <cellStyle name="None 2" xfId="4739" xr:uid="{33357606-241E-47A1-8210-7F25FD539C51}"/>
    <cellStyle name="Normal" xfId="0" builtinId="0"/>
    <cellStyle name="Normal - Style1" xfId="4740" xr:uid="{F7A38EBC-892D-4C23-BE8A-0796E245E939}"/>
    <cellStyle name="Normal - Style1 2" xfId="4741" xr:uid="{B220BFD9-0E79-4F16-9A51-44050BE5D7F2}"/>
    <cellStyle name="Normal - Style1_Ch4 v2" xfId="4742" xr:uid="{BC1EB171-F40F-4DBE-A13E-719CCC9597F5}"/>
    <cellStyle name="Normal - Style2" xfId="4743" xr:uid="{D93950D6-03DE-405A-A673-FF64AB9B7B77}"/>
    <cellStyle name="Normal - Style3" xfId="4744" xr:uid="{02B3256C-A1EA-4234-9E7C-F98820CD97BD}"/>
    <cellStyle name="Normal - Style4" xfId="4745" xr:uid="{66B9F715-601F-43BD-961E-3EF20A6C7CA7}"/>
    <cellStyle name="Normal - Style5" xfId="4746" xr:uid="{194671D3-93DB-486E-AB2E-944BA7C0E80A}"/>
    <cellStyle name="Normal 0" xfId="4747" xr:uid="{F0D4228A-FE61-44AE-A75C-C9F9A86D615B}"/>
    <cellStyle name="Normal 10" xfId="4748" xr:uid="{DCE2A357-10B9-42D8-A458-5FFDD0776F8F}"/>
    <cellStyle name="Normal 10 10" xfId="12" xr:uid="{5FD4B5D1-E2B1-457D-835C-06AAAF2D0F9D}"/>
    <cellStyle name="Normal 10 10 2" xfId="4749" xr:uid="{EEB033F3-4808-4819-89BB-1EAEA9F84EAD}"/>
    <cellStyle name="Normal 10 10 3" xfId="4750" xr:uid="{4733ACA3-D5A9-4041-B332-2F2A1FA5DBF2}"/>
    <cellStyle name="Normal 10 10 4" xfId="4751" xr:uid="{13EE8B32-8429-4AE1-B93D-DA599A38A1E5}"/>
    <cellStyle name="Normal 10 11" xfId="4752" xr:uid="{24AFF7CD-F2D4-4D4A-888F-B19EF1E52653}"/>
    <cellStyle name="Normal 10 12" xfId="4753" xr:uid="{7110BCB7-6D30-492E-9E8F-A19C68828825}"/>
    <cellStyle name="Normal 10 13" xfId="4754" xr:uid="{996F9997-3412-42D1-9189-9BEC362F2976}"/>
    <cellStyle name="Normal 10 14" xfId="4755" xr:uid="{9C33BE93-A73F-4536-BBD9-1CBCB5EE8E8F}"/>
    <cellStyle name="Normal 10 15" xfId="4756" xr:uid="{C72FBF56-F618-4CD6-8977-B9F31AF424F9}"/>
    <cellStyle name="Normal 10 16" xfId="4757" xr:uid="{99F47FE9-1984-4157-B79C-8253925B097A}"/>
    <cellStyle name="Normal 10 17" xfId="4758" xr:uid="{D0769C81-A084-4999-9A3B-2613708D2932}"/>
    <cellStyle name="Normal 10 18" xfId="4759" xr:uid="{9CDB68C8-B729-4F9F-AD29-2F6AA6344898}"/>
    <cellStyle name="Normal 10 19" xfId="4760" xr:uid="{BA6D1AC4-D7BB-4C15-8886-85F843437FAA}"/>
    <cellStyle name="Normal 10 2" xfId="4761" xr:uid="{A53D3CDF-DD7F-49AB-AB4F-3193110ADC78}"/>
    <cellStyle name="Normal 10 2 2" xfId="4762" xr:uid="{B932B8AB-0708-4980-9266-05E477BA2E12}"/>
    <cellStyle name="Normal 10 2 2 2" xfId="4763" xr:uid="{4B2C0440-0008-4BB3-B740-E1F3809F0954}"/>
    <cellStyle name="Normal 10 2 2 3" xfId="4764" xr:uid="{E1C1EAC9-2E5F-4079-8BDB-356553359CEF}"/>
    <cellStyle name="Normal 10 2 2 4" xfId="4765" xr:uid="{4DADBBB4-8662-4FFD-A097-629E4EFF0D42}"/>
    <cellStyle name="Normal 10 2 3" xfId="4766" xr:uid="{5B0CADCF-3573-4188-9ADF-B08505FBE673}"/>
    <cellStyle name="Normal 10 2 4" xfId="4767" xr:uid="{F1803775-20F7-4B9A-A084-1916A5DB4F3B}"/>
    <cellStyle name="Normal 10 20" xfId="4768" xr:uid="{2DA0D6C3-FF50-45EE-BA66-7AB7A63D7F61}"/>
    <cellStyle name="Normal 10 21" xfId="4769" xr:uid="{A986F553-5822-4796-B149-92CB627240C6}"/>
    <cellStyle name="Normal 10 22" xfId="4770" xr:uid="{F4813DF6-00E1-4BE9-BF59-4F7551C73DA6}"/>
    <cellStyle name="Normal 10 23" xfId="4771" xr:uid="{DACFE62B-9F3D-4AC1-93DC-99DBC6474A8F}"/>
    <cellStyle name="Normal 10 24" xfId="4772" xr:uid="{17B7ECAE-AF99-474B-BFC7-45F00E5CA361}"/>
    <cellStyle name="Normal 10 25" xfId="4773" xr:uid="{BEACC0EC-0873-4C6A-8C13-5B33FA5DBD27}"/>
    <cellStyle name="Normal 10 26" xfId="4774" xr:uid="{E2B682FD-E49A-4A46-9BEF-214B2339FB84}"/>
    <cellStyle name="Normal 10 27" xfId="4775" xr:uid="{81A9C811-5279-4D1F-9370-5F2B19953045}"/>
    <cellStyle name="Normal 10 3" xfId="4776" xr:uid="{4A5C1D3F-3BFE-42B8-AC36-B4DFDCFB4771}"/>
    <cellStyle name="Normal 10 3 2" xfId="4777" xr:uid="{51C5B1A9-13BF-48F2-AB4A-34B6B0ED575F}"/>
    <cellStyle name="Normal 10 3 2 2" xfId="4778" xr:uid="{C05B5876-1849-4274-97B4-F9BA820D820F}"/>
    <cellStyle name="Normal 10 3 2 3" xfId="4779" xr:uid="{929EF559-DF1A-4224-894A-4B2FC3E35D71}"/>
    <cellStyle name="Normal 10 3 3" xfId="4780" xr:uid="{9362F688-39AD-4BD1-98AE-99818E9EF4C5}"/>
    <cellStyle name="Normal 10 3 4" xfId="4781" xr:uid="{457C4C9E-CD34-4D0B-AA77-68899E48F729}"/>
    <cellStyle name="Normal 10 4" xfId="4782" xr:uid="{F321EF03-D9C8-4C88-95F4-18F106EA7D6D}"/>
    <cellStyle name="Normal 10 4 2" xfId="4783" xr:uid="{49CCDD34-F256-4756-9872-8DD7D8FF8193}"/>
    <cellStyle name="Normal 10 4 3" xfId="4784" xr:uid="{CEB7E6BD-7F52-444C-859B-E8DBE66F8B71}"/>
    <cellStyle name="Normal 10 5" xfId="4785" xr:uid="{D132BBE2-48F1-4E86-93A3-9644E5162577}"/>
    <cellStyle name="Normal 10 6" xfId="4786" xr:uid="{4F548038-EB7C-401A-9785-E29D500C6CB9}"/>
    <cellStyle name="Normal 10 7" xfId="4787" xr:uid="{1A6C3408-7737-4EB9-AAE5-28B6778ADF42}"/>
    <cellStyle name="Normal 10 8" xfId="4788" xr:uid="{B221A2B9-793B-4449-90AA-99AF898774FF}"/>
    <cellStyle name="Normal 10 9" xfId="4789" xr:uid="{73EF2976-4827-4DC9-A423-3A88F4AFEC0D}"/>
    <cellStyle name="Normal 100" xfId="4790" xr:uid="{89A4330F-ABEB-4848-BCFD-3609AFFF00A3}"/>
    <cellStyle name="Normal 101" xfId="4791" xr:uid="{03AC5D31-E26B-4E92-865C-9319091B7B25}"/>
    <cellStyle name="Normal 102" xfId="4792" xr:uid="{BEA2AFC2-B874-439F-B802-226980BF907E}"/>
    <cellStyle name="Normal 103" xfId="4793" xr:uid="{1DC32D34-AE2F-45CC-A819-1317FB409082}"/>
    <cellStyle name="Normal 104" xfId="4794" xr:uid="{FB01DEE7-C1F1-4E12-BA06-9637196C286D}"/>
    <cellStyle name="Normal 105" xfId="4795" xr:uid="{53E783E7-3006-4013-9065-BF0C1D149A46}"/>
    <cellStyle name="Normal 106" xfId="4796" xr:uid="{3F71F9F0-3EB1-438E-BC2C-5E6B32D2CCB8}"/>
    <cellStyle name="Normal 107" xfId="4797" xr:uid="{E0BA7C4E-845A-4B98-AA5F-DE84D7C37D02}"/>
    <cellStyle name="Normal 108" xfId="4798" xr:uid="{E0E2A984-4708-4DB6-AEDC-F888EF9E2A20}"/>
    <cellStyle name="Normal 108 2" xfId="4799" xr:uid="{2987714B-C700-4799-B44A-BFA32BDDEE48}"/>
    <cellStyle name="Normal 108 3" xfId="4800" xr:uid="{993FDC8E-EF0D-4619-A2A7-5534CE652714}"/>
    <cellStyle name="Normal 108 4" xfId="4801" xr:uid="{229DCC6F-B5DF-4422-A537-18AC4AA2004B}"/>
    <cellStyle name="Normal 108 5" xfId="4802" xr:uid="{37B3225F-A2D0-47E4-9ADA-34A6DD3E200E}"/>
    <cellStyle name="Normal 108 6" xfId="4803" xr:uid="{E5A0C9CE-AE23-4383-9BCF-161C7D252AF8}"/>
    <cellStyle name="Normal 108 7" xfId="4804" xr:uid="{EE6E4C3E-FEA6-406F-BE8F-ED960D9398DA}"/>
    <cellStyle name="Normal 108 8" xfId="4805" xr:uid="{9BC31849-718F-4202-9A78-A6001681EE4C}"/>
    <cellStyle name="Normal 108 9" xfId="4806" xr:uid="{F5A87319-B17A-402D-B01C-54E60D26BAA1}"/>
    <cellStyle name="Normal 109" xfId="4807" xr:uid="{871CB33F-EE3D-4D0D-8154-0E5ADC41CA15}"/>
    <cellStyle name="Normal 109 2" xfId="4808" xr:uid="{347B9D4A-FDA8-4BA3-8F16-45F488057018}"/>
    <cellStyle name="Normal 109 3" xfId="4809" xr:uid="{99F3EBF8-5EDA-4554-9A37-54ED4DBBC875}"/>
    <cellStyle name="Normal 109 4" xfId="4810" xr:uid="{90488BAC-EE5A-47C3-B1B8-F94AD7492CCC}"/>
    <cellStyle name="Normal 109 5" xfId="4811" xr:uid="{4BE57855-DC0B-4D0E-A0A1-C8929569DE16}"/>
    <cellStyle name="Normal 109 6" xfId="4812" xr:uid="{5EEC2328-D079-4966-A8EC-72A42C9C6B8E}"/>
    <cellStyle name="Normal 109 7" xfId="4813" xr:uid="{50964752-0F31-4FA6-8781-B07CD370C08C}"/>
    <cellStyle name="Normal 109 8" xfId="4814" xr:uid="{D8545307-A89B-4FE2-946E-4F52E8ADA95F}"/>
    <cellStyle name="Normal 109 9" xfId="4815" xr:uid="{9A7FB88E-AE9B-414D-B781-25989B263EF1}"/>
    <cellStyle name="Normal 11" xfId="4816" xr:uid="{AC8C9C44-FBAA-4AC7-BF64-2070115B0564}"/>
    <cellStyle name="Normal 11 10" xfId="4817" xr:uid="{BE4E7A4B-D0D3-47E4-B736-485A3192CD64}"/>
    <cellStyle name="Normal 11 11" xfId="4818" xr:uid="{B6CC6C50-F70E-4531-B020-19A917AE6217}"/>
    <cellStyle name="Normal 11 12" xfId="4819" xr:uid="{F7AECAB3-A011-466B-8CAC-9BAE629D81A0}"/>
    <cellStyle name="Normal 11 13" xfId="4820" xr:uid="{047D3F10-D4B6-4E92-A8B9-8AC464AA8FA2}"/>
    <cellStyle name="Normal 11 14" xfId="4821" xr:uid="{97C468B1-4249-4CEA-AB00-8BAEAC4A29A6}"/>
    <cellStyle name="Normal 11 15" xfId="4822" xr:uid="{83305DC7-F457-477E-8C2E-6E7DCBD6007F}"/>
    <cellStyle name="Normal 11 16" xfId="4823" xr:uid="{1CF38E6B-ECD9-46B5-8B70-6B6C65920AEC}"/>
    <cellStyle name="Normal 11 17" xfId="4824" xr:uid="{2FBF79AE-7474-4646-B73E-6A90A378C7D6}"/>
    <cellStyle name="Normal 11 18" xfId="4825" xr:uid="{40220FB0-F50F-40C7-A05F-2B1D347BEF24}"/>
    <cellStyle name="Normal 11 19" xfId="4826" xr:uid="{371140E6-1221-4E1E-A19E-30EFD4CC238C}"/>
    <cellStyle name="Normal 11 2" xfId="4827" xr:uid="{12E10570-305F-427E-BD67-310F224B5A30}"/>
    <cellStyle name="Normal 11 2 2" xfId="4828" xr:uid="{4BC4021F-314E-43DC-8AE8-1069A494D332}"/>
    <cellStyle name="Normal 11 2 3" xfId="4829" xr:uid="{DCD05A35-FCCD-428D-AFF6-9C41276A073F}"/>
    <cellStyle name="Normal 11 20" xfId="4830" xr:uid="{ABA119BE-C590-4334-BBC2-678C1DE6E70D}"/>
    <cellStyle name="Normal 11 21" xfId="4831" xr:uid="{D74184D0-EA7C-4E04-B3BB-EAF90F2A9FAE}"/>
    <cellStyle name="Normal 11 22" xfId="4832" xr:uid="{F88E027D-58A5-4458-A35A-9E243F19319F}"/>
    <cellStyle name="Normal 11 23" xfId="4833" xr:uid="{0372D732-B40A-4318-BBD3-37B5C304FC5E}"/>
    <cellStyle name="Normal 11 24" xfId="4834" xr:uid="{4D241473-879B-47E0-B99F-E5AE2DC94734}"/>
    <cellStyle name="Normal 11 25" xfId="4835" xr:uid="{0D0780C5-326C-4059-9831-E0FA5CE7CF20}"/>
    <cellStyle name="Normal 11 26" xfId="4836" xr:uid="{9CCDD749-FB9D-4D5F-A8FC-0805960F7006}"/>
    <cellStyle name="Normal 11 3" xfId="4837" xr:uid="{939E6BCA-A34F-4C55-A7B4-99EC31C53C72}"/>
    <cellStyle name="Normal 11 3 2" xfId="4838" xr:uid="{831A74F8-14DB-4D8F-A370-67DFAB234DDB}"/>
    <cellStyle name="Normal 11 4" xfId="4839" xr:uid="{F26B63CF-2648-45EC-8AA7-CB9576D16A70}"/>
    <cellStyle name="Normal 11 5" xfId="4840" xr:uid="{13FBDBC8-4436-41B2-B6B7-89B2E8EDF98B}"/>
    <cellStyle name="Normal 11 6" xfId="4841" xr:uid="{11F2137D-41A2-4147-96A4-3C53145F2648}"/>
    <cellStyle name="Normal 11 7" xfId="4842" xr:uid="{28E08693-1A54-4D3C-8C65-124FD836EE02}"/>
    <cellStyle name="Normal 11 8" xfId="4843" xr:uid="{04F60053-6F77-441E-8631-0EB5338BE4E8}"/>
    <cellStyle name="Normal 11 9" xfId="4844" xr:uid="{FD31DC53-A198-4C7C-BA1C-2018F3375503}"/>
    <cellStyle name="Normal 110" xfId="4845" xr:uid="{8B17A4F4-6F77-4218-9F3E-E04BBFBB0A56}"/>
    <cellStyle name="Normal 111" xfId="4846" xr:uid="{2876FB94-6E1F-4EDD-94B6-173F95DF2E63}"/>
    <cellStyle name="Normal 112" xfId="4847" xr:uid="{7A534D5F-57EE-4E26-915B-4BC3BA976F4B}"/>
    <cellStyle name="Normal 113" xfId="4848" xr:uid="{5D1B0262-7FC8-4EB4-99FE-B859CF16D76B}"/>
    <cellStyle name="Normal 114" xfId="4849" xr:uid="{3B6EF17D-5081-4F94-BE64-2401459BBE0A}"/>
    <cellStyle name="Normal 115" xfId="4850" xr:uid="{E2BFFC01-468E-41F4-A822-8CA527EA6585}"/>
    <cellStyle name="Normal 116" xfId="4851" xr:uid="{87CE96B3-345B-4A27-B7B7-354AB894F874}"/>
    <cellStyle name="Normal 117" xfId="4852" xr:uid="{38B04AA7-1EE6-4F0D-9615-D32B1FBF67BD}"/>
    <cellStyle name="Normal 118" xfId="4853" xr:uid="{3427BB6B-211D-4610-9F90-90EFAF36B642}"/>
    <cellStyle name="Normal 119" xfId="4854" xr:uid="{6A53A73B-A2F6-44B5-A095-61F1E4CF436C}"/>
    <cellStyle name="Normal 12" xfId="4855" xr:uid="{FF7FEF6F-AA3F-41C9-87BE-C8E43092BFBC}"/>
    <cellStyle name="Normal 12 10" xfId="4856" xr:uid="{7638C7DF-4111-4B02-ADC9-54F90D1C1D32}"/>
    <cellStyle name="Normal 12 11" xfId="4857" xr:uid="{A700BB75-C947-44ED-965B-EB4ED96C4035}"/>
    <cellStyle name="Normal 12 12" xfId="4858" xr:uid="{DC3BA4EE-8AD6-424B-BB70-BB865D4F5E49}"/>
    <cellStyle name="Normal 12 13" xfId="4859" xr:uid="{E09132FA-BE3E-464A-8E38-7EB4928F1B62}"/>
    <cellStyle name="Normal 12 14" xfId="4860" xr:uid="{4B29308C-8464-44C0-A99B-46A5BA651C5E}"/>
    <cellStyle name="Normal 12 15" xfId="4861" xr:uid="{6FED6401-8E14-46CB-87B0-528241BB261D}"/>
    <cellStyle name="Normal 12 16" xfId="4862" xr:uid="{33504716-B27B-4940-AA0B-F40DAB9FD36D}"/>
    <cellStyle name="Normal 12 17" xfId="4863" xr:uid="{1F620E16-7ACA-4FF1-A1B8-E2A68E862CB0}"/>
    <cellStyle name="Normal 12 18" xfId="4864" xr:uid="{458A03AA-46B5-4AB2-B8F2-D4E7143B22C0}"/>
    <cellStyle name="Normal 12 19" xfId="4865" xr:uid="{28E54AB4-E56C-4815-A8D5-AB83A58CFC8E}"/>
    <cellStyle name="Normal 12 2" xfId="4866" xr:uid="{2A39E00C-A38A-4D44-9CBA-3927371A189B}"/>
    <cellStyle name="Normal 12 2 2" xfId="4867" xr:uid="{1FE1F817-709D-4A71-A4EF-1070C7601E46}"/>
    <cellStyle name="Normal 12 20" xfId="4868" xr:uid="{D1BDBF6F-7413-45C5-B8EF-0487A075566A}"/>
    <cellStyle name="Normal 12 21" xfId="4869" xr:uid="{F62A4893-CA8E-4CC7-BCBD-D3337F314A24}"/>
    <cellStyle name="Normal 12 22" xfId="4870" xr:uid="{ACF27139-8744-4005-ADDA-98C759C544E8}"/>
    <cellStyle name="Normal 12 23" xfId="4871" xr:uid="{803D8C9B-FED8-45DF-97FA-26D1F9721821}"/>
    <cellStyle name="Normal 12 24" xfId="4872" xr:uid="{0E7C4322-F9A5-41A1-90E0-5A36C56A720A}"/>
    <cellStyle name="Normal 12 3" xfId="4873" xr:uid="{801900A1-919D-43CF-8F90-59A904DF220D}"/>
    <cellStyle name="Normal 12 4" xfId="4874" xr:uid="{9DA01839-F22D-4BF1-B112-39CE7921B771}"/>
    <cellStyle name="Normal 12 5" xfId="4875" xr:uid="{F20789EB-D53E-4369-9D00-6AACFBD38211}"/>
    <cellStyle name="Normal 12 6" xfId="4876" xr:uid="{9E78F3AB-235B-4577-AA21-55183F65CBB4}"/>
    <cellStyle name="Normal 12 7" xfId="4877" xr:uid="{999C1874-7D3B-4174-B65B-36ADC485AAF8}"/>
    <cellStyle name="Normal 12 8" xfId="4878" xr:uid="{0ABCF3C0-CB6D-415D-802C-DB3D9A7AB90C}"/>
    <cellStyle name="Normal 12 9" xfId="4879" xr:uid="{48BB0105-644B-4982-AD35-AD78A61D882A}"/>
    <cellStyle name="Normal 120" xfId="4880" xr:uid="{BBF7B774-61C8-47FB-BA8E-AB02609B2D03}"/>
    <cellStyle name="Normal 121" xfId="4881" xr:uid="{1F43FDE5-46F9-4EE7-A750-CA81F60D6CC6}"/>
    <cellStyle name="Normal 122" xfId="4882" xr:uid="{0DBA8367-97DE-4518-9BC3-D6B2D6FF33BF}"/>
    <cellStyle name="Normal 123" xfId="4883" xr:uid="{90EFEA91-DB53-44C4-90BF-6FF960FD6FFE}"/>
    <cellStyle name="Normal 124" xfId="4884" xr:uid="{30E9C49C-40D8-43CF-BD85-4912E5174D92}"/>
    <cellStyle name="Normal 125" xfId="4885" xr:uid="{2FE9B38F-DFBC-426E-88F7-07A87D18EC60}"/>
    <cellStyle name="Normal 126" xfId="4886" xr:uid="{2A77A5A5-F56B-4003-A033-AA6D2F4BA86E}"/>
    <cellStyle name="Normal 127" xfId="4887" xr:uid="{BC48BF59-8C72-447E-9BD3-11DFEB527247}"/>
    <cellStyle name="Normal 128" xfId="4888" xr:uid="{CCF9DCB5-A124-4608-BB2D-C8FD2975326E}"/>
    <cellStyle name="Normal 128 2" xfId="4889" xr:uid="{138F836A-6EE6-4B43-AF52-388381F08927}"/>
    <cellStyle name="Normal 128 3" xfId="4890" xr:uid="{92F961C2-4D4E-492B-90EA-C36FD5854D15}"/>
    <cellStyle name="Normal 128 4" xfId="4891" xr:uid="{CE2E69A2-512D-407B-8D84-B213A7211B62}"/>
    <cellStyle name="Normal 128 5" xfId="4892" xr:uid="{50B9889B-1C36-424D-B4D3-7E02DDD83712}"/>
    <cellStyle name="Normal 129" xfId="4893" xr:uid="{4504E8FE-FFC5-4D93-9FDC-897C87DA6F4A}"/>
    <cellStyle name="Normal 129 2" xfId="4894" xr:uid="{C4967A80-96F2-4FBB-9636-3DE7D0445933}"/>
    <cellStyle name="Normal 129 3" xfId="4895" xr:uid="{AEC71180-9E3E-430B-BF80-D81941139631}"/>
    <cellStyle name="Normal 129 4" xfId="4896" xr:uid="{53BAF6EC-251D-4BDB-9C9F-1BB44B3EFBDA}"/>
    <cellStyle name="Normal 129 5" xfId="4897" xr:uid="{3847497D-CFF4-4A04-BA90-38343AE8C513}"/>
    <cellStyle name="Normal 13" xfId="4898" xr:uid="{FD30F28D-DF50-4336-8039-387334CF8305}"/>
    <cellStyle name="Normal 13 10" xfId="4899" xr:uid="{53552023-56C2-4F52-87B6-2F67364EF6D4}"/>
    <cellStyle name="Normal 13 11" xfId="4900" xr:uid="{274D648A-60B4-445D-89D4-337B06D591C6}"/>
    <cellStyle name="Normal 13 12" xfId="4901" xr:uid="{E2501CA4-2F3B-4F3E-AFDB-C0EDF78480EB}"/>
    <cellStyle name="Normal 13 13" xfId="4902" xr:uid="{50B1E05E-4402-43C7-B6B6-B5F736B7975B}"/>
    <cellStyle name="Normal 13 14" xfId="4903" xr:uid="{1AA66D6E-B97F-43D7-B8DE-B75AEA71006D}"/>
    <cellStyle name="Normal 13 15" xfId="4904" xr:uid="{468A63BD-7ED4-4D44-B0E7-17DE5415C41A}"/>
    <cellStyle name="Normal 13 16" xfId="4905" xr:uid="{85CD1EDD-9CBB-4FF2-9FF6-532807C19135}"/>
    <cellStyle name="Normal 13 17" xfId="4906" xr:uid="{FAF1B3DA-38E5-48BA-8A04-BA64B2E3A79C}"/>
    <cellStyle name="Normal 13 18" xfId="4907" xr:uid="{17218209-F288-435C-8BD1-44826BEE366E}"/>
    <cellStyle name="Normal 13 19" xfId="4908" xr:uid="{824D3211-60F7-414E-9FB2-D460B6B251E9}"/>
    <cellStyle name="Normal 13 2" xfId="4909" xr:uid="{4CE53194-AEC7-4D7A-A5A2-6BADEF2FA927}"/>
    <cellStyle name="Normal 13 2 2" xfId="4910" xr:uid="{CBF620D6-96F3-4378-B2DC-CB9312E7905A}"/>
    <cellStyle name="Normal 13 2 3" xfId="4911" xr:uid="{77E2D51D-DE08-400D-BB60-31B539959EE1}"/>
    <cellStyle name="Normal 13 2 3 2" xfId="4912" xr:uid="{B77EF894-577F-4EBD-A776-F30A807AC156}"/>
    <cellStyle name="Normal 13 2 4" xfId="4913" xr:uid="{94C491B9-5D47-45E6-9E63-4C067B246335}"/>
    <cellStyle name="Normal 13 2 5" xfId="4914" xr:uid="{4AA237D3-873B-42AD-8EED-73ECDF63894B}"/>
    <cellStyle name="Normal 13 2 6" xfId="4915" xr:uid="{0C0B00CF-1603-45A0-AED9-E2791A05DF98}"/>
    <cellStyle name="Normal 13 20" xfId="4916" xr:uid="{03E4F090-1A2A-4891-8508-E6EABE2E4B61}"/>
    <cellStyle name="Normal 13 21" xfId="4917" xr:uid="{59978DD1-45E2-41A1-9413-B01441B025B2}"/>
    <cellStyle name="Normal 13 22" xfId="4918" xr:uid="{22DFA9D3-B4A0-4A8C-8FCA-BCA86659BA5F}"/>
    <cellStyle name="Normal 13 23" xfId="4919" xr:uid="{CE261324-59DC-4A7E-A57D-D0DF35977129}"/>
    <cellStyle name="Normal 13 24" xfId="4920" xr:uid="{D88AC79F-BBBB-43C7-A75A-A65AAB9E6F16}"/>
    <cellStyle name="Normal 13 25" xfId="4921" xr:uid="{7141F376-F08E-48AF-841E-355696DCEA97}"/>
    <cellStyle name="Normal 13 3" xfId="4922" xr:uid="{EF17E14D-28E8-463B-8FB8-ADA703D6C260}"/>
    <cellStyle name="Normal 13 3 2" xfId="4923" xr:uid="{B5B8FCE2-E536-4D48-A39A-D378D7665D3F}"/>
    <cellStyle name="Normal 13 3 3" xfId="4924" xr:uid="{1A60AD75-E08F-49D5-BCEF-B7EBC9D7F727}"/>
    <cellStyle name="Normal 13 3 4" xfId="4925" xr:uid="{C5DF9B13-DEC2-46D5-8DCD-139CF9CF4F61}"/>
    <cellStyle name="Normal 13 4" xfId="4926" xr:uid="{A95FDC03-9DF8-4071-86F4-3FA50892DFA2}"/>
    <cellStyle name="Normal 13 4 2" xfId="4927" xr:uid="{8EF519FC-C45A-43FA-B1E4-05D1396492AA}"/>
    <cellStyle name="Normal 13 5" xfId="4928" xr:uid="{B78F71C7-E2AB-4BBB-AED5-3BB816B41612}"/>
    <cellStyle name="Normal 13 5 2" xfId="4929" xr:uid="{B0457255-E49F-498E-8DDC-12D3A2B7F9C6}"/>
    <cellStyle name="Normal 13 6" xfId="4930" xr:uid="{C05472CA-424C-47FE-A8FE-6D012482C951}"/>
    <cellStyle name="Normal 13 6 2" xfId="4931" xr:uid="{F802C785-8C80-4896-8A2C-BF0DAC1F0EF2}"/>
    <cellStyle name="Normal 13 7" xfId="4932" xr:uid="{A7386777-7604-4BDE-BB8A-E85EB67CCE1F}"/>
    <cellStyle name="Normal 13 8" xfId="4933" xr:uid="{6B7F9C9C-2AEA-4AE0-AA9B-E102D408D2E0}"/>
    <cellStyle name="Normal 13 9" xfId="4934" xr:uid="{5AD9ABFA-4451-4017-A1D4-DB5FCC7D6FAD}"/>
    <cellStyle name="Normal 130" xfId="4935" xr:uid="{51BE8C12-6C84-4A07-92F1-5A309503C39A}"/>
    <cellStyle name="Normal 131" xfId="4936" xr:uid="{AB1BB8AF-BDF9-46BA-8364-0B95D9DCF0D8}"/>
    <cellStyle name="Normal 132" xfId="4937" xr:uid="{81779CB5-9F48-4630-ADCB-AD1381641C59}"/>
    <cellStyle name="Normal 133" xfId="4938" xr:uid="{BC0D0AA4-3505-4C0B-9A57-6E5691BE5DF9}"/>
    <cellStyle name="Normal 134" xfId="4939" xr:uid="{A1F28CC5-C0C5-4FD6-8CCD-3E443855A5EE}"/>
    <cellStyle name="Normal 135" xfId="4940" xr:uid="{2A13A80D-55A0-4FCD-9496-2F439552F171}"/>
    <cellStyle name="Normal 136" xfId="4941" xr:uid="{AA9759D8-BA37-4515-9980-68930318FCBC}"/>
    <cellStyle name="Normal 137" xfId="4942" xr:uid="{8D04CD74-CB8B-49A4-A251-C70D291905C5}"/>
    <cellStyle name="Normal 138" xfId="4943" xr:uid="{6458AC50-3757-498B-B4BC-CDD7422B1DDE}"/>
    <cellStyle name="Normal 139" xfId="4944" xr:uid="{6C9F0FFE-DB48-4856-B026-A085EECD414A}"/>
    <cellStyle name="Normal 14" xfId="13" xr:uid="{AEEF802F-77BC-4F3E-BDBB-3B710309076E}"/>
    <cellStyle name="Normal 14 10" xfId="4945" xr:uid="{060F9BF8-B8DC-4D18-8363-14DE40DB0949}"/>
    <cellStyle name="Normal 14 11" xfId="4946" xr:uid="{B88CA101-0FF6-4889-A42A-219BA07B432E}"/>
    <cellStyle name="Normal 14 12" xfId="4947" xr:uid="{FEEF4917-825E-4BD4-B975-83DD753DB67D}"/>
    <cellStyle name="Normal 14 13" xfId="4948" xr:uid="{87D7FA67-E1C9-430A-A688-2A3862F64196}"/>
    <cellStyle name="Normal 14 14" xfId="4949" xr:uid="{7B947BAE-4088-4AA8-9BC8-752688BB3A56}"/>
    <cellStyle name="Normal 14 15" xfId="4950" xr:uid="{8CCF57D4-CD7B-4E01-A9B0-A753C40ED8B3}"/>
    <cellStyle name="Normal 14 16" xfId="4951" xr:uid="{FA7F7A5F-32CA-4010-938B-8E8250F0ED29}"/>
    <cellStyle name="Normal 14 17" xfId="4952" xr:uid="{A4BBDD55-174F-4CF3-BB89-8FAADEEE43A5}"/>
    <cellStyle name="Normal 14 18" xfId="4953" xr:uid="{45BAC2F2-3213-4EB6-BD25-3DF025840D69}"/>
    <cellStyle name="Normal 14 19" xfId="4954" xr:uid="{63632204-00BB-4CED-A662-836906246F89}"/>
    <cellStyle name="Normal 14 2" xfId="4955" xr:uid="{F6602BC9-200A-4BE6-A6F9-A9CA9983F94B}"/>
    <cellStyle name="Normal 14 2 2" xfId="4956" xr:uid="{EC463C88-F770-40EF-9246-409EC216D77A}"/>
    <cellStyle name="Normal 14 2 2 2" xfId="4957" xr:uid="{363039B8-B95B-4C96-A8A4-56608ADBD9C0}"/>
    <cellStyle name="Normal 14 2 2 2 2" xfId="4958" xr:uid="{BF291CF7-CC32-461B-865F-4B7B30AB62F3}"/>
    <cellStyle name="Normal 14 2 2 2 3" xfId="4959" xr:uid="{27DC6D3B-4B52-4659-A4F7-D570F98B32D8}"/>
    <cellStyle name="Normal 14 2 2 3" xfId="4960" xr:uid="{CD3D9AE7-2AD7-407E-9A75-BC85E7D86674}"/>
    <cellStyle name="Normal 14 2 2 4" xfId="4961" xr:uid="{1898351D-EED1-4CA1-8C06-57145CD68871}"/>
    <cellStyle name="Normal 14 2 3" xfId="4962" xr:uid="{1DC9FCAE-6FC9-472C-B08B-7DB7B1001CD5}"/>
    <cellStyle name="Normal 14 20" xfId="4963" xr:uid="{FF6D274A-774B-4ABD-977B-BBE05D05204B}"/>
    <cellStyle name="Normal 14 21" xfId="4964" xr:uid="{FAA353ED-CF29-4CDE-A263-4B9A5A648BE7}"/>
    <cellStyle name="Normal 14 22" xfId="4965" xr:uid="{59D5F99B-779E-4B6B-A7EF-124E09EB8B20}"/>
    <cellStyle name="Normal 14 23" xfId="4966" xr:uid="{9B52DB29-A6A9-43A4-B173-90461D5D8B49}"/>
    <cellStyle name="Normal 14 24" xfId="4967" xr:uid="{FB92D041-29A4-4E3D-BD65-837F0FEC517B}"/>
    <cellStyle name="Normal 14 25" xfId="4968" xr:uid="{8B2373A2-A453-4477-8E3F-06BE92D277D5}"/>
    <cellStyle name="Normal 14 26" xfId="4969" xr:uid="{1D4E67AB-B0F7-4C90-BA67-6C7E47EAA4D4}"/>
    <cellStyle name="Normal 14 3" xfId="4970" xr:uid="{5B5F125B-B05E-4136-B08F-DAC176317110}"/>
    <cellStyle name="Normal 14 3 2" xfId="4971" xr:uid="{1C2A5967-996C-43CC-AACB-0F11A40FA0C1}"/>
    <cellStyle name="Normal 14 4" xfId="4972" xr:uid="{10BB32E6-3D06-4126-978F-C8AC0B44E77E}"/>
    <cellStyle name="Normal 14 4 2" xfId="4973" xr:uid="{57A95733-D78C-4835-8C00-FCACDC9ADAE2}"/>
    <cellStyle name="Normal 14 4 3" xfId="4974" xr:uid="{539CD31E-11CB-4B27-A193-15B9E99FCF66}"/>
    <cellStyle name="Normal 14 5" xfId="4975" xr:uid="{1B352105-B9C5-497C-AC6A-655180794468}"/>
    <cellStyle name="Normal 14 5 2" xfId="4976" xr:uid="{74D4D367-CEAC-4605-A70F-B819BC09A856}"/>
    <cellStyle name="Normal 14 5 3" xfId="4977" xr:uid="{31E8E78A-850F-46FA-8713-E5AAB9D95CDB}"/>
    <cellStyle name="Normal 14 6" xfId="4978" xr:uid="{A2478417-264B-4109-8901-34A015A79E7D}"/>
    <cellStyle name="Normal 14 7" xfId="4979" xr:uid="{79A2C8DC-F4A6-4264-9170-DE452CC7BFBA}"/>
    <cellStyle name="Normal 14 8" xfId="4980" xr:uid="{E619D036-51CF-4BB0-8B8F-B217D9B30AE5}"/>
    <cellStyle name="Normal 14 9" xfId="4981" xr:uid="{06489C24-2A67-41C8-A0F9-623FF512EE00}"/>
    <cellStyle name="Normal 140" xfId="4982" xr:uid="{D9EB518B-F1E4-44FF-BF97-D69703B053B4}"/>
    <cellStyle name="Normal 141" xfId="4983" xr:uid="{329C5A87-821C-4D50-9623-20DBCC27F5FB}"/>
    <cellStyle name="Normal 142" xfId="4984" xr:uid="{09C1BE4B-4BD9-4DAC-8B1F-355C9720FC6B}"/>
    <cellStyle name="Normal 143" xfId="4985" xr:uid="{BFA8EAAE-19C8-438B-A277-E89D11DBA896}"/>
    <cellStyle name="Normal 144" xfId="4986" xr:uid="{30178810-A835-42EB-AF50-171F023902E6}"/>
    <cellStyle name="Normal 145" xfId="4987" xr:uid="{79A1A98F-20FB-4438-BE1C-ED3DB7DC6B73}"/>
    <cellStyle name="Normal 146" xfId="4988" xr:uid="{5CC0EE88-16E6-4C8F-A422-F03A8BC640E3}"/>
    <cellStyle name="Normal 147" xfId="4989" xr:uid="{A9465C47-FB86-4A0B-BCB0-1052551334B4}"/>
    <cellStyle name="Normal 147 2" xfId="4990" xr:uid="{912B39A4-1B97-4799-A6D4-8ACEA0B01217}"/>
    <cellStyle name="Normal 147 3" xfId="4991" xr:uid="{5C5247B4-C5FB-4BC9-B323-FD7C8734C5F3}"/>
    <cellStyle name="Normal 147 4" xfId="4992" xr:uid="{660345DF-D145-4D38-812D-804C770970D3}"/>
    <cellStyle name="Normal 148" xfId="4993" xr:uid="{04C46877-BF78-4EB0-B22E-FC30B0EB7B94}"/>
    <cellStyle name="Normal 149" xfId="4994" xr:uid="{F397FC10-3DB2-4150-8C79-A415DF400A2B}"/>
    <cellStyle name="Normal 15" xfId="4995" xr:uid="{4C2D294D-4BE5-4E88-8DE0-74E7F2443408}"/>
    <cellStyle name="Normal 15 10" xfId="4996" xr:uid="{4E50EFD3-127B-4961-AF7B-4D577899FD96}"/>
    <cellStyle name="Normal 15 11" xfId="4997" xr:uid="{45F3F14D-B4A1-4AE2-A5F1-DD71CADF07C3}"/>
    <cellStyle name="Normal 15 12" xfId="4998" xr:uid="{3D0F1B9B-8D0C-4FCC-8AED-263EB89B29C8}"/>
    <cellStyle name="Normal 15 13" xfId="4999" xr:uid="{AEB483FC-28A9-45AA-97BF-254D3E2A71EF}"/>
    <cellStyle name="Normal 15 14" xfId="5000" xr:uid="{D6601B4A-E643-4787-B83C-6D8CD797E5C0}"/>
    <cellStyle name="Normal 15 15" xfId="5001" xr:uid="{343608A6-DD95-4D98-A18E-B0A041A1CEAF}"/>
    <cellStyle name="Normal 15 16" xfId="5002" xr:uid="{476A27D8-1412-41DC-AE6F-E0257E8DE036}"/>
    <cellStyle name="Normal 15 17" xfId="5003" xr:uid="{A4AF76E7-D805-4242-A4F1-70267FA0FD66}"/>
    <cellStyle name="Normal 15 18" xfId="5004" xr:uid="{28125C10-B416-477C-9389-88B56503D9C9}"/>
    <cellStyle name="Normal 15 19" xfId="5005" xr:uid="{95F5917E-F8DC-4E62-B0D0-1C5894D9B708}"/>
    <cellStyle name="Normal 15 2" xfId="5006" xr:uid="{B4714375-354A-40FB-9BC7-FDA49EA28732}"/>
    <cellStyle name="Normal 15 2 2" xfId="5007" xr:uid="{676E58C8-D94B-4F80-A5AA-329D0F57CDCF}"/>
    <cellStyle name="Normal 15 2 2 2" xfId="5008" xr:uid="{0FEA5670-6D8E-4297-9C64-C2D51F46D0BF}"/>
    <cellStyle name="Normal 15 2 3" xfId="5009" xr:uid="{5F4284DB-6704-4F97-9A86-741544FE3023}"/>
    <cellStyle name="Normal 15 20" xfId="5010" xr:uid="{EC5FD693-27F1-4248-9FB4-CD9882167650}"/>
    <cellStyle name="Normal 15 21" xfId="5011" xr:uid="{8FD9F1AF-73E3-4D3D-94BD-6EAD343B5EE0}"/>
    <cellStyle name="Normal 15 22" xfId="5012" xr:uid="{79253FAA-6266-4F95-B78D-E797B1DC25E9}"/>
    <cellStyle name="Normal 15 23" xfId="5013" xr:uid="{4E772B24-3994-46F7-9410-431F38EE91A8}"/>
    <cellStyle name="Normal 15 24" xfId="5014" xr:uid="{B82BA088-752C-4E65-8526-4E81B97868AC}"/>
    <cellStyle name="Normal 15 25" xfId="5015" xr:uid="{C036B2E0-8818-4BD8-A44A-FE30E5CEC49C}"/>
    <cellStyle name="Normal 15 3" xfId="5016" xr:uid="{E59946EF-0F1D-4EDE-BEA0-A33C7C146CD2}"/>
    <cellStyle name="Normal 15 3 2" xfId="5017" xr:uid="{7E062D37-2787-4676-9684-C848B4B0693B}"/>
    <cellStyle name="Normal 15 4" xfId="5018" xr:uid="{1114D4D2-2FB3-4871-9530-DE2B59543204}"/>
    <cellStyle name="Normal 15 5" xfId="5019" xr:uid="{D89381E1-B20E-4BC0-9739-C7A900A4CEFA}"/>
    <cellStyle name="Normal 15 6" xfId="5020" xr:uid="{AB8A6D2C-C699-412F-92FA-C1F3C7BBB7C9}"/>
    <cellStyle name="Normal 15 7" xfId="5021" xr:uid="{7018DD36-B225-49ED-942D-D968433E9F76}"/>
    <cellStyle name="Normal 15 8" xfId="5022" xr:uid="{1761AC17-3D2C-48E7-843B-25A346505337}"/>
    <cellStyle name="Normal 15 9" xfId="5023" xr:uid="{67F7570A-A0D1-4F45-AA4B-5D0EFC7EE40D}"/>
    <cellStyle name="Normal 15_Ch4 v2" xfId="5024" xr:uid="{79D976D9-3F90-4083-82A8-E20DEE22E9B2}"/>
    <cellStyle name="Normal 150" xfId="5025" xr:uid="{41A90AA8-50C4-48E1-9D0C-4F54A8EF3FDA}"/>
    <cellStyle name="Normal 151" xfId="5026" xr:uid="{81ABDA75-46EC-429B-93CC-9368A67660E4}"/>
    <cellStyle name="Normal 152" xfId="5027" xr:uid="{EB225BB5-B470-4369-B821-54F4CACAE962}"/>
    <cellStyle name="Normal 153" xfId="5028" xr:uid="{C4B8E6EA-2C49-455F-9B78-C17F80478D4F}"/>
    <cellStyle name="Normal 154" xfId="5029" xr:uid="{2CB4C4A9-08DF-47C1-82C6-33F50D743FD7}"/>
    <cellStyle name="Normal 155" xfId="5030" xr:uid="{78EE22EA-70A7-4BD2-8CBA-A2FB7AD18749}"/>
    <cellStyle name="Normal 156" xfId="5031" xr:uid="{DCC82382-C1EE-414F-AB89-0804C8D5F561}"/>
    <cellStyle name="Normal 157" xfId="5032" xr:uid="{A05EBE17-E849-4FD7-9940-07563F111A4F}"/>
    <cellStyle name="Normal 158" xfId="5033" xr:uid="{66B35047-574A-4BD6-AC97-70E5F48DBAB5}"/>
    <cellStyle name="Normal 159" xfId="5034" xr:uid="{FE7A5567-4FCD-4BF1-BE83-E144ACAE95D8}"/>
    <cellStyle name="Normal 16" xfId="5035" xr:uid="{5ABB8D9A-575A-4ADB-A9D3-4F1C1C739566}"/>
    <cellStyle name="Normal 16 10" xfId="5036" xr:uid="{A9268422-66DB-48B8-BE78-EC4C791DFA1B}"/>
    <cellStyle name="Normal 16 11" xfId="5037" xr:uid="{4D7AD0A0-E179-496D-9503-E927CA5ABDBC}"/>
    <cellStyle name="Normal 16 12" xfId="5038" xr:uid="{B1934BD4-56DA-4426-8F0F-5336F094737F}"/>
    <cellStyle name="Normal 16 13" xfId="5039" xr:uid="{CB4C90E1-98D0-421B-9EE7-FE932C8536BC}"/>
    <cellStyle name="Normal 16 14" xfId="5040" xr:uid="{C2F14E2D-7A8A-4CBB-B61F-A96DA0E03535}"/>
    <cellStyle name="Normal 16 15" xfId="5041" xr:uid="{04728E6B-65F0-4921-8B01-6AD0EDF62ADC}"/>
    <cellStyle name="Normal 16 16" xfId="5042" xr:uid="{1BC726FA-A235-40E7-9ECF-207088C09BC5}"/>
    <cellStyle name="Normal 16 17" xfId="5043" xr:uid="{92F75C84-A3A0-44A6-A4C8-E7C762859759}"/>
    <cellStyle name="Normal 16 18" xfId="5044" xr:uid="{9177B81D-BF5D-4F82-BD45-93C9F6077C51}"/>
    <cellStyle name="Normal 16 19" xfId="5045" xr:uid="{4464B6AC-F59F-4754-B6E6-DB2E13E0854C}"/>
    <cellStyle name="Normal 16 2" xfId="5046" xr:uid="{8DF1AC21-05CC-4D7F-8FB3-60286925F466}"/>
    <cellStyle name="Normal 16 2 2" xfId="5047" xr:uid="{A382D4AE-A32B-4725-ADCE-B3461AD76D1C}"/>
    <cellStyle name="Normal 16 20" xfId="5048" xr:uid="{83D8167A-C356-4363-913F-2EFC3803458C}"/>
    <cellStyle name="Normal 16 21" xfId="5049" xr:uid="{5CE55B97-7544-4C39-8D83-C1FF7BB0A80C}"/>
    <cellStyle name="Normal 16 22" xfId="5050" xr:uid="{DF860F2F-583C-4124-9E85-B21537C49D4F}"/>
    <cellStyle name="Normal 16 23" xfId="5051" xr:uid="{5EC13CC5-B7DF-4B33-95A3-AE4F163C452D}"/>
    <cellStyle name="Normal 16 3" xfId="5052" xr:uid="{5553FBFB-2354-4D86-B15F-E2CBE6AD5C09}"/>
    <cellStyle name="Normal 16 4" xfId="5053" xr:uid="{8E10E227-8406-422C-A297-1FF018682EE1}"/>
    <cellStyle name="Normal 16 5" xfId="5054" xr:uid="{4F3C36A7-C6E2-4F6A-AB72-CFE526E25C0B}"/>
    <cellStyle name="Normal 16 6" xfId="5055" xr:uid="{C769158E-850A-4DB2-9F4B-56FD5F82B91B}"/>
    <cellStyle name="Normal 16 7" xfId="5056" xr:uid="{EF40B53E-ED01-4BDC-A934-B4149031DFE8}"/>
    <cellStyle name="Normal 16 8" xfId="5057" xr:uid="{BC7E6CF7-644A-4AD7-BDFF-7C799F63C8DB}"/>
    <cellStyle name="Normal 16 9" xfId="5058" xr:uid="{17211389-7B37-4192-8D2B-1210E739937C}"/>
    <cellStyle name="Normal 160" xfId="5059" xr:uid="{5AC22CCA-176F-48C1-971D-BDDF496675BF}"/>
    <cellStyle name="Normal 161" xfId="5060" xr:uid="{DB017070-A0C3-4D76-89AF-100BFAACEAD8}"/>
    <cellStyle name="Normal 162" xfId="5061" xr:uid="{98B846E5-11F2-4D47-97B4-738FDA8ED975}"/>
    <cellStyle name="Normal 163" xfId="5062" xr:uid="{14CDB87D-E905-4E7A-8CB4-ACFDA83A692A}"/>
    <cellStyle name="Normal 164" xfId="5063" xr:uid="{31833694-A6FB-49D2-8165-BFCBECCCE413}"/>
    <cellStyle name="Normal 165" xfId="5064" xr:uid="{468527CD-B1AE-452C-A61B-D5D0CF3816BC}"/>
    <cellStyle name="Normal 166" xfId="5065" xr:uid="{174382E3-6B09-4941-984C-BAA4586BA5C8}"/>
    <cellStyle name="Normal 167" xfId="5066" xr:uid="{D278206F-182E-4925-8A78-861A981A3A17}"/>
    <cellStyle name="Normal 168" xfId="5067" xr:uid="{AC81CE10-FD27-40CA-A422-4F4123E1BE8E}"/>
    <cellStyle name="Normal 169" xfId="5068" xr:uid="{CB353EA1-C8AA-4E47-BF71-C9231BA2197B}"/>
    <cellStyle name="Normal 17" xfId="5069" xr:uid="{DE092A45-5955-4CB5-A9F8-4E1B099035ED}"/>
    <cellStyle name="Normal 17 10" xfId="5070" xr:uid="{6247899A-F695-4F32-9346-15296F7E9F66}"/>
    <cellStyle name="Normal 17 11" xfId="5071" xr:uid="{897963F6-1349-40DA-A9BC-4E0F2FD80AD3}"/>
    <cellStyle name="Normal 17 12" xfId="5072" xr:uid="{CD159A3F-5BE3-4E30-8AD4-FF2965D1155E}"/>
    <cellStyle name="Normal 17 13" xfId="5073" xr:uid="{FD1A0ACD-F3ED-4AA3-B51D-4FA5D5AB88C5}"/>
    <cellStyle name="Normal 17 14" xfId="5074" xr:uid="{5BA06807-B008-463A-BAFC-7C998E77B75D}"/>
    <cellStyle name="Normal 17 15" xfId="5075" xr:uid="{6341D403-6B52-4B09-A22C-EDCE4945786E}"/>
    <cellStyle name="Normal 17 16" xfId="5076" xr:uid="{00867949-55AB-4263-9944-3D2C7766AA8F}"/>
    <cellStyle name="Normal 17 17" xfId="5077" xr:uid="{4B4986EA-8F73-4C78-BA0A-763A36B1352C}"/>
    <cellStyle name="Normal 17 18" xfId="5078" xr:uid="{5947EF2F-CFEF-425A-9042-FCF06554A61A}"/>
    <cellStyle name="Normal 17 19" xfId="5079" xr:uid="{D47ABA73-1E95-4E36-936F-DEE46855E517}"/>
    <cellStyle name="Normal 17 2" xfId="5080" xr:uid="{5B3F634E-46DE-400E-BF5F-01649BD2B0DB}"/>
    <cellStyle name="Normal 17 2 2" xfId="5081" xr:uid="{CBC2FC5B-5A02-440C-B280-78C5CAB48810}"/>
    <cellStyle name="Normal 17 2 3" xfId="5082" xr:uid="{8C0D2915-AFA4-4F60-B1E5-3EBB224BCFD5}"/>
    <cellStyle name="Normal 17 20" xfId="5083" xr:uid="{7A2193A1-9599-4521-9682-4545D9DE4406}"/>
    <cellStyle name="Normal 17 21" xfId="5084" xr:uid="{9BC3E6AC-CAD7-4289-A293-9A415D046B81}"/>
    <cellStyle name="Normal 17 22" xfId="5085" xr:uid="{D0166811-0BFE-451C-9346-9C5983CE58C5}"/>
    <cellStyle name="Normal 17 23" xfId="5086" xr:uid="{32E49A6B-A879-499E-8CB5-7C4426B2E2CD}"/>
    <cellStyle name="Normal 17 24" xfId="5087" xr:uid="{C5A428C0-02A2-4EE7-BE90-A489EA61FC82}"/>
    <cellStyle name="Normal 17 25" xfId="5088" xr:uid="{26FC4C9A-398C-4684-820A-AD5FCAEA2400}"/>
    <cellStyle name="Normal 17 3" xfId="5089" xr:uid="{946DA39C-A1E6-455C-8531-898C3A0F76C6}"/>
    <cellStyle name="Normal 17 4" xfId="5090" xr:uid="{64E5C810-42CF-4F7D-A53D-166C6D8C6A39}"/>
    <cellStyle name="Normal 17 5" xfId="5091" xr:uid="{B9106AFC-4FBF-43DB-BFD9-E347D5F6607E}"/>
    <cellStyle name="Normal 17 6" xfId="5092" xr:uid="{B57C62D2-7641-4B91-8218-2C888D3896F2}"/>
    <cellStyle name="Normal 17 7" xfId="5093" xr:uid="{E712B07C-C38C-40AE-A47B-9AB38C7D8DAF}"/>
    <cellStyle name="Normal 17 8" xfId="5094" xr:uid="{ECC0BF3B-E1AB-45D6-98D8-480EF89CDC8E}"/>
    <cellStyle name="Normal 17 9" xfId="5095" xr:uid="{DF89225E-45A1-4F83-8EC2-6EAAB4363A2A}"/>
    <cellStyle name="Normal 170" xfId="5096" xr:uid="{44B57B69-82AA-41D3-A1CF-C56EB89F2BD6}"/>
    <cellStyle name="Normal 171" xfId="5097" xr:uid="{BE2394B5-3BE8-4FA1-A05E-76C987A04F05}"/>
    <cellStyle name="Normal 172" xfId="5098" xr:uid="{80208181-D54A-4C08-AD89-53CF34AD4EC9}"/>
    <cellStyle name="Normal 173" xfId="5099" xr:uid="{7A97518E-59E9-43B8-A85B-6C274B36EE12}"/>
    <cellStyle name="Normal 174" xfId="5100" xr:uid="{FC3430A3-B5A4-479D-ABEE-7338DD84FB97}"/>
    <cellStyle name="Normal 175" xfId="5101" xr:uid="{FCB8D970-03A1-4069-B38B-CDDACB5AC8E6}"/>
    <cellStyle name="Normal 176" xfId="5102" xr:uid="{2A9907C3-ABA2-4B59-BA63-4CBBE92C25E8}"/>
    <cellStyle name="Normal 177" xfId="5103" xr:uid="{3350FCF6-71FF-4478-BACD-053FA2896FBB}"/>
    <cellStyle name="Normal 178" xfId="5104" xr:uid="{0F252B9D-4EA5-42E1-AEE9-323D127BB916}"/>
    <cellStyle name="Normal 179" xfId="5105" xr:uid="{37D18809-71E8-4EA3-95A5-6CD8FEDCD83F}"/>
    <cellStyle name="Normal 18" xfId="5106" xr:uid="{C7FB5B8E-D2EA-45BE-AAE4-C39209650713}"/>
    <cellStyle name="Normal 18 2" xfId="5107" xr:uid="{67DA9277-932B-4BF9-AB42-6C75F3F9461F}"/>
    <cellStyle name="Normal 18 2 2" xfId="5108" xr:uid="{BCC8A7D7-641C-49BA-B125-E20B5D1910F4}"/>
    <cellStyle name="Normal 18 3" xfId="5109" xr:uid="{32078F16-5307-4CFE-8FF3-9CCD86201415}"/>
    <cellStyle name="Normal 18 4" xfId="5110" xr:uid="{309FC885-BBCE-4FB9-BE53-EA294D0B804A}"/>
    <cellStyle name="Normal 18 5" xfId="5111" xr:uid="{5BCF46D5-E9CD-47D8-A0AA-0B4ECB4B9B82}"/>
    <cellStyle name="Normal 18 6" xfId="5112" xr:uid="{E9CC572F-51B2-4C41-A6A7-DFC6EF9B5FFF}"/>
    <cellStyle name="Normal 180" xfId="5113" xr:uid="{AE6B2D46-664F-4268-A881-EA237226A690}"/>
    <cellStyle name="Normal 181" xfId="5114" xr:uid="{0CB0F430-BB55-414A-9CFD-2171E097A03E}"/>
    <cellStyle name="Normal 182" xfId="5115" xr:uid="{7BD3E1D7-2289-4453-B07D-D3A50EC0222E}"/>
    <cellStyle name="Normal 183" xfId="5116" xr:uid="{E73B84B8-8DFA-4DB7-9520-6D241CCB66E7}"/>
    <cellStyle name="Normal 184" xfId="5117" xr:uid="{069C2678-98B5-4CA5-8008-5AAEBBDE2551}"/>
    <cellStyle name="Normal 185" xfId="5118" xr:uid="{0FEB8460-8766-4E4A-A216-20BBB03982BA}"/>
    <cellStyle name="Normal 186" xfId="5119" xr:uid="{73992727-3C85-4654-AC2A-7E96F88F5007}"/>
    <cellStyle name="Normal 187" xfId="5120" xr:uid="{98E8AA92-0875-47BD-AE14-A4CB46109F5F}"/>
    <cellStyle name="Normal 188" xfId="5121" xr:uid="{91185545-31B6-40B9-A4AF-F13397E40DC6}"/>
    <cellStyle name="Normal 189" xfId="5122" xr:uid="{DF79B452-F935-4611-A4A2-E5D5C14072CB}"/>
    <cellStyle name="Normal 19" xfId="5123" xr:uid="{A9EE05DC-6B64-4F0F-9582-BD195B2BD899}"/>
    <cellStyle name="Normal 19 10" xfId="5124" xr:uid="{5BD2316C-3321-46F9-81B9-2D026C2E40C4}"/>
    <cellStyle name="Normal 19 11" xfId="5125" xr:uid="{0BC1E5C4-0E6B-428B-9E84-16D844007885}"/>
    <cellStyle name="Normal 19 12" xfId="5126" xr:uid="{66EB1DEE-B6AC-466C-B9BD-81386FB39F5D}"/>
    <cellStyle name="Normal 19 13" xfId="5127" xr:uid="{9C3706D4-F4BD-4DF1-BE29-F6808787D297}"/>
    <cellStyle name="Normal 19 14" xfId="5128" xr:uid="{5E6224E5-2918-4080-98F1-71A8238404E9}"/>
    <cellStyle name="Normal 19 15" xfId="5129" xr:uid="{862E85BF-A6DB-48CF-9533-4852BBC41BC6}"/>
    <cellStyle name="Normal 19 16" xfId="5130" xr:uid="{32FE9B14-31F1-4015-8306-E04A60A8B462}"/>
    <cellStyle name="Normal 19 17" xfId="5131" xr:uid="{854BA4BF-B2AD-4F09-BBE8-A3AB8EDA5D7F}"/>
    <cellStyle name="Normal 19 18" xfId="5132" xr:uid="{18F70A44-17B0-4794-849D-614F2BC1392D}"/>
    <cellStyle name="Normal 19 19" xfId="5133" xr:uid="{9AF5956A-A0AD-4578-BBD0-E46ADF42E304}"/>
    <cellStyle name="Normal 19 2" xfId="5134" xr:uid="{ED7A3264-047C-45CF-A8F2-C2A52F7CD1D8}"/>
    <cellStyle name="Normal 19 2 2" xfId="5135" xr:uid="{707F61CF-FF5B-4F02-B20F-6A51BD4DDA04}"/>
    <cellStyle name="Normal 19 2 2 2" xfId="5136" xr:uid="{98FD4A1F-160A-42F5-B690-60D990AC6FDA}"/>
    <cellStyle name="Normal 19 2 3" xfId="5137" xr:uid="{2EE7E05E-5517-4421-AB92-B3FC9D2316B2}"/>
    <cellStyle name="Normal 19 20" xfId="5138" xr:uid="{B152C847-636B-4EA4-A54E-DD6D02B85136}"/>
    <cellStyle name="Normal 19 21" xfId="5139" xr:uid="{9BE8AE24-19C8-4FA7-A83E-4B3D39A41D2D}"/>
    <cellStyle name="Normal 19 22" xfId="5140" xr:uid="{C0E3F342-27F5-483E-A6D3-A07F9D6073F8}"/>
    <cellStyle name="Normal 19 23" xfId="5141" xr:uid="{ADE0CC60-28FA-4CAE-8F95-C4425FA666B7}"/>
    <cellStyle name="Normal 19 3" xfId="5142" xr:uid="{2F0E6E63-9F16-40DF-8AA8-3F78EF1E8DC2}"/>
    <cellStyle name="Normal 19 3 2" xfId="5143" xr:uid="{F82F383C-D522-481F-BCA2-4D993D8EC6BD}"/>
    <cellStyle name="Normal 19 4" xfId="5144" xr:uid="{DF0D3358-FDA3-49FD-A00A-4069B3736BBD}"/>
    <cellStyle name="Normal 19 5" xfId="5145" xr:uid="{2767BAF6-D9B6-4C33-ACC3-7C3839295BD9}"/>
    <cellStyle name="Normal 19 6" xfId="5146" xr:uid="{DDD4C377-E74C-47C4-83F0-FA07FCE322BA}"/>
    <cellStyle name="Normal 19 7" xfId="5147" xr:uid="{F97BCC5E-5C88-4117-A60E-C63EE451017A}"/>
    <cellStyle name="Normal 19 8" xfId="5148" xr:uid="{56D0E0B6-3729-498F-8FB2-A1407B76F2D3}"/>
    <cellStyle name="Normal 19 9" xfId="5149" xr:uid="{702081D1-91DF-4A17-88C0-BECC014D009C}"/>
    <cellStyle name="Normal 190" xfId="5150" xr:uid="{F95A34F4-74B2-4308-BFD1-C59457A95CE1}"/>
    <cellStyle name="Normal 191" xfId="5151" xr:uid="{7A1E7061-DEA8-4FDC-9713-C46E3A298223}"/>
    <cellStyle name="Normal 192" xfId="5152" xr:uid="{628A8004-FE1D-47F8-9B19-21B99D242C95}"/>
    <cellStyle name="Normal 193" xfId="5153" xr:uid="{D102AF75-8BDF-4D6B-92C1-186F455E5C9A}"/>
    <cellStyle name="Normal 194" xfId="5154" xr:uid="{A7FC16CF-43F9-4033-87A6-9BE042CCAB12}"/>
    <cellStyle name="Normal 195" xfId="5155" xr:uid="{99A3DD77-A62A-4E1B-9012-09A7DC300506}"/>
    <cellStyle name="Normal 196" xfId="5156" xr:uid="{B73C6F4E-5C7D-4D17-9CEB-AE5D960DFBB3}"/>
    <cellStyle name="Normal 196 2" xfId="5157" xr:uid="{154784C7-DB5A-48DF-A93C-1D03FF3E3FBB}"/>
    <cellStyle name="Normal 196 3" xfId="5158" xr:uid="{413C1E5E-8642-4C37-B22F-F7984B2D2326}"/>
    <cellStyle name="Normal 197" xfId="5159" xr:uid="{B4C4E79F-A814-4826-8BAA-CE800B4F376F}"/>
    <cellStyle name="Normal 198" xfId="5160" xr:uid="{A6475C06-9824-4821-B090-1C88CFA20DD7}"/>
    <cellStyle name="Normal 199" xfId="5161" xr:uid="{D3853D57-94AD-434A-8896-BEAEEE66EE1F}"/>
    <cellStyle name="Normal 199 2" xfId="5162" xr:uid="{59BFC57D-A920-438D-98DE-2E887F3F2EA0}"/>
    <cellStyle name="Normal 2" xfId="4" xr:uid="{5E719F28-1DB1-4451-A315-85A46BB84908}"/>
    <cellStyle name="Normal 2 10" xfId="5164" xr:uid="{532398DA-85B1-478B-8544-803A8C249553}"/>
    <cellStyle name="Normal 2 10 2" xfId="5165" xr:uid="{039885A1-729A-47B0-9695-13C04B43064F}"/>
    <cellStyle name="Normal 2 10 3" xfId="5166" xr:uid="{372B14BC-EFB8-4DED-9DB1-1C9A3EE8A4AE}"/>
    <cellStyle name="Normal 2 100" xfId="5167" xr:uid="{4F9FE09F-4F4B-4B8C-BC64-2447C1750C14}"/>
    <cellStyle name="Normal 2 101" xfId="5168" xr:uid="{51C7D91E-7893-4920-89F0-70E936124F12}"/>
    <cellStyle name="Normal 2 102" xfId="5169" xr:uid="{F6CFDC4A-C9BD-4A1A-81E1-4CFA56F878FC}"/>
    <cellStyle name="Normal 2 103" xfId="5170" xr:uid="{378D2F8B-4946-4E3D-91A0-3E5BF78056BB}"/>
    <cellStyle name="Normal 2 104" xfId="5171" xr:uid="{7AC3B0AC-630D-4236-BCA5-F26F90B8ED29}"/>
    <cellStyle name="Normal 2 105" xfId="5172" xr:uid="{F405731D-14D0-4AD7-8297-BADB6253ABB0}"/>
    <cellStyle name="Normal 2 106" xfId="5173" xr:uid="{B6BB2310-DD93-40A4-9DB8-8991E6449C04}"/>
    <cellStyle name="Normal 2 107" xfId="5174" xr:uid="{199CCEDB-AB2E-4289-8C76-AC5507204EA2}"/>
    <cellStyle name="Normal 2 108" xfId="5175" xr:uid="{E810DB86-CB1C-42F3-9999-36751172ED6A}"/>
    <cellStyle name="Normal 2 109" xfId="5176" xr:uid="{530A43E9-5626-4A06-A613-6152585E90DF}"/>
    <cellStyle name="Normal 2 11" xfId="5177" xr:uid="{0050A647-2219-40F1-9DF0-86B096B2E649}"/>
    <cellStyle name="Normal 2 11 2" xfId="5178" xr:uid="{64057057-2A8B-4B77-8220-80D073697526}"/>
    <cellStyle name="Normal 2 11 3" xfId="5179" xr:uid="{093674BF-AF53-446A-874A-8449ECA32E9B}"/>
    <cellStyle name="Normal 2 110" xfId="5180" xr:uid="{9FB99D6C-DBDA-4D5B-BDDB-F10F71B4714D}"/>
    <cellStyle name="Normal 2 111" xfId="5181" xr:uid="{B065B09F-CD86-45D9-9259-9408FF3D7D38}"/>
    <cellStyle name="Normal 2 112" xfId="5182" xr:uid="{5ED46DF8-8689-4462-A1C9-51FE0F4B51AA}"/>
    <cellStyle name="Normal 2 113" xfId="5183" xr:uid="{BB97CD25-BB52-4C8F-AC71-8EAE588FF511}"/>
    <cellStyle name="Normal 2 113 2" xfId="5184" xr:uid="{4448ABA9-6C81-48E0-B6F1-BE924FA63224}"/>
    <cellStyle name="Normal 2 113 3" xfId="5185" xr:uid="{2C569C9C-014F-438D-BB5F-5A31E4EA2733}"/>
    <cellStyle name="Normal 2 113 4" xfId="5186" xr:uid="{A3D59649-6DF2-48CF-B0B5-B1B77AF9ABFE}"/>
    <cellStyle name="Normal 2 113 5" xfId="5187" xr:uid="{5CC03D2A-5847-4DBB-87E1-B91D975BA923}"/>
    <cellStyle name="Normal 2 113 6" xfId="5188" xr:uid="{05D3FC44-A33D-46B3-A652-850C3EB1F904}"/>
    <cellStyle name="Normal 2 113 7" xfId="5189" xr:uid="{30B9D82D-BAD2-4D8E-BD60-1997B5BE554A}"/>
    <cellStyle name="Normal 2 114" xfId="5190" xr:uid="{95B93E6F-E9C8-48AD-80AD-88F3B3A6805B}"/>
    <cellStyle name="Normal 2 115" xfId="5191" xr:uid="{EDD90F51-0717-4817-93BD-FC7A78EF9DE4}"/>
    <cellStyle name="Normal 2 116" xfId="5192" xr:uid="{C6B5F4D3-B99A-4E85-9579-919A291A6BB4}"/>
    <cellStyle name="Normal 2 117" xfId="5193" xr:uid="{43991023-B8C1-429B-997A-55E2D48ADCAD}"/>
    <cellStyle name="Normal 2 118" xfId="5194" xr:uid="{EC949254-EFDA-4EF1-A8D5-8910FA2EBF1C}"/>
    <cellStyle name="Normal 2 119" xfId="5195" xr:uid="{D07EEF4F-3DD9-4893-AF17-F36481E75653}"/>
    <cellStyle name="Normal 2 12" xfId="5196" xr:uid="{E336F4A8-5824-4F57-8863-EC348D29FC2D}"/>
    <cellStyle name="Normal 2 12 2" xfId="5197" xr:uid="{0951894F-A11F-4E75-9F77-D2BD8C5E6089}"/>
    <cellStyle name="Normal 2 12 3" xfId="5198" xr:uid="{6BD8862D-1125-4141-B1D2-4FB1AE1F5315}"/>
    <cellStyle name="Normal 2 12 4" xfId="5199" xr:uid="{AB5D2D60-C6B2-4F60-A8B3-148D63554005}"/>
    <cellStyle name="Normal 2 12 5" xfId="5200" xr:uid="{5559A84E-2355-4217-BF2C-BBEFF72D9E71}"/>
    <cellStyle name="Normal 2 12 6" xfId="5201" xr:uid="{7F6DB2E7-630E-4D94-9F26-828BB56A4ADB}"/>
    <cellStyle name="Normal 2 12 7" xfId="5202" xr:uid="{94DBCEA3-99D0-4158-9817-9044FAE040A5}"/>
    <cellStyle name="Normal 2 120" xfId="5203" xr:uid="{B523CF2A-410E-41BD-9862-66E45C41C996}"/>
    <cellStyle name="Normal 2 121" xfId="5204" xr:uid="{8A7C7BDC-CDB5-44DB-92AA-32E506083519}"/>
    <cellStyle name="Normal 2 122" xfId="5205" xr:uid="{FB21D97C-C72E-4C9C-A132-BE9CBBC71DAA}"/>
    <cellStyle name="Normal 2 123" xfId="5206" xr:uid="{486D7B2F-2B81-49CB-AB80-0267A97DE0B3}"/>
    <cellStyle name="Normal 2 124" xfId="5207" xr:uid="{DEC168C7-ADBA-47EB-A949-F70C33706791}"/>
    <cellStyle name="Normal 2 125" xfId="5208" xr:uid="{8697C79B-C04C-4150-8EE3-291B77F88713}"/>
    <cellStyle name="Normal 2 126" xfId="5209" xr:uid="{B8DF6EFE-C65E-4476-A0DE-2A58D8803846}"/>
    <cellStyle name="Normal 2 127" xfId="5210" xr:uid="{0391E97A-DED2-48F4-9003-DE065F4A4605}"/>
    <cellStyle name="Normal 2 128" xfId="5211" xr:uid="{85D61446-8156-49D2-81A5-F3181F454460}"/>
    <cellStyle name="Normal 2 129" xfId="5212" xr:uid="{2110F570-3238-4C2B-A369-EEEAE4A0ACF4}"/>
    <cellStyle name="Normal 2 129 2" xfId="5213" xr:uid="{EE4FB531-0CBA-4503-ADB3-CB94A56739E7}"/>
    <cellStyle name="Normal 2 129 3" xfId="5214" xr:uid="{9728E1B3-B350-454D-8C6F-C3B5460262FB}"/>
    <cellStyle name="Normal 2 129 4" xfId="5215" xr:uid="{03358444-A1A8-4AF1-9E8A-C8782D80B89F}"/>
    <cellStyle name="Normal 2 129 5" xfId="5216" xr:uid="{8EE5EC29-A636-4CB4-A004-306B852410F2}"/>
    <cellStyle name="Normal 2 13" xfId="5217" xr:uid="{068AEED9-E6E3-4ED5-9C75-294CC773B1BC}"/>
    <cellStyle name="Normal 2 13 2" xfId="5218" xr:uid="{2AF1AF43-0E64-4E33-BD60-71DE9353E55D}"/>
    <cellStyle name="Normal 2 13 3" xfId="5219" xr:uid="{58E59222-6BC4-4D9B-91E9-C41DF2748DB8}"/>
    <cellStyle name="Normal 2 130" xfId="5220" xr:uid="{D0C1AB57-F3F0-4279-8A1E-525A06AC760B}"/>
    <cellStyle name="Normal 2 131" xfId="5221" xr:uid="{801650F0-4245-48B5-8A7B-8D371CD13B7C}"/>
    <cellStyle name="Normal 2 132" xfId="5222" xr:uid="{FF3A1CD3-A49D-4F1E-B07A-13D08E41F5B6}"/>
    <cellStyle name="Normal 2 133" xfId="5223" xr:uid="{83EF3404-9D5E-496D-8ED3-6D0517772738}"/>
    <cellStyle name="Normal 2 134" xfId="5224" xr:uid="{DE9F045E-8F49-4BFA-A0BE-C947AFB30212}"/>
    <cellStyle name="Normal 2 135" xfId="5225" xr:uid="{F4FA0F1C-A0AA-4131-ACB7-66640963904B}"/>
    <cellStyle name="Normal 2 136" xfId="5226" xr:uid="{2F274BA6-0D0F-4628-AF05-5D5A5DAA41BD}"/>
    <cellStyle name="Normal 2 137" xfId="5227" xr:uid="{7D5E24DF-94BF-4AFA-8454-3CD31A8E587E}"/>
    <cellStyle name="Normal 2 138" xfId="5228" xr:uid="{0F95122A-7A7D-459F-BE65-52907C3DB3C0}"/>
    <cellStyle name="Normal 2 139" xfId="5229" xr:uid="{29A0994C-5429-4A8B-9BC2-620165A80BCC}"/>
    <cellStyle name="Normal 2 14" xfId="5230" xr:uid="{441B9931-A631-4C99-9C8B-2D380BA54A49}"/>
    <cellStyle name="Normal 2 14 2" xfId="5231" xr:uid="{590FEA7B-877C-4B38-B6A3-DD7BA5E70602}"/>
    <cellStyle name="Normal 2 14 3" xfId="5232" xr:uid="{9A782BD7-7811-4A06-9EB7-DDC639AA0FC9}"/>
    <cellStyle name="Normal 2 140" xfId="5233" xr:uid="{C843AE81-BB87-493C-8CAC-FC77ACE2A2E4}"/>
    <cellStyle name="Normal 2 141" xfId="5234" xr:uid="{D3CB54CC-F0C1-43DA-9CD0-EF1D90FB10BB}"/>
    <cellStyle name="Normal 2 142" xfId="5235" xr:uid="{E0071A69-6B38-4491-8685-A9AA3E775156}"/>
    <cellStyle name="Normal 2 143" xfId="5236" xr:uid="{0B219B72-55FF-4270-A333-4BE45514DA16}"/>
    <cellStyle name="Normal 2 144" xfId="5237" xr:uid="{25EE77FC-0008-40FC-BE35-D7CA8C7FC10E}"/>
    <cellStyle name="Normal 2 145" xfId="5238" xr:uid="{B20EC507-F47A-410A-91CA-8C5186BC3A36}"/>
    <cellStyle name="Normal 2 145 10" xfId="5239" xr:uid="{D68A9155-BA4B-4C06-951F-28211B8D4D5F}"/>
    <cellStyle name="Normal 2 145 11" xfId="5240" xr:uid="{439C512E-E99D-49B2-8F04-773A33933267}"/>
    <cellStyle name="Normal 2 145 12" xfId="5241" xr:uid="{AD795606-34AD-40FC-A5FD-5FB4AF89B88F}"/>
    <cellStyle name="Normal 2 145 13" xfId="5242" xr:uid="{EABA5401-336B-45A0-98F1-77F2E145ADB1}"/>
    <cellStyle name="Normal 2 145 14" xfId="5243" xr:uid="{7233F91F-C642-4EBE-AC19-C8143CAA8002}"/>
    <cellStyle name="Normal 2 145 15" xfId="5244" xr:uid="{C9B3178C-58EB-44E7-83CF-342D219FCE5B}"/>
    <cellStyle name="Normal 2 145 16" xfId="5245" xr:uid="{B95967EA-93D5-407D-B1EA-52FED5DEC72D}"/>
    <cellStyle name="Normal 2 145 17" xfId="5246" xr:uid="{6BA04DB0-4665-49DD-979F-40CD12062659}"/>
    <cellStyle name="Normal 2 145 18" xfId="5247" xr:uid="{55BCBF1C-F907-47B1-8E39-5156A001CD44}"/>
    <cellStyle name="Normal 2 145 19" xfId="5248" xr:uid="{F119D0F0-C52D-481F-83A7-3BD8723DDB52}"/>
    <cellStyle name="Normal 2 145 2" xfId="5249" xr:uid="{9CD9FC1F-A8D6-4EF7-8B99-4265CFCC2F93}"/>
    <cellStyle name="Normal 2 145 20" xfId="5250" xr:uid="{E51C59F0-6B7C-4310-BE03-72A0B18078BC}"/>
    <cellStyle name="Normal 2 145 3" xfId="5251" xr:uid="{89845E52-4CFF-4A68-9870-CF9A5CCBC6B8}"/>
    <cellStyle name="Normal 2 145 4" xfId="5252" xr:uid="{296AC305-3BC0-49ED-A22D-D35FBA7444D1}"/>
    <cellStyle name="Normal 2 145 5" xfId="5253" xr:uid="{E4B341BE-DE1C-4CD2-AD96-F89FCF41B29C}"/>
    <cellStyle name="Normal 2 145 6" xfId="5254" xr:uid="{6B84E35E-8138-4DED-B8D1-835BF32E4769}"/>
    <cellStyle name="Normal 2 145 7" xfId="5255" xr:uid="{A731E770-8350-4FCD-A0E6-C9ABD5CEBC55}"/>
    <cellStyle name="Normal 2 145 8" xfId="5256" xr:uid="{C414730A-842D-4FC1-BEE8-F2A87EF00F27}"/>
    <cellStyle name="Normal 2 145 9" xfId="5257" xr:uid="{7D0B9334-1106-45E8-AF34-E378DFE3F2C0}"/>
    <cellStyle name="Normal 2 146" xfId="5258" xr:uid="{616246AE-E277-41EC-B181-08D33768D55B}"/>
    <cellStyle name="Normal 2 146 10" xfId="5259" xr:uid="{6AFAB509-D0EB-4EF2-BD26-AE19CB1AF256}"/>
    <cellStyle name="Normal 2 146 11" xfId="5260" xr:uid="{71649334-76AA-4E1D-8348-49B2CD516311}"/>
    <cellStyle name="Normal 2 146 12" xfId="5261" xr:uid="{59972990-EC00-474B-924C-6E1E97969EF7}"/>
    <cellStyle name="Normal 2 146 13" xfId="5262" xr:uid="{A14F1AC2-350F-4A62-A9B5-215C3027AA6F}"/>
    <cellStyle name="Normal 2 146 14" xfId="5263" xr:uid="{840A81CF-DB4A-4290-A787-DCA9BE506450}"/>
    <cellStyle name="Normal 2 146 15" xfId="5264" xr:uid="{0E754FBC-B961-49DB-965F-E32320C8E098}"/>
    <cellStyle name="Normal 2 146 16" xfId="5265" xr:uid="{8D28CD02-EF1B-4162-86ED-7A1B328370CF}"/>
    <cellStyle name="Normal 2 146 17" xfId="5266" xr:uid="{F118F22F-409B-47C4-B5EE-2714ACD8DD0F}"/>
    <cellStyle name="Normal 2 146 2" xfId="5267" xr:uid="{5E01DB3D-D44C-40CB-A5CE-C484C873AC6C}"/>
    <cellStyle name="Normal 2 146 3" xfId="5268" xr:uid="{5F22453D-3BA3-4911-A50E-AD182C2B4117}"/>
    <cellStyle name="Normal 2 146 4" xfId="5269" xr:uid="{9E70F76F-A1FB-4D59-976A-1172179DA5C5}"/>
    <cellStyle name="Normal 2 146 5" xfId="5270" xr:uid="{3BED39D0-9FF2-4546-AAA6-859F2CBD0E04}"/>
    <cellStyle name="Normal 2 146 6" xfId="5271" xr:uid="{19DB7FBC-E512-410A-BB65-7660F236348C}"/>
    <cellStyle name="Normal 2 146 7" xfId="5272" xr:uid="{506DE71D-11A0-4311-8CCA-BA079EB4739B}"/>
    <cellStyle name="Normal 2 146 8" xfId="5273" xr:uid="{E2385175-5A0D-41C7-82F4-62DBABCC99D3}"/>
    <cellStyle name="Normal 2 146 9" xfId="5274" xr:uid="{C605BED6-29B4-49C9-8159-2618645EEB9C}"/>
    <cellStyle name="Normal 2 147" xfId="5275" xr:uid="{743D0B89-02AD-4E5B-B1E7-EFCE9C5AE724}"/>
    <cellStyle name="Normal 2 147 10" xfId="5276" xr:uid="{8769AB1F-D57D-4DFD-8CFE-723E3AECFC50}"/>
    <cellStyle name="Normal 2 147 11" xfId="5277" xr:uid="{A0F09749-3D06-472F-9192-3CF5C6946ABC}"/>
    <cellStyle name="Normal 2 147 12" xfId="5278" xr:uid="{EBC5D1BA-EF09-433C-A43B-93F775B9254D}"/>
    <cellStyle name="Normal 2 147 13" xfId="5279" xr:uid="{55AC7355-9DEC-4522-AE64-23F68A3B6C44}"/>
    <cellStyle name="Normal 2 147 14" xfId="5280" xr:uid="{3E5F2145-10FE-4B9D-ACC0-DA656876EE28}"/>
    <cellStyle name="Normal 2 147 15" xfId="5281" xr:uid="{9E7493AE-578E-4AC2-8812-DC89749590B3}"/>
    <cellStyle name="Normal 2 147 16" xfId="5282" xr:uid="{5E812642-5CE8-46C3-A48F-28BBCAD09CB9}"/>
    <cellStyle name="Normal 2 147 17" xfId="5283" xr:uid="{69E30926-F47E-46FD-AD5B-940DE051C314}"/>
    <cellStyle name="Normal 2 147 2" xfId="5284" xr:uid="{A280EE3F-20D3-46F2-A2EC-93B7D89AAA27}"/>
    <cellStyle name="Normal 2 147 3" xfId="5285" xr:uid="{3B5957A7-1E34-4FA2-BED6-B17BBCDF563C}"/>
    <cellStyle name="Normal 2 147 4" xfId="5286" xr:uid="{56435F29-B772-4272-9E21-4A0F61460EF1}"/>
    <cellStyle name="Normal 2 147 5" xfId="5287" xr:uid="{2A75122B-F694-4823-91AE-84DC5F60F995}"/>
    <cellStyle name="Normal 2 147 6" xfId="5288" xr:uid="{94A6ED36-50E0-4618-AFBA-E57FE9FCE135}"/>
    <cellStyle name="Normal 2 147 7" xfId="5289" xr:uid="{D40AEBD2-C744-4A6D-96CD-BEAF527D86B2}"/>
    <cellStyle name="Normal 2 147 8" xfId="5290" xr:uid="{73868FB8-A02D-426E-940D-57A0FC0FC612}"/>
    <cellStyle name="Normal 2 147 9" xfId="5291" xr:uid="{8435AACF-11DB-4C0E-BB34-E6F490A75962}"/>
    <cellStyle name="Normal 2 148" xfId="5292" xr:uid="{C965BED9-F702-4C75-A18D-F54650AB6446}"/>
    <cellStyle name="Normal 2 148 10" xfId="5293" xr:uid="{6EC7FD6D-AC11-4593-91C5-F1F4D5A7F249}"/>
    <cellStyle name="Normal 2 148 11" xfId="5294" xr:uid="{23DEF3CB-5131-4386-9B79-E8021DEBE2BC}"/>
    <cellStyle name="Normal 2 148 12" xfId="5295" xr:uid="{977DCC15-ABA0-4311-BFF9-E39AB5300D93}"/>
    <cellStyle name="Normal 2 148 13" xfId="5296" xr:uid="{6616503C-58B7-431E-8C08-E0DC79DE8773}"/>
    <cellStyle name="Normal 2 148 2" xfId="5297" xr:uid="{1BC95D95-1789-4CAD-8762-75423CCB3EED}"/>
    <cellStyle name="Normal 2 148 3" xfId="5298" xr:uid="{65C36322-7D10-4921-8EDD-5EB8F8F84402}"/>
    <cellStyle name="Normal 2 148 4" xfId="5299" xr:uid="{C87116E2-B8E8-41C1-BF67-88CD90DD4F41}"/>
    <cellStyle name="Normal 2 148 5" xfId="5300" xr:uid="{D4F5B332-0E33-4456-AA73-C7F464F595AB}"/>
    <cellStyle name="Normal 2 148 6" xfId="5301" xr:uid="{F475CC99-653A-4420-B97D-FBBCCFCF6766}"/>
    <cellStyle name="Normal 2 148 7" xfId="5302" xr:uid="{5D01E783-F2AC-4834-A84B-6D6424F76694}"/>
    <cellStyle name="Normal 2 148 8" xfId="5303" xr:uid="{101FDE2C-EEF8-448D-A110-6105EE4BB612}"/>
    <cellStyle name="Normal 2 148 9" xfId="5304" xr:uid="{2530CBF1-7599-4D62-A8C4-2F59169DE4B4}"/>
    <cellStyle name="Normal 2 149" xfId="5305" xr:uid="{7527FA7F-2AC1-4CF7-8EC4-42661FDA9FED}"/>
    <cellStyle name="Normal 2 15" xfId="5306" xr:uid="{1B112D8C-43E3-4F9D-A118-2F0B729FA863}"/>
    <cellStyle name="Normal 2 15 2" xfId="5307" xr:uid="{09215D57-6BBC-461A-874B-330E89C6FFA6}"/>
    <cellStyle name="Normal 2 15 3" xfId="5308" xr:uid="{5AC8EA46-E4C9-4B8E-80BB-BB9D2081C0C1}"/>
    <cellStyle name="Normal 2 150" xfId="5309" xr:uid="{F4081AE0-84BD-43CA-89DF-4A465ACCD5C4}"/>
    <cellStyle name="Normal 2 151" xfId="5310" xr:uid="{62E0454F-BFC4-4849-9935-C8F08CC455F3}"/>
    <cellStyle name="Normal 2 152" xfId="5311" xr:uid="{D2FD8597-9DA1-49E4-A9B2-32FB53BFE282}"/>
    <cellStyle name="Normal 2 153" xfId="5312" xr:uid="{335CC369-2902-4640-B253-223FA4A8C49C}"/>
    <cellStyle name="Normal 2 154" xfId="5313" xr:uid="{5BCB6E26-69AB-48F4-BCC8-7176AED733B4}"/>
    <cellStyle name="Normal 2 155" xfId="5314" xr:uid="{71191BB9-09AC-438C-B8D8-E2F0CB70B358}"/>
    <cellStyle name="Normal 2 156" xfId="5315" xr:uid="{6EF2D28F-3638-401F-A31A-ECDE2533E5BB}"/>
    <cellStyle name="Normal 2 157" xfId="5316" xr:uid="{FD0EBE84-3B59-42CC-8B56-E3BA61A24522}"/>
    <cellStyle name="Normal 2 158" xfId="5317" xr:uid="{E134EF5F-5C43-42A9-B2B3-579B5BB99C15}"/>
    <cellStyle name="Normal 2 159" xfId="5318" xr:uid="{C2094D94-B6BB-41CD-99B2-29A579EB443B}"/>
    <cellStyle name="Normal 2 16" xfId="5319" xr:uid="{B049D703-9C44-4D8F-9F49-313FF15179FD}"/>
    <cellStyle name="Normal 2 16 2" xfId="5320" xr:uid="{48E332D5-857A-493B-A874-4C7F9FDD424B}"/>
    <cellStyle name="Normal 2 16 3" xfId="5321" xr:uid="{E1170764-1C81-4DDC-98E1-A9DF622CFC48}"/>
    <cellStyle name="Normal 2 160" xfId="5322" xr:uid="{465E9645-B2BC-4DA0-852F-E2BF74269D7B}"/>
    <cellStyle name="Normal 2 161" xfId="5323" xr:uid="{F6A5F421-6661-4DC5-9F4B-B9085DB60088}"/>
    <cellStyle name="Normal 2 162" xfId="5324" xr:uid="{5429DE1B-7029-4F7E-AC62-12B241AE8A00}"/>
    <cellStyle name="Normal 2 163" xfId="5325" xr:uid="{195DDA9F-B2B8-4D11-988C-1CE427E048D6}"/>
    <cellStyle name="Normal 2 164" xfId="5326" xr:uid="{337B609F-C1E7-420B-9FAE-11AA5D88E336}"/>
    <cellStyle name="Normal 2 165" xfId="5327" xr:uid="{21AC8EB3-CD20-484F-8B1F-8A8574124752}"/>
    <cellStyle name="Normal 2 166" xfId="5328" xr:uid="{DC0954F7-B009-44FD-9C94-C0C715AA16F3}"/>
    <cellStyle name="Normal 2 167" xfId="5329" xr:uid="{8C610378-727A-4B0E-B0B0-485EB3F4316A}"/>
    <cellStyle name="Normal 2 168" xfId="5330" xr:uid="{64AC8B2C-6538-428E-9F5E-1CCEC3001BDF}"/>
    <cellStyle name="Normal 2 168 2" xfId="5331" xr:uid="{19015D03-A16D-4BF4-AF39-8329884D8700}"/>
    <cellStyle name="Normal 2 168 3" xfId="5332" xr:uid="{2C8F63C6-3D32-4A99-BD48-E00B08C4ABDE}"/>
    <cellStyle name="Normal 2 168 4" xfId="5333" xr:uid="{728F7D9F-F8AA-42E2-968D-F28F0ACD129A}"/>
    <cellStyle name="Normal 2 169" xfId="5334" xr:uid="{2E8052D6-AA7C-4497-AF5F-915F519CC473}"/>
    <cellStyle name="Normal 2 17" xfId="5335" xr:uid="{607708EA-4C82-4DB3-9857-2254D3CB1CD6}"/>
    <cellStyle name="Normal 2 17 2" xfId="5336" xr:uid="{C90EC7EE-A03F-4DB4-BA9A-0D2194FD9253}"/>
    <cellStyle name="Normal 2 17 3" xfId="5337" xr:uid="{1F72E81A-38AC-48E6-9E3A-F46275789E2E}"/>
    <cellStyle name="Normal 2 170" xfId="5338" xr:uid="{78F017D1-465C-4060-B393-DFD50DAADFCF}"/>
    <cellStyle name="Normal 2 171" xfId="5339" xr:uid="{3F649AC8-DD2E-4478-BA51-5B7367DBD985}"/>
    <cellStyle name="Normal 2 172" xfId="5340" xr:uid="{E6381E5F-668F-438E-AEA3-84AAD6AA4166}"/>
    <cellStyle name="Normal 2 173" xfId="5341" xr:uid="{B3281C40-2098-412C-BDFA-6CFDA434A24E}"/>
    <cellStyle name="Normal 2 174" xfId="5342" xr:uid="{020F0F7B-0C2C-4D97-AF4E-A8506D1A1676}"/>
    <cellStyle name="Normal 2 175" xfId="5343" xr:uid="{C0CA5018-13B3-4143-9C7C-493341D96F34}"/>
    <cellStyle name="Normal 2 176" xfId="5344" xr:uid="{131C145F-6227-4E8E-BA8F-0A3A5DA0B8ED}"/>
    <cellStyle name="Normal 2 177" xfId="5345" xr:uid="{E68448D8-0F48-4456-A957-ECF3AD7CB305}"/>
    <cellStyle name="Normal 2 178" xfId="5346" xr:uid="{AE4DC1D4-B4CC-46F1-A3A4-55C7CA72B6EF}"/>
    <cellStyle name="Normal 2 179" xfId="5347" xr:uid="{DC75B879-EB59-4CA3-81D4-D3B29D103058}"/>
    <cellStyle name="Normal 2 18" xfId="5348" xr:uid="{5A2468CC-5EF1-4579-8A49-A3C844825763}"/>
    <cellStyle name="Normal 2 18 2" xfId="5349" xr:uid="{D5406829-F406-4838-9F8D-570722E18EE2}"/>
    <cellStyle name="Normal 2 18 3" xfId="5350" xr:uid="{CBFD324D-CFD3-4994-9857-D61851D0BCCD}"/>
    <cellStyle name="Normal 2 180" xfId="5351" xr:uid="{B7A722E8-AC1D-4B52-8315-76F45C7ED60D}"/>
    <cellStyle name="Normal 2 181" xfId="5352" xr:uid="{3EBF71CA-B69E-4113-A98E-AD1B7EE4B7BC}"/>
    <cellStyle name="Normal 2 182" xfId="5353" xr:uid="{5455A9B4-33A4-42B6-BAF6-4E09160B1FB3}"/>
    <cellStyle name="Normal 2 183" xfId="5354" xr:uid="{9E5D0BAA-EB7C-41AF-9098-D5C2D7C88623}"/>
    <cellStyle name="Normal 2 184" xfId="5355" xr:uid="{7EB7AB23-A47A-4DFE-B73E-5CFDA36AABE0}"/>
    <cellStyle name="Normal 2 185" xfId="5356" xr:uid="{FC71B426-A5B8-46C1-9CA3-ABB72DDA0B61}"/>
    <cellStyle name="Normal 2 186" xfId="5357" xr:uid="{9229B58F-D140-419C-B718-ABCC702F9469}"/>
    <cellStyle name="Normal 2 187" xfId="5358" xr:uid="{C5276452-03B1-4F73-8BA6-CC6C69A1FB94}"/>
    <cellStyle name="Normal 2 188" xfId="5359" xr:uid="{B9AE4431-5A8B-4C36-B2B9-7822B028CA8E}"/>
    <cellStyle name="Normal 2 189" xfId="5360" xr:uid="{10F63618-FAC6-4AAE-B8B3-118B0DC6C281}"/>
    <cellStyle name="Normal 2 19" xfId="5361" xr:uid="{F1B0B664-1B53-4B02-8CDA-0BD4F32561A6}"/>
    <cellStyle name="Normal 2 19 2" xfId="5362" xr:uid="{44192E9A-EA09-42EB-BEE4-62F420E64D4C}"/>
    <cellStyle name="Normal 2 19 3" xfId="5363" xr:uid="{58667951-38DE-4318-87A0-7131C1922DD6}"/>
    <cellStyle name="Normal 2 190" xfId="5364" xr:uid="{1E4F9010-6434-4400-8A5F-719995A57612}"/>
    <cellStyle name="Normal 2 191" xfId="5365" xr:uid="{86208A33-B86B-4E8B-9747-644897CA4C06}"/>
    <cellStyle name="Normal 2 192" xfId="5366" xr:uid="{F19DC18F-5439-4BFF-A866-01143714C3FF}"/>
    <cellStyle name="Normal 2 193" xfId="5367" xr:uid="{5A63DCD4-96A6-4461-B331-1A99786043C7}"/>
    <cellStyle name="Normal 2 194" xfId="5368" xr:uid="{21633DE8-C8E4-4FA1-A050-9D4A2025F373}"/>
    <cellStyle name="Normal 2 195" xfId="5369" xr:uid="{2E0680CE-B3C4-484D-80E4-55C8A8F3F6CF}"/>
    <cellStyle name="Normal 2 196" xfId="5370" xr:uid="{1F6A1106-3E7B-4F28-8770-4B484AC95CE4}"/>
    <cellStyle name="Normal 2 197" xfId="5371" xr:uid="{1DD01983-A957-4163-A042-6F842FC29126}"/>
    <cellStyle name="Normal 2 198" xfId="5372" xr:uid="{BDAF2EF1-5791-496D-AC1A-5FD3D0AB2C36}"/>
    <cellStyle name="Normal 2 199" xfId="5373" xr:uid="{956E4DBD-5BAE-4C9C-AEB7-883537562CED}"/>
    <cellStyle name="Normal 2 2" xfId="5374" xr:uid="{84C5BEB2-180F-49DD-8C67-ADB1313905B0}"/>
    <cellStyle name="Normal 2 2 10" xfId="5375" xr:uid="{1F353C09-0F6C-4342-9D5C-BCED295A825A}"/>
    <cellStyle name="Normal 2 2 10 2" xfId="5376" xr:uid="{82C99443-2DEA-4749-8A7B-0B25166EDE70}"/>
    <cellStyle name="Normal 2 2 100" xfId="5377" xr:uid="{E7D89C97-1415-4918-8B60-63A8E6E6DB30}"/>
    <cellStyle name="Normal 2 2 101" xfId="5378" xr:uid="{372AE999-6DBD-4B18-98E1-FC03514488D2}"/>
    <cellStyle name="Normal 2 2 102" xfId="5379" xr:uid="{626C23EC-4DA3-4AB8-A686-1219A463EB83}"/>
    <cellStyle name="Normal 2 2 103" xfId="5380" xr:uid="{CCB2EBAA-108A-4F43-842B-7E0E9C38CA97}"/>
    <cellStyle name="Normal 2 2 104" xfId="5381" xr:uid="{728A4990-1F46-4943-8CDA-FA14175D9C1E}"/>
    <cellStyle name="Normal 2 2 105" xfId="5382" xr:uid="{2F70EEEF-715C-4F61-B3FC-1510F27374BB}"/>
    <cellStyle name="Normal 2 2 106" xfId="5383" xr:uid="{08E6B293-D082-4D2D-AC21-DBB94E71EF61}"/>
    <cellStyle name="Normal 2 2 107" xfId="5384" xr:uid="{283F08AC-6AF6-476B-BC1A-0DEF8D328A1F}"/>
    <cellStyle name="Normal 2 2 108" xfId="5385" xr:uid="{6F18BACE-FAEF-4F33-B859-0F38243E2B11}"/>
    <cellStyle name="Normal 2 2 109" xfId="5386" xr:uid="{04907F15-D30D-46C8-A561-C67072DEE145}"/>
    <cellStyle name="Normal 2 2 11" xfId="5387" xr:uid="{BFBC47E9-B6A5-4F6B-83BE-F368E018F888}"/>
    <cellStyle name="Normal 2 2 11 2" xfId="5388" xr:uid="{C6429121-A405-453C-9698-01B6D49AF5B5}"/>
    <cellStyle name="Normal 2 2 110" xfId="5389" xr:uid="{6DF88E2F-459D-4245-9773-97162918436B}"/>
    <cellStyle name="Normal 2 2 111" xfId="5390" xr:uid="{4C3B1DC6-E6A0-46FC-A72D-BEC97B02C389}"/>
    <cellStyle name="Normal 2 2 111 2" xfId="5391" xr:uid="{029B2304-6E31-4028-B38C-2A853564E583}"/>
    <cellStyle name="Normal 2 2 111 3" xfId="5392" xr:uid="{04BFB309-22BE-42B5-BFCF-23EE8A47EBC1}"/>
    <cellStyle name="Normal 2 2 111 4" xfId="5393" xr:uid="{7A5B8E55-6CC2-4E24-BE2D-B6D7DED16D9E}"/>
    <cellStyle name="Normal 2 2 111 5" xfId="5394" xr:uid="{96996089-C677-4771-A54D-05B2DAB4C721}"/>
    <cellStyle name="Normal 2 2 111 6" xfId="5395" xr:uid="{428F3B18-5C25-4594-A70C-DE50A2E4739D}"/>
    <cellStyle name="Normal 2 2 111 7" xfId="5396" xr:uid="{7EBB402B-24BB-402B-9A13-B5670004704F}"/>
    <cellStyle name="Normal 2 2 112" xfId="5397" xr:uid="{0C012C02-215D-4D7C-962B-D30239697AA7}"/>
    <cellStyle name="Normal 2 2 113" xfId="5398" xr:uid="{329C84E3-04B3-4366-8ECB-91F7B7C29A55}"/>
    <cellStyle name="Normal 2 2 114" xfId="5399" xr:uid="{90B75B66-0EBE-4694-910E-870BE7A6C3A5}"/>
    <cellStyle name="Normal 2 2 115" xfId="5400" xr:uid="{942C26D8-6307-4588-A877-70D1D3CEE1C8}"/>
    <cellStyle name="Normal 2 2 116" xfId="5401" xr:uid="{76C7E23A-2A4D-4310-99BC-6820C9DF6B3B}"/>
    <cellStyle name="Normal 2 2 117" xfId="5402" xr:uid="{EC2215ED-1A3C-44BF-862A-31765DE24DCE}"/>
    <cellStyle name="Normal 2 2 118" xfId="5403" xr:uid="{35B0233E-3AC6-4281-B5B7-060A71F8F540}"/>
    <cellStyle name="Normal 2 2 119" xfId="5404" xr:uid="{CB5680D4-FEC5-4872-95EF-30DDFA63F8CD}"/>
    <cellStyle name="Normal 2 2 12" xfId="5405" xr:uid="{24279C75-7089-4388-9C1A-A0E92EE44135}"/>
    <cellStyle name="Normal 2 2 12 2" xfId="5406" xr:uid="{04ECE1DA-49DC-4209-991C-AB2A32E1C59F}"/>
    <cellStyle name="Normal 2 2 120" xfId="5407" xr:uid="{D1D8EEFD-33EF-4A34-9DCF-633B3B60C9CF}"/>
    <cellStyle name="Normal 2 2 121" xfId="5408" xr:uid="{E344FFA0-E61F-4B13-9945-DAF230FD3912}"/>
    <cellStyle name="Normal 2 2 122" xfId="5409" xr:uid="{0B82F94C-9876-4D2B-A80C-0FE544753EE1}"/>
    <cellStyle name="Normal 2 2 123" xfId="5410" xr:uid="{16020E34-4EC3-4EE3-9595-8DD4C00696AA}"/>
    <cellStyle name="Normal 2 2 124" xfId="5411" xr:uid="{7AC0FE01-E6C2-4D6D-8AB2-DEFA78547BAB}"/>
    <cellStyle name="Normal 2 2 125" xfId="5412" xr:uid="{35635EB5-0DFD-48F7-990D-024B302C8612}"/>
    <cellStyle name="Normal 2 2 126" xfId="5413" xr:uid="{834D0376-CD03-49BB-A149-47CE4D2DF89D}"/>
    <cellStyle name="Normal 2 2 127" xfId="5414" xr:uid="{E209981E-01A5-4870-86F3-3939770B9F40}"/>
    <cellStyle name="Normal 2 2 128" xfId="5415" xr:uid="{6CEF90C9-B6A5-4480-A83B-985B4D68CE1C}"/>
    <cellStyle name="Normal 2 2 129" xfId="5416" xr:uid="{D46579EE-DFFB-4D98-A308-0CA37C192BCA}"/>
    <cellStyle name="Normal 2 2 13" xfId="5417" xr:uid="{3D50AB4F-2296-4C03-AF99-0633ECCB91F3}"/>
    <cellStyle name="Normal 2 2 13 2" xfId="5418" xr:uid="{BAF85D26-7FA9-45D9-A3A4-62EB5D5F4BDC}"/>
    <cellStyle name="Normal 2 2 130" xfId="5419" xr:uid="{13A118D5-3BF6-4D44-894F-C8867D4A9CBE}"/>
    <cellStyle name="Normal 2 2 131" xfId="5420" xr:uid="{931EDBED-0A54-4CC5-A9E0-4F1B06A0C49F}"/>
    <cellStyle name="Normal 2 2 132" xfId="5421" xr:uid="{3345EDC9-182C-439D-97E4-AFEC1FB07B9B}"/>
    <cellStyle name="Normal 2 2 133" xfId="5422" xr:uid="{961C5843-07A2-4994-9356-B5633A948637}"/>
    <cellStyle name="Normal 2 2 134" xfId="5423" xr:uid="{1C62F7C2-4794-43B8-B5BC-F67DBEFDB2E5}"/>
    <cellStyle name="Normal 2 2 135" xfId="5424" xr:uid="{FF0655F2-A121-4444-A30F-12547830976D}"/>
    <cellStyle name="Normal 2 2 136" xfId="5425" xr:uid="{FA698165-9BF0-4EFE-9AD0-0EE3FEC7AF83}"/>
    <cellStyle name="Normal 2 2 137" xfId="5426" xr:uid="{AC2C487C-53F3-4AF9-8E22-264C4A5E1B71}"/>
    <cellStyle name="Normal 2 2 138" xfId="5427" xr:uid="{37DB337C-936B-4043-942E-8422E862FBA7}"/>
    <cellStyle name="Normal 2 2 139" xfId="5428" xr:uid="{707851DD-5FEA-4EF7-898A-02FC7CC9629F}"/>
    <cellStyle name="Normal 2 2 14" xfId="5429" xr:uid="{B52FD8D5-A5ED-4B1F-A5BF-1D4B8B8F0E1D}"/>
    <cellStyle name="Normal 2 2 14 2" xfId="5430" xr:uid="{6505853F-AB20-4FBB-BBFD-B70FF7503FCF}"/>
    <cellStyle name="Normal 2 2 140" xfId="5431" xr:uid="{3A730EEF-C160-4DF5-BFEA-AEA752527244}"/>
    <cellStyle name="Normal 2 2 141" xfId="5432" xr:uid="{287ECF45-D7E5-4BA5-A39D-39D3C085712B}"/>
    <cellStyle name="Normal 2 2 142" xfId="5433" xr:uid="{3437EB4D-9294-43DD-B9B9-72CC9DABCCF5}"/>
    <cellStyle name="Normal 2 2 143" xfId="5434" xr:uid="{98A41CF0-C63C-483C-A09D-E43F33A0BC59}"/>
    <cellStyle name="Normal 2 2 144" xfId="5435" xr:uid="{129DFDBC-2A7B-4E88-AFD4-0B3F02F28389}"/>
    <cellStyle name="Normal 2 2 145" xfId="5436" xr:uid="{62E6E09A-4261-40E7-ABFD-36E17ECE0229}"/>
    <cellStyle name="Normal 2 2 146" xfId="5437" xr:uid="{F0543C35-FDED-4893-84DE-76BBAC49D67E}"/>
    <cellStyle name="Normal 2 2 147" xfId="5438" xr:uid="{E5684654-0FAB-4C7B-9E9A-10E0464FA9CA}"/>
    <cellStyle name="Normal 2 2 148" xfId="5439" xr:uid="{BA29E1D1-F93B-45EA-8857-3F1BD517AC08}"/>
    <cellStyle name="Normal 2 2 149" xfId="5440" xr:uid="{93F7071C-E23A-4D28-8276-7C4A3FDC786F}"/>
    <cellStyle name="Normal 2 2 15" xfId="5441" xr:uid="{72A9C0E0-9906-4613-9865-E4795B6BA80E}"/>
    <cellStyle name="Normal 2 2 15 2" xfId="5442" xr:uid="{8F70B2E5-A3EE-41E1-B8BA-8D959DD88615}"/>
    <cellStyle name="Normal 2 2 150" xfId="5443" xr:uid="{D4B27CC9-93DB-4BA4-8DD3-155BCF427F39}"/>
    <cellStyle name="Normal 2 2 151" xfId="5444" xr:uid="{D4708BFA-C7A1-44D3-844F-E8019C7F1F5C}"/>
    <cellStyle name="Normal 2 2 152" xfId="5445" xr:uid="{EFC2E79A-8DA8-4345-B845-5FF19D749DC4}"/>
    <cellStyle name="Normal 2 2 153" xfId="5446" xr:uid="{83947A8C-2A96-40E1-BA4D-980B51AE1694}"/>
    <cellStyle name="Normal 2 2 154" xfId="5447" xr:uid="{48F44798-97CE-4BD2-8860-726591F3E8CF}"/>
    <cellStyle name="Normal 2 2 155" xfId="5448" xr:uid="{8B32E566-A523-46CB-9ECC-CC2D05FA1B7C}"/>
    <cellStyle name="Normal 2 2 156" xfId="5449" xr:uid="{2027819A-0051-46B3-93A2-54E6B78997A0}"/>
    <cellStyle name="Normal 2 2 157" xfId="5450" xr:uid="{88E91E95-1F72-4D76-B844-F097800D5E89}"/>
    <cellStyle name="Normal 2 2 158" xfId="5451" xr:uid="{84327A83-1832-409D-A624-6E0B279AFFEA}"/>
    <cellStyle name="Normal 2 2 159" xfId="5452" xr:uid="{002BD851-1101-4082-9FA1-25910720B617}"/>
    <cellStyle name="Normal 2 2 16" xfId="5453" xr:uid="{CC04B0B4-4CAF-4E7E-A23C-F686DC54BCB6}"/>
    <cellStyle name="Normal 2 2 16 2" xfId="5454" xr:uid="{D74AD213-CC82-4D73-94C3-A9C590C1D19A}"/>
    <cellStyle name="Normal 2 2 160" xfId="5455" xr:uid="{C5EA5A13-E595-4E95-893C-62729570B0CE}"/>
    <cellStyle name="Normal 2 2 161" xfId="5456" xr:uid="{6710FF80-8A2C-410E-9F26-F6B89C0BE6FC}"/>
    <cellStyle name="Normal 2 2 161 2" xfId="5457" xr:uid="{F82E33EF-8F53-4DAD-8A6F-C2AEA4481602}"/>
    <cellStyle name="Normal 2 2 161 3" xfId="5458" xr:uid="{EB3505F8-F479-491D-9EC8-E093A1735FA8}"/>
    <cellStyle name="Normal 2 2 161 4" xfId="5459" xr:uid="{E65148EF-79B4-4009-BF2B-466D08FC6526}"/>
    <cellStyle name="Normal 2 2 162" xfId="5460" xr:uid="{29934B54-7CB5-471A-A1B1-1FD251A97232}"/>
    <cellStyle name="Normal 2 2 163" xfId="5461" xr:uid="{73B0A793-4F33-4103-B40B-FE9E3BD59978}"/>
    <cellStyle name="Normal 2 2 164" xfId="5462" xr:uid="{4E93C5B7-4D8D-4579-A64D-BCDA8482B996}"/>
    <cellStyle name="Normal 2 2 165" xfId="5463" xr:uid="{B4F38CCE-4041-4068-BB27-8B24211A8491}"/>
    <cellStyle name="Normal 2 2 166" xfId="5464" xr:uid="{8A14FA4F-6E1F-4B29-A8D5-4D9AD37A3134}"/>
    <cellStyle name="Normal 2 2 167" xfId="5465" xr:uid="{B15AA8EE-4490-4606-B676-DE4EBAD74E8C}"/>
    <cellStyle name="Normal 2 2 168" xfId="5466" xr:uid="{215003A7-73A8-41F6-8761-8153790394F9}"/>
    <cellStyle name="Normal 2 2 169" xfId="5467" xr:uid="{364DAFFE-6D7E-4248-BA76-84398413285B}"/>
    <cellStyle name="Normal 2 2 17" xfId="5468" xr:uid="{F5CDDDC3-AC48-4739-8684-2D87A9EF4A9B}"/>
    <cellStyle name="Normal 2 2 17 2" xfId="5469" xr:uid="{107AF1C3-ED60-4BDA-A55F-5ECEB48FEC7F}"/>
    <cellStyle name="Normal 2 2 170" xfId="5470" xr:uid="{B8E89C3E-FD40-4D7C-9F8D-647616E21860}"/>
    <cellStyle name="Normal 2 2 171" xfId="5471" xr:uid="{D57FAA74-3471-409F-B1B1-41E572D53EFB}"/>
    <cellStyle name="Normal 2 2 172" xfId="5472" xr:uid="{1BF393B2-E3DA-4B36-BEC5-BDBC03D6463A}"/>
    <cellStyle name="Normal 2 2 173" xfId="5473" xr:uid="{0335DA05-8943-425A-8744-2EBEB0A9BD2A}"/>
    <cellStyle name="Normal 2 2 174" xfId="5474" xr:uid="{D078183A-DF70-4344-A548-013BA95959DD}"/>
    <cellStyle name="Normal 2 2 175" xfId="5475" xr:uid="{D992CA9F-1E65-4CC5-8D0E-C7B8C5FB77A4}"/>
    <cellStyle name="Normal 2 2 176" xfId="5476" xr:uid="{C7BD199A-2E5C-463C-8363-0376072ADEC3}"/>
    <cellStyle name="Normal 2 2 177" xfId="5477" xr:uid="{FCD5535E-FF79-4D24-AB54-DACC95B62AD7}"/>
    <cellStyle name="Normal 2 2 178" xfId="5478" xr:uid="{EC669F0F-AF9E-4A66-A917-E321385F119D}"/>
    <cellStyle name="Normal 2 2 179" xfId="5479" xr:uid="{0A8D6950-73CF-45DD-919F-A5D7AF1C8ECA}"/>
    <cellStyle name="Normal 2 2 18" xfId="5480" xr:uid="{6CEC6B5C-BB8E-4594-BBDE-86F751857337}"/>
    <cellStyle name="Normal 2 2 18 2" xfId="5481" xr:uid="{EC8F28C8-72BB-4EDE-B079-08DE3C3E7194}"/>
    <cellStyle name="Normal 2 2 180" xfId="5482" xr:uid="{A5A13684-BF83-4F21-9E7A-A9379A789C18}"/>
    <cellStyle name="Normal 2 2 181" xfId="5483" xr:uid="{A6470D1D-AFE9-42F2-9481-8968DE31C134}"/>
    <cellStyle name="Normal 2 2 182" xfId="5484" xr:uid="{41FE2777-C818-4A3F-9B44-49D53741BE8F}"/>
    <cellStyle name="Normal 2 2 183" xfId="5485" xr:uid="{B0DAD6F1-6202-4293-8674-D01105EEFED0}"/>
    <cellStyle name="Normal 2 2 184" xfId="5486" xr:uid="{A62985E2-83AE-4176-A4F4-590D585F8958}"/>
    <cellStyle name="Normal 2 2 185" xfId="5487" xr:uid="{0D45656A-9614-45D5-AA70-B5FE49C4A95A}"/>
    <cellStyle name="Normal 2 2 186" xfId="5488" xr:uid="{FD703447-03EF-496E-8147-2BE5FD48FC44}"/>
    <cellStyle name="Normal 2 2 187" xfId="5489" xr:uid="{49D7B5C7-0762-4869-A2B8-2F0686E711BC}"/>
    <cellStyle name="Normal 2 2 188" xfId="5490" xr:uid="{CCF1DD19-EB2F-4B56-BEB3-E0718D83E809}"/>
    <cellStyle name="Normal 2 2 189" xfId="5491" xr:uid="{D0CE8DFB-6757-47FC-B200-E83100A8349B}"/>
    <cellStyle name="Normal 2 2 19" xfId="5492" xr:uid="{617A23BC-C909-4B99-B431-B08AB56765CC}"/>
    <cellStyle name="Normal 2 2 19 2" xfId="5493" xr:uid="{7767E318-E067-4640-9690-9C0E8376AB0B}"/>
    <cellStyle name="Normal 2 2 190" xfId="5494" xr:uid="{022B3794-D3B5-4C92-A932-BC0AA705CD6C}"/>
    <cellStyle name="Normal 2 2 191" xfId="5495" xr:uid="{89AB54B8-7158-4E4B-9EF3-BC288547FA39}"/>
    <cellStyle name="Normal 2 2 192" xfId="5496" xr:uid="{AB201582-BBE3-4484-8723-FABD6034684B}"/>
    <cellStyle name="Normal 2 2 193" xfId="5497" xr:uid="{9AB13E41-A56C-4396-8D2B-5CE37E77C101}"/>
    <cellStyle name="Normal 2 2 194" xfId="5498" xr:uid="{548A1057-6992-4785-B817-F5A0CB090885}"/>
    <cellStyle name="Normal 2 2 195" xfId="5499" xr:uid="{DDA60F60-ABF8-4041-8EAD-AF97D0FC58DC}"/>
    <cellStyle name="Normal 2 2 196" xfId="5500" xr:uid="{ACADFD1F-6C48-4A5D-9906-B524777FF0ED}"/>
    <cellStyle name="Normal 2 2 197" xfId="5501" xr:uid="{8824AB98-4381-4723-9B79-AFF0C257CB63}"/>
    <cellStyle name="Normal 2 2 198" xfId="5502" xr:uid="{17B53DA9-6A67-4E2C-AAAD-1AC851060985}"/>
    <cellStyle name="Normal 2 2 199" xfId="5503" xr:uid="{850A5A03-EA01-4F7C-AECC-1CE6E74A7B78}"/>
    <cellStyle name="Normal 2 2 2" xfId="5504" xr:uid="{12C10DEF-5360-4A56-9D0B-E2BBBEA468FB}"/>
    <cellStyle name="Normal 2 2 2 10" xfId="5505" xr:uid="{B80892E9-4C31-4180-8097-191FF176789B}"/>
    <cellStyle name="Normal 2 2 2 10 2" xfId="5506" xr:uid="{FF7CD2CB-EE14-4B6A-91EC-39DEAF0D2715}"/>
    <cellStyle name="Normal 2 2 2 100" xfId="5507" xr:uid="{75021EEB-D57E-4C98-ADA0-3722F8DAA613}"/>
    <cellStyle name="Normal 2 2 2 101" xfId="5508" xr:uid="{4DCD813A-92F4-417F-B21F-BCA5D544EBFA}"/>
    <cellStyle name="Normal 2 2 2 102" xfId="5509" xr:uid="{051F1254-9480-4CCA-9062-2042AF771CD7}"/>
    <cellStyle name="Normal 2 2 2 103" xfId="5510" xr:uid="{2D07D382-93A4-43FE-8E95-A0F295F3AAEB}"/>
    <cellStyle name="Normal 2 2 2 104" xfId="5511" xr:uid="{A69CFCA0-08B0-4CE1-BFB6-40B7807034FA}"/>
    <cellStyle name="Normal 2 2 2 105" xfId="5512" xr:uid="{C66FC806-F46C-496B-961C-3C65447EFBB0}"/>
    <cellStyle name="Normal 2 2 2 106" xfId="5513" xr:uid="{C900695C-9BDA-4865-9840-05259846C877}"/>
    <cellStyle name="Normal 2 2 2 107" xfId="5514" xr:uid="{E72579BC-B21E-41B5-9B12-764AB9EEDEAE}"/>
    <cellStyle name="Normal 2 2 2 108" xfId="5515" xr:uid="{A979A164-A1B4-40A5-B241-DB20D1E8D78C}"/>
    <cellStyle name="Normal 2 2 2 109" xfId="5516" xr:uid="{827A878E-B724-45D8-A6BC-60C9AB7B8D1C}"/>
    <cellStyle name="Normal 2 2 2 11" xfId="5517" xr:uid="{FC067E9C-BA8D-4067-B32C-E5FDEDC20BEB}"/>
    <cellStyle name="Normal 2 2 2 11 2" xfId="5518" xr:uid="{589EC11E-3466-45C8-8B76-4FF371AF1870}"/>
    <cellStyle name="Normal 2 2 2 110" xfId="5519" xr:uid="{AB4A61FB-EF8A-4AA8-97F6-C00FDA7498F8}"/>
    <cellStyle name="Normal 2 2 2 111" xfId="5520" xr:uid="{B152BC10-8A85-4832-979B-48C01A19BBDC}"/>
    <cellStyle name="Normal 2 2 2 112" xfId="5521" xr:uid="{7DA7B1D2-A8C2-4D23-A7C6-FAD0EB0DB22E}"/>
    <cellStyle name="Normal 2 2 2 113" xfId="5522" xr:uid="{7EAB46FD-6C87-4139-945E-613D9A814C0E}"/>
    <cellStyle name="Normal 2 2 2 114" xfId="5523" xr:uid="{7309D547-08F8-4CB7-864D-D2926CDBBC5F}"/>
    <cellStyle name="Normal 2 2 2 115" xfId="5524" xr:uid="{4788F872-CFA3-4F0F-B410-E64CEA657463}"/>
    <cellStyle name="Normal 2 2 2 116" xfId="5525" xr:uid="{1CAD889F-AC7D-4CF7-9DE5-9712CD900424}"/>
    <cellStyle name="Normal 2 2 2 117" xfId="5526" xr:uid="{770C4E23-EBFE-4DE0-BA2E-7FE44E82016A}"/>
    <cellStyle name="Normal 2 2 2 118" xfId="5527" xr:uid="{F2030059-129A-4FF9-8923-58A7A9DDF002}"/>
    <cellStyle name="Normal 2 2 2 119" xfId="5528" xr:uid="{7A60D701-F37A-4734-BB05-332180DF4ADD}"/>
    <cellStyle name="Normal 2 2 2 119 2" xfId="5529" xr:uid="{D1B8AB2A-61B7-40AE-8CCB-EAB291526583}"/>
    <cellStyle name="Normal 2 2 2 119 3" xfId="5530" xr:uid="{3A75E3FA-94F9-481E-B5E1-65596C1D84F6}"/>
    <cellStyle name="Normal 2 2 2 119 4" xfId="5531" xr:uid="{4509195C-FB6D-49C6-A1F9-F300913D2747}"/>
    <cellStyle name="Normal 2 2 2 12" xfId="5532" xr:uid="{9BBDA244-7924-4F57-8ED4-C473A3FE1C09}"/>
    <cellStyle name="Normal 2 2 2 12 10" xfId="5533" xr:uid="{AB012494-33EB-4F2B-881D-9E95977E123F}"/>
    <cellStyle name="Normal 2 2 2 12 2" xfId="5534" xr:uid="{A5B8EA4D-448A-4F96-AAB5-4516B982D30B}"/>
    <cellStyle name="Normal 2 2 2 12 2 2" xfId="5535" xr:uid="{CB981E43-59AB-4A30-86E4-543A58CFBFE8}"/>
    <cellStyle name="Normal 2 2 2 12 2 3" xfId="5536" xr:uid="{6514EFD3-6A2D-41EE-B987-62B59FEBE232}"/>
    <cellStyle name="Normal 2 2 2 12 2 4" xfId="5537" xr:uid="{080F1EDA-7E1A-41E6-9F16-046FD662D643}"/>
    <cellStyle name="Normal 2 2 2 12 2 5" xfId="5538" xr:uid="{81E93C18-7575-4E0A-9012-734A276C8655}"/>
    <cellStyle name="Normal 2 2 2 12 2 6" xfId="5539" xr:uid="{B4C3F3A0-2D70-4A61-9648-1D6D7769446A}"/>
    <cellStyle name="Normal 2 2 2 12 2 7" xfId="5540" xr:uid="{43B9074C-377C-4B1B-9D24-BE0C5C1FCD80}"/>
    <cellStyle name="Normal 2 2 2 12 2 8" xfId="5541" xr:uid="{4F899B14-AA35-4D91-84AF-0826B39B308E}"/>
    <cellStyle name="Normal 2 2 2 12 2 9" xfId="5542" xr:uid="{4B17EBBE-20BF-4DFC-845C-118D5302B07A}"/>
    <cellStyle name="Normal 2 2 2 12 3" xfId="5543" xr:uid="{ABC59F4E-E592-483F-B75C-A9E3520F9373}"/>
    <cellStyle name="Normal 2 2 2 12 4" xfId="5544" xr:uid="{E566CF23-AB1B-4A8B-B60E-4A5B68FE5269}"/>
    <cellStyle name="Normal 2 2 2 12 5" xfId="5545" xr:uid="{8CCDEC7F-97AA-4FE3-8E39-97F712C4904A}"/>
    <cellStyle name="Normal 2 2 2 12 6" xfId="5546" xr:uid="{A3037F51-2CA2-42CF-A6E9-135824652DF0}"/>
    <cellStyle name="Normal 2 2 2 12 7" xfId="5547" xr:uid="{E24B0C69-F0B5-4203-9C41-59AD1909C11F}"/>
    <cellStyle name="Normal 2 2 2 12 8" xfId="5548" xr:uid="{9EE9C392-1398-4CDF-B89F-7B7CE3926C7F}"/>
    <cellStyle name="Normal 2 2 2 12 9" xfId="5549" xr:uid="{776543F2-6D91-480A-8B09-C2ED0605A119}"/>
    <cellStyle name="Normal 2 2 2 120" xfId="5550" xr:uid="{0790A205-0B7D-4821-A576-F2F6A19DE290}"/>
    <cellStyle name="Normal 2 2 2 121" xfId="5551" xr:uid="{2A628EA0-89F9-4415-AF64-30465945D686}"/>
    <cellStyle name="Normal 2 2 2 122" xfId="5552" xr:uid="{B01BC4C8-031C-4629-AD3A-5AC7A4E03019}"/>
    <cellStyle name="Normal 2 2 2 13" xfId="5553" xr:uid="{5649F045-B212-42A7-A9D3-78FE8BB83618}"/>
    <cellStyle name="Normal 2 2 2 13 2" xfId="5554" xr:uid="{E8EBA270-377F-459C-A3F6-26E5F008812E}"/>
    <cellStyle name="Normal 2 2 2 14" xfId="5555" xr:uid="{96F4BDC7-8111-48FD-B011-5B767D5358B7}"/>
    <cellStyle name="Normal 2 2 2 14 2" xfId="5556" xr:uid="{7CB69CB7-623F-4B50-B0D4-1CB3449BF429}"/>
    <cellStyle name="Normal 2 2 2 15" xfId="5557" xr:uid="{0A63D9C6-2022-4287-B427-35E1BC232ABB}"/>
    <cellStyle name="Normal 2 2 2 15 2" xfId="5558" xr:uid="{F286DF3A-4B83-46B7-A56C-A583093095D6}"/>
    <cellStyle name="Normal 2 2 2 16" xfId="5559" xr:uid="{DB699121-2B58-4578-9C8E-E06F188CEE87}"/>
    <cellStyle name="Normal 2 2 2 16 2" xfId="5560" xr:uid="{097F2D19-0E04-45DD-A695-435736B9A847}"/>
    <cellStyle name="Normal 2 2 2 17" xfId="5561" xr:uid="{A06817F7-1F02-4476-84C4-09FC29173385}"/>
    <cellStyle name="Normal 2 2 2 17 2" xfId="5562" xr:uid="{E52F18B5-BCA0-40B4-8481-19B19BAECAF5}"/>
    <cellStyle name="Normal 2 2 2 18" xfId="5563" xr:uid="{6B70A754-CE51-4A18-A536-384ABC64BBEA}"/>
    <cellStyle name="Normal 2 2 2 18 2" xfId="5564" xr:uid="{D7607694-ECFF-47A7-A129-66A8C133A5AB}"/>
    <cellStyle name="Normal 2 2 2 19" xfId="5565" xr:uid="{15FE4155-CD88-457F-9FA0-37D05F9629F7}"/>
    <cellStyle name="Normal 2 2 2 19 2" xfId="5566" xr:uid="{299380A6-CB27-49D3-BAF1-C4DBD6C0D22D}"/>
    <cellStyle name="Normal 2 2 2 2" xfId="5567" xr:uid="{68633BBA-2339-4F6C-8C1C-B35513F9959E}"/>
    <cellStyle name="Normal 2 2 2 2 10" xfId="5568" xr:uid="{4AD0745A-35DB-41F3-946B-4993A1F8BFCC}"/>
    <cellStyle name="Normal 2 2 2 2 10 2" xfId="5569" xr:uid="{7EA5AC77-E15E-48EE-8836-C443460F45D4}"/>
    <cellStyle name="Normal 2 2 2 2 100" xfId="5570" xr:uid="{5E652233-14B4-48D9-BF49-E8B74FCBA9C6}"/>
    <cellStyle name="Normal 2 2 2 2 101" xfId="5571" xr:uid="{152261BE-9B77-4435-B572-8048D0C06C4C}"/>
    <cellStyle name="Normal 2 2 2 2 102" xfId="5572" xr:uid="{A07F5547-6230-436B-8D06-D49FDBAF8B97}"/>
    <cellStyle name="Normal 2 2 2 2 103" xfId="5573" xr:uid="{49F429A3-EA85-4C32-B2B6-A52EBE996129}"/>
    <cellStyle name="Normal 2 2 2 2 104" xfId="5574" xr:uid="{42484CC7-C456-40A6-B7FD-74904A3A376F}"/>
    <cellStyle name="Normal 2 2 2 2 105" xfId="5575" xr:uid="{F98BC289-D651-4870-ACB3-89A65134EB49}"/>
    <cellStyle name="Normal 2 2 2 2 106" xfId="5576" xr:uid="{2A44C783-A332-481E-B6CE-DCF215B8747F}"/>
    <cellStyle name="Normal 2 2 2 2 107" xfId="5577" xr:uid="{093732CD-4819-4A54-BD41-40B7AA4C52C0}"/>
    <cellStyle name="Normal 2 2 2 2 108" xfId="5578" xr:uid="{C97B2A28-B907-4E74-8A16-2303B3AFB058}"/>
    <cellStyle name="Normal 2 2 2 2 109" xfId="5579" xr:uid="{F0D4255D-457A-420F-B986-1F48C1AD99D4}"/>
    <cellStyle name="Normal 2 2 2 2 11" xfId="5580" xr:uid="{1566CCF4-8EA7-4B2E-B35A-D93B96D32E07}"/>
    <cellStyle name="Normal 2 2 2 2 11 2" xfId="5581" xr:uid="{71170F06-2A61-4BC7-9E37-99898F549462}"/>
    <cellStyle name="Normal 2 2 2 2 110" xfId="5582" xr:uid="{2816BF26-47EC-4AE6-ABE6-931648A96EAB}"/>
    <cellStyle name="Normal 2 2 2 2 111" xfId="5583" xr:uid="{37B8592A-5021-4BDD-9523-25A6E28CA2DD}"/>
    <cellStyle name="Normal 2 2 2 2 112" xfId="5584" xr:uid="{15FB0770-4027-4930-B7A2-F1A4CCAB7E55}"/>
    <cellStyle name="Normal 2 2 2 2 113" xfId="5585" xr:uid="{17510F4A-F1D3-4C61-A876-7AB0284B86E0}"/>
    <cellStyle name="Normal 2 2 2 2 114" xfId="5586" xr:uid="{3AF30615-DF39-4FCA-9E04-32FCEAEC9371}"/>
    <cellStyle name="Normal 2 2 2 2 115" xfId="5587" xr:uid="{7707AF07-05BE-4E04-B4D1-407DA25FF7A7}"/>
    <cellStyle name="Normal 2 2 2 2 116" xfId="5588" xr:uid="{2192A169-C6FF-4327-9961-F85A772ED8A7}"/>
    <cellStyle name="Normal 2 2 2 2 117" xfId="5589" xr:uid="{E23D292D-EED1-4587-89FE-D3B3F171E7B4}"/>
    <cellStyle name="Normal 2 2 2 2 118" xfId="5590" xr:uid="{D8C71091-F6E4-4D46-8E8A-3CF769170F79}"/>
    <cellStyle name="Normal 2 2 2 2 119" xfId="5591" xr:uid="{E442F1E2-0310-4140-9DDF-FE5A41874C92}"/>
    <cellStyle name="Normal 2 2 2 2 119 2" xfId="5592" xr:uid="{990F3602-C7DF-4512-8045-E35DDA67D89A}"/>
    <cellStyle name="Normal 2 2 2 2 119 3" xfId="5593" xr:uid="{0C5EDC7D-0CEC-4EF6-A911-8B424D1088C8}"/>
    <cellStyle name="Normal 2 2 2 2 119 4" xfId="5594" xr:uid="{C9CB380D-BBAF-480C-9153-662D926EE63A}"/>
    <cellStyle name="Normal 2 2 2 2 12" xfId="5595" xr:uid="{ABF8121A-659A-4F5C-8977-FA449C192D1C}"/>
    <cellStyle name="Normal 2 2 2 2 12 10" xfId="5596" xr:uid="{95498EF5-BEEC-4DFD-84AC-31237C00F070}"/>
    <cellStyle name="Normal 2 2 2 2 12 2" xfId="5597" xr:uid="{2B957428-FD0C-4EF3-82C0-0430D29D792C}"/>
    <cellStyle name="Normal 2 2 2 2 12 2 2" xfId="5598" xr:uid="{E32E5616-086C-495D-8B68-539AF96AD10E}"/>
    <cellStyle name="Normal 2 2 2 2 12 2 3" xfId="5599" xr:uid="{C560A4DB-B6F6-4238-8C66-A208DB81D42C}"/>
    <cellStyle name="Normal 2 2 2 2 12 2 4" xfId="5600" xr:uid="{FC7ED3FD-4F1C-4B7F-A23C-2C0F3397B00B}"/>
    <cellStyle name="Normal 2 2 2 2 12 2 5" xfId="5601" xr:uid="{0919C771-DF33-4B10-B9D4-DA782B152BA2}"/>
    <cellStyle name="Normal 2 2 2 2 12 2 6" xfId="5602" xr:uid="{943BF0C6-36CC-4FB9-A8AC-642DD83E13A4}"/>
    <cellStyle name="Normal 2 2 2 2 12 2 7" xfId="5603" xr:uid="{92332B24-AC6E-43C1-855D-7D11D45A9D40}"/>
    <cellStyle name="Normal 2 2 2 2 12 2 8" xfId="5604" xr:uid="{A9A1FA76-772F-4FA6-BF49-78DA66976090}"/>
    <cellStyle name="Normal 2 2 2 2 12 2 9" xfId="5605" xr:uid="{A077968E-44DB-4AAF-9854-DBA4FB303F6A}"/>
    <cellStyle name="Normal 2 2 2 2 12 3" xfId="5606" xr:uid="{83C30873-C47D-4BD7-96DC-E37E3E8EF624}"/>
    <cellStyle name="Normal 2 2 2 2 12 4" xfId="5607" xr:uid="{6C0FD369-6BA3-49B3-9983-9F41983BE2A0}"/>
    <cellStyle name="Normal 2 2 2 2 12 5" xfId="5608" xr:uid="{BAE8D2C2-9E68-47B5-BF69-7BB4DE71CA51}"/>
    <cellStyle name="Normal 2 2 2 2 12 6" xfId="5609" xr:uid="{93892301-AAF8-4A85-8809-DA928B1A5671}"/>
    <cellStyle name="Normal 2 2 2 2 12 7" xfId="5610" xr:uid="{CFE047C5-227D-4234-B76B-80034B53B8CD}"/>
    <cellStyle name="Normal 2 2 2 2 12 8" xfId="5611" xr:uid="{20788633-812D-4E50-9B71-691C77B88419}"/>
    <cellStyle name="Normal 2 2 2 2 12 9" xfId="5612" xr:uid="{5D40FDFD-4D98-4BF9-8BB0-7549C9949B5D}"/>
    <cellStyle name="Normal 2 2 2 2 120" xfId="5613" xr:uid="{9EE6839D-CD71-4CE4-A07A-225F5DD434C3}"/>
    <cellStyle name="Normal 2 2 2 2 121" xfId="5614" xr:uid="{28D023AF-FB34-4ED6-87CC-0722A07EBEF4}"/>
    <cellStyle name="Normal 2 2 2 2 122" xfId="5615" xr:uid="{6BCDD154-052F-4868-B010-31940C6C8184}"/>
    <cellStyle name="Normal 2 2 2 2 13" xfId="5616" xr:uid="{629EA2CC-93FF-49F7-8C2E-66AB5635F7E0}"/>
    <cellStyle name="Normal 2 2 2 2 13 2" xfId="5617" xr:uid="{D5F100BA-8E9C-4AEE-BB3C-3F2B42F4B55B}"/>
    <cellStyle name="Normal 2 2 2 2 14" xfId="5618" xr:uid="{15DED347-3045-45C8-AB96-BC300B62D90A}"/>
    <cellStyle name="Normal 2 2 2 2 14 2" xfId="5619" xr:uid="{9D8F6451-2FD0-4531-B538-0BE7654C91D6}"/>
    <cellStyle name="Normal 2 2 2 2 15" xfId="5620" xr:uid="{BF421CCD-290D-4E76-AC61-B249A558207C}"/>
    <cellStyle name="Normal 2 2 2 2 15 2" xfId="5621" xr:uid="{40686387-ABF5-489C-8588-AAA617D2A71E}"/>
    <cellStyle name="Normal 2 2 2 2 16" xfId="5622" xr:uid="{EDBCB94E-7B79-4F24-9C11-84D77A35203F}"/>
    <cellStyle name="Normal 2 2 2 2 16 2" xfId="5623" xr:uid="{43DA76C5-21BB-4A71-9633-6B3395F483E0}"/>
    <cellStyle name="Normal 2 2 2 2 17" xfId="5624" xr:uid="{2CB69687-69B8-479E-AB89-298501C3BD6B}"/>
    <cellStyle name="Normal 2 2 2 2 17 2" xfId="5625" xr:uid="{7A4EFD3B-E1BC-476A-9BEE-08E5EC67A09C}"/>
    <cellStyle name="Normal 2 2 2 2 18" xfId="5626" xr:uid="{58B875CB-FDDC-4258-A1E5-02639C0C70F9}"/>
    <cellStyle name="Normal 2 2 2 2 18 2" xfId="5627" xr:uid="{4CA68065-D598-4D0C-B406-D97C95E6AECF}"/>
    <cellStyle name="Normal 2 2 2 2 19" xfId="5628" xr:uid="{85A50DC2-7F39-48DB-ABA8-8D49E1402447}"/>
    <cellStyle name="Normal 2 2 2 2 19 2" xfId="5629" xr:uid="{8FBEF5F8-815C-407D-B8EF-7A6192181BAE}"/>
    <cellStyle name="Normal 2 2 2 2 2" xfId="5630" xr:uid="{96B98EF6-0FC9-4C1E-B06F-B0FDFEF9374B}"/>
    <cellStyle name="Normal 2 2 2 2 2 10" xfId="5631" xr:uid="{AABCE58B-0105-433C-8055-CD12AF9084B8}"/>
    <cellStyle name="Normal 2 2 2 2 2 100" xfId="5632" xr:uid="{AE6C6823-2666-4818-BABA-F09A4AEA8F5C}"/>
    <cellStyle name="Normal 2 2 2 2 2 101" xfId="5633" xr:uid="{A8BCA091-6C25-4B3C-BD6A-C4599A0BD6C0}"/>
    <cellStyle name="Normal 2 2 2 2 2 102" xfId="5634" xr:uid="{4F747BC9-FCA6-4808-96E3-76919008D619}"/>
    <cellStyle name="Normal 2 2 2 2 2 103" xfId="5635" xr:uid="{DAA63489-FEAB-494E-B42A-D1B313FBEBC2}"/>
    <cellStyle name="Normal 2 2 2 2 2 104" xfId="5636" xr:uid="{2ACDA57C-BD95-45EF-A596-290C64F291C9}"/>
    <cellStyle name="Normal 2 2 2 2 2 105" xfId="5637" xr:uid="{97836334-CC78-42DB-9E19-E12F5667B4A7}"/>
    <cellStyle name="Normal 2 2 2 2 2 106" xfId="5638" xr:uid="{206C25ED-4BE7-4FE1-A1AD-4A92374DA5C0}"/>
    <cellStyle name="Normal 2 2 2 2 2 107" xfId="5639" xr:uid="{930798EB-AB71-4399-B9A3-4FFC63C54662}"/>
    <cellStyle name="Normal 2 2 2 2 2 108" xfId="5640" xr:uid="{911B2DDA-592A-45CD-B68E-54282600834F}"/>
    <cellStyle name="Normal 2 2 2 2 2 109" xfId="5641" xr:uid="{FBF02665-17D0-4FA8-8A2D-D9FA108C58DF}"/>
    <cellStyle name="Normal 2 2 2 2 2 109 2" xfId="5642" xr:uid="{BC2F83EF-A522-4F1F-9F59-F62879443F9C}"/>
    <cellStyle name="Normal 2 2 2 2 2 109 3" xfId="5643" xr:uid="{CC65B432-20BB-489A-B459-E532B596F853}"/>
    <cellStyle name="Normal 2 2 2 2 2 109 4" xfId="5644" xr:uid="{C5E5B75B-98F9-43F3-88CE-9AE76C2B4245}"/>
    <cellStyle name="Normal 2 2 2 2 2 11" xfId="5645" xr:uid="{DCA28FE8-62B7-4D80-B554-5B22D551A6EC}"/>
    <cellStyle name="Normal 2 2 2 2 2 110" xfId="5646" xr:uid="{7949C5B1-4E8C-439E-AF97-CE9FF0019DF9}"/>
    <cellStyle name="Normal 2 2 2 2 2 111" xfId="5647" xr:uid="{35396DD8-B040-45A9-9811-60C7D6E941E0}"/>
    <cellStyle name="Normal 2 2 2 2 2 112" xfId="5648" xr:uid="{E0422564-384A-4BD9-953E-D80FF91DA2D9}"/>
    <cellStyle name="Normal 2 2 2 2 2 12" xfId="5649" xr:uid="{79BC68D8-EC6F-4D38-9EC8-DD3ECE272B72}"/>
    <cellStyle name="Normal 2 2 2 2 2 13" xfId="5650" xr:uid="{E3BBE63A-4F21-4F1F-A035-B91E38BA9158}"/>
    <cellStyle name="Normal 2 2 2 2 2 14" xfId="5651" xr:uid="{F3A878A4-3E0D-438A-A521-C2A6CFF21DE7}"/>
    <cellStyle name="Normal 2 2 2 2 2 15" xfId="5652" xr:uid="{EA13C2CE-1DCB-4CDB-A3D9-F4A4CA13BD8E}"/>
    <cellStyle name="Normal 2 2 2 2 2 16" xfId="5653" xr:uid="{90FCDFD7-8E09-4063-954F-B7BD66C76A94}"/>
    <cellStyle name="Normal 2 2 2 2 2 17" xfId="5654" xr:uid="{3853CA46-2734-4A2D-BEB4-A35829B5C8D7}"/>
    <cellStyle name="Normal 2 2 2 2 2 18" xfId="5655" xr:uid="{A8F97742-21E0-4072-8E9C-61FE416854EF}"/>
    <cellStyle name="Normal 2 2 2 2 2 18 2" xfId="5656" xr:uid="{67C836F0-993B-4DE1-B099-1E7E82B27000}"/>
    <cellStyle name="Normal 2 2 2 2 2 18 2 2" xfId="5657" xr:uid="{F9F75C82-67BE-4119-9692-0CE4F94C857C}"/>
    <cellStyle name="Normal 2 2 2 2 2 18 2 2 2" xfId="5658" xr:uid="{ADD87E50-C958-44B2-B564-1454DD3B004D}"/>
    <cellStyle name="Normal 2 2 2 2 2 18 3" xfId="5659" xr:uid="{82A46766-430A-4746-ABD0-4B2C7AC2FC9F}"/>
    <cellStyle name="Normal 2 2 2 2 2 18 4" xfId="5660" xr:uid="{7541E624-2512-4A4C-B50D-2A1B6FDE2BA2}"/>
    <cellStyle name="Normal 2 2 2 2 2 18 5" xfId="5661" xr:uid="{A5991098-E1E7-4AE4-A069-BBF69E49218D}"/>
    <cellStyle name="Normal 2 2 2 2 2 18 6" xfId="5662" xr:uid="{68D20044-9508-4E58-B25F-173E841CB8E2}"/>
    <cellStyle name="Normal 2 2 2 2 2 19" xfId="5663" xr:uid="{22F62C19-DE77-4B93-B7D7-A65033ACF110}"/>
    <cellStyle name="Normal 2 2 2 2 2 19 2" xfId="5664" xr:uid="{0AB877C5-BA8A-4E7B-ADA9-44674B07715E}"/>
    <cellStyle name="Normal 2 2 2 2 2 19 2 2" xfId="5665" xr:uid="{7F864868-9314-4854-B26D-D21D9360F2C4}"/>
    <cellStyle name="Normal 2 2 2 2 2 2" xfId="5666" xr:uid="{9B45CC03-3C31-4E51-A92B-EF720089BB20}"/>
    <cellStyle name="Normal 2 2 2 2 2 2 10" xfId="5667" xr:uid="{0174FCD5-AA26-40FB-8C8D-F3F6817F49E0}"/>
    <cellStyle name="Normal 2 2 2 2 2 2 100" xfId="5668" xr:uid="{722E2832-EF42-4C43-9E08-075110355055}"/>
    <cellStyle name="Normal 2 2 2 2 2 2 101" xfId="5669" xr:uid="{E83523BE-7D30-4580-ADC0-29386F7671A9}"/>
    <cellStyle name="Normal 2 2 2 2 2 2 102" xfId="5670" xr:uid="{70B67C54-07A4-43CE-830F-87C427879805}"/>
    <cellStyle name="Normal 2 2 2 2 2 2 103" xfId="5671" xr:uid="{3ADEFBD9-5AAE-4EA0-88CB-FDEE43C7F5AF}"/>
    <cellStyle name="Normal 2 2 2 2 2 2 104" xfId="5672" xr:uid="{7E81A1EA-18D7-4D07-AEB7-D7D9D5209A95}"/>
    <cellStyle name="Normal 2 2 2 2 2 2 105" xfId="5673" xr:uid="{B8DC469E-95D7-4F68-B6C8-95E1B94C8F49}"/>
    <cellStyle name="Normal 2 2 2 2 2 2 106" xfId="5674" xr:uid="{09A51944-A059-46E2-8B21-A374D7BA701E}"/>
    <cellStyle name="Normal 2 2 2 2 2 2 107" xfId="5675" xr:uid="{733134F7-DC5C-42A5-BF48-E8B23916EBDB}"/>
    <cellStyle name="Normal 2 2 2 2 2 2 108" xfId="5676" xr:uid="{3B9AB32F-DBA6-4224-8F74-E13CC3BBAA6D}"/>
    <cellStyle name="Normal 2 2 2 2 2 2 109" xfId="5677" xr:uid="{21DB44D5-B521-4473-97E8-D59FE724F437}"/>
    <cellStyle name="Normal 2 2 2 2 2 2 109 2" xfId="5678" xr:uid="{376CA7BD-FB99-4B4B-8760-9FA37390739B}"/>
    <cellStyle name="Normal 2 2 2 2 2 2 109 3" xfId="5679" xr:uid="{816E0095-D99D-4B1A-853A-EB64D51BD682}"/>
    <cellStyle name="Normal 2 2 2 2 2 2 109 4" xfId="5680" xr:uid="{9028F100-40AD-43B8-99C4-4EDF57FD9430}"/>
    <cellStyle name="Normal 2 2 2 2 2 2 11" xfId="5681" xr:uid="{A0F05184-9087-4A66-A329-1FE4F813C100}"/>
    <cellStyle name="Normal 2 2 2 2 2 2 110" xfId="5682" xr:uid="{4682E68F-81F6-480C-B0C2-52A2CD7F542E}"/>
    <cellStyle name="Normal 2 2 2 2 2 2 111" xfId="5683" xr:uid="{05B50F56-C750-407F-ABD7-0C43315076AD}"/>
    <cellStyle name="Normal 2 2 2 2 2 2 112" xfId="5684" xr:uid="{7B56C44E-7892-40BB-8778-12D200C586CE}"/>
    <cellStyle name="Normal 2 2 2 2 2 2 12" xfId="5685" xr:uid="{6FD40B48-4F2C-41FE-8E46-7BA1F3460331}"/>
    <cellStyle name="Normal 2 2 2 2 2 2 13" xfId="5686" xr:uid="{B3167F8C-1206-4B28-9F7D-22353EF552EB}"/>
    <cellStyle name="Normal 2 2 2 2 2 2 14" xfId="5687" xr:uid="{92B0CBE4-26B4-4DB3-8BB8-7A70E58B6CC3}"/>
    <cellStyle name="Normal 2 2 2 2 2 2 15" xfId="5688" xr:uid="{74833C6E-2E1F-48DD-9048-A635239E530C}"/>
    <cellStyle name="Normal 2 2 2 2 2 2 16" xfId="5689" xr:uid="{F20CD4D6-1D54-4BE2-A8A3-3591569FC423}"/>
    <cellStyle name="Normal 2 2 2 2 2 2 17" xfId="5690" xr:uid="{DD5B5A39-E474-4E8D-8811-3B409FEB4D72}"/>
    <cellStyle name="Normal 2 2 2 2 2 2 18" xfId="5691" xr:uid="{B7E10B1C-E6C0-42FD-88AC-B1C70954597C}"/>
    <cellStyle name="Normal 2 2 2 2 2 2 18 2" xfId="5692" xr:uid="{0E80E795-2A90-41FE-A139-5E1F07DD447E}"/>
    <cellStyle name="Normal 2 2 2 2 2 2 18 2 2" xfId="5693" xr:uid="{92A6A594-E5D0-42F4-A2E5-3F1961527AEC}"/>
    <cellStyle name="Normal 2 2 2 2 2 2 18 2 2 2" xfId="5694" xr:uid="{EB85FEB0-2CB6-44EF-B3CB-7A06B16E97E4}"/>
    <cellStyle name="Normal 2 2 2 2 2 2 18 3" xfId="5695" xr:uid="{9E70F5C7-C968-491D-B718-147796212935}"/>
    <cellStyle name="Normal 2 2 2 2 2 2 18 4" xfId="5696" xr:uid="{895FB889-1723-413E-BC32-B432F6C57E33}"/>
    <cellStyle name="Normal 2 2 2 2 2 2 18 5" xfId="5697" xr:uid="{A1D6045C-8507-4D4C-AD68-FEFA87D0EC46}"/>
    <cellStyle name="Normal 2 2 2 2 2 2 18 6" xfId="5698" xr:uid="{BE2D12C2-BF86-45E2-9323-26E079DCF6F9}"/>
    <cellStyle name="Normal 2 2 2 2 2 2 19" xfId="5699" xr:uid="{7A96FCBE-2D24-4136-A2CC-84F4A056243D}"/>
    <cellStyle name="Normal 2 2 2 2 2 2 19 2" xfId="5700" xr:uid="{7E7CE850-CFD7-402D-BEF6-2E2165C29549}"/>
    <cellStyle name="Normal 2 2 2 2 2 2 19 2 2" xfId="5701" xr:uid="{DF9C9035-E940-4176-88FE-DBFB14B64D48}"/>
    <cellStyle name="Normal 2 2 2 2 2 2 2" xfId="5702" xr:uid="{FF4FF337-3400-48D1-A2E0-B027E50863E0}"/>
    <cellStyle name="Normal 2 2 2 2 2 2 2 10" xfId="5703" xr:uid="{3F7880BE-CF15-4139-B382-16CEA187E7C9}"/>
    <cellStyle name="Normal 2 2 2 2 2 2 2 10 2" xfId="5704" xr:uid="{2678B111-6B1D-4CBF-B824-EF20E30BA5F0}"/>
    <cellStyle name="Normal 2 2 2 2 2 2 2 10 2 2" xfId="5705" xr:uid="{75FABF21-1499-446A-B425-F3E35A46B1C8}"/>
    <cellStyle name="Normal 2 2 2 2 2 2 2 10 2 2 2" xfId="5706" xr:uid="{25398490-58E3-4EDA-B386-33731433548E}"/>
    <cellStyle name="Normal 2 2 2 2 2 2 2 10 3" xfId="5707" xr:uid="{7D7717FC-6BA1-4B89-A6EC-343F31CF68D9}"/>
    <cellStyle name="Normal 2 2 2 2 2 2 2 10 4" xfId="5708" xr:uid="{A0C336CB-69A7-4F31-B7A3-4D07100084DC}"/>
    <cellStyle name="Normal 2 2 2 2 2 2 2 10 5" xfId="5709" xr:uid="{6695B692-5B87-45D1-AF70-85367C60D05D}"/>
    <cellStyle name="Normal 2 2 2 2 2 2 2 10 6" xfId="5710" xr:uid="{EAC38A44-32B8-4424-978A-DB8822C2B11C}"/>
    <cellStyle name="Normal 2 2 2 2 2 2 2 100" xfId="5711" xr:uid="{AA767F37-A536-41FC-B521-8C2425C10171}"/>
    <cellStyle name="Normal 2 2 2 2 2 2 2 101" xfId="5712" xr:uid="{62E27101-13BE-4197-B6CB-28F8F653BA0A}"/>
    <cellStyle name="Normal 2 2 2 2 2 2 2 101 2" xfId="5713" xr:uid="{A124AC03-D055-4D30-82C9-4317902B9785}"/>
    <cellStyle name="Normal 2 2 2 2 2 2 2 101 3" xfId="5714" xr:uid="{8176D3A4-3A53-432B-8B41-5B426ECD6953}"/>
    <cellStyle name="Normal 2 2 2 2 2 2 2 101 4" xfId="5715" xr:uid="{E1603521-48FF-4688-8049-FC84A294BB9A}"/>
    <cellStyle name="Normal 2 2 2 2 2 2 2 102" xfId="5716" xr:uid="{62E3F1D8-036F-4B94-9621-91BAD82D2FA3}"/>
    <cellStyle name="Normal 2 2 2 2 2 2 2 103" xfId="5717" xr:uid="{26EB2660-D12D-4266-99EE-71CF73018655}"/>
    <cellStyle name="Normal 2 2 2 2 2 2 2 104" xfId="5718" xr:uid="{AB97B79B-1007-4B99-827F-4F081634DBB1}"/>
    <cellStyle name="Normal 2 2 2 2 2 2 2 11" xfId="5719" xr:uid="{87416AAB-60EF-4096-BDA2-93CD9C6211E6}"/>
    <cellStyle name="Normal 2 2 2 2 2 2 2 11 2" xfId="5720" xr:uid="{6B07F62B-1AAF-43A6-B2BF-EA74F8DD40DB}"/>
    <cellStyle name="Normal 2 2 2 2 2 2 2 11 2 2" xfId="5721" xr:uid="{131063B6-5BD8-4439-B990-AFED474339D8}"/>
    <cellStyle name="Normal 2 2 2 2 2 2 2 12" xfId="5722" xr:uid="{A7211744-3278-4315-9814-BCCF50D8DD4D}"/>
    <cellStyle name="Normal 2 2 2 2 2 2 2 13" xfId="5723" xr:uid="{5DEE5276-099E-420B-B481-1F07366A9FC8}"/>
    <cellStyle name="Normal 2 2 2 2 2 2 2 14" xfId="5724" xr:uid="{4F597FC8-5CD8-4DB9-A583-01B8AFEABC1E}"/>
    <cellStyle name="Normal 2 2 2 2 2 2 2 15" xfId="5725" xr:uid="{F0B59710-C81C-4011-8763-D57C2E9C6875}"/>
    <cellStyle name="Normal 2 2 2 2 2 2 2 16" xfId="5726" xr:uid="{0DB3DBF6-3109-473F-9A91-A547FF3F4BE4}"/>
    <cellStyle name="Normal 2 2 2 2 2 2 2 17" xfId="5727" xr:uid="{F454FBB2-439C-4E0C-905C-12DB8EAA7A1A}"/>
    <cellStyle name="Normal 2 2 2 2 2 2 2 18" xfId="5728" xr:uid="{1CE02CC0-B2AA-41D0-AF15-F3C4A3D775EA}"/>
    <cellStyle name="Normal 2 2 2 2 2 2 2 19" xfId="5729" xr:uid="{9FF2962D-8B4B-4ABF-A9B1-29EE16709740}"/>
    <cellStyle name="Normal 2 2 2 2 2 2 2 2" xfId="5730" xr:uid="{A595A3FF-E6A7-46C9-96C7-7330FF83799C}"/>
    <cellStyle name="Normal 2 2 2 2 2 2 2 2 10" xfId="5731" xr:uid="{D4472AEF-E37F-4A57-A7F9-737969BFB127}"/>
    <cellStyle name="Normal 2 2 2 2 2 2 2 2 10 2" xfId="5732" xr:uid="{FE52AE15-DC35-4510-83FD-94DDE35A2AEF}"/>
    <cellStyle name="Normal 2 2 2 2 2 2 2 2 10 2 2" xfId="5733" xr:uid="{16048F2C-713C-4677-8F08-479934B8B237}"/>
    <cellStyle name="Normal 2 2 2 2 2 2 2 2 10 2 2 2" xfId="5734" xr:uid="{88AADE10-5330-43B9-9D96-B6AE41E40A38}"/>
    <cellStyle name="Normal 2 2 2 2 2 2 2 2 10 3" xfId="5735" xr:uid="{7AE591AC-5025-4E8D-ADBD-1F99FB40CD45}"/>
    <cellStyle name="Normal 2 2 2 2 2 2 2 2 10 4" xfId="5736" xr:uid="{2C366067-7CF3-4E20-910F-D16867CF6506}"/>
    <cellStyle name="Normal 2 2 2 2 2 2 2 2 10 5" xfId="5737" xr:uid="{E3FE2671-A434-4E78-A0AA-02991F71EC91}"/>
    <cellStyle name="Normal 2 2 2 2 2 2 2 2 10 6" xfId="5738" xr:uid="{5248B11C-A406-4C47-8580-3D4E6A7A25C3}"/>
    <cellStyle name="Normal 2 2 2 2 2 2 2 2 100" xfId="5739" xr:uid="{0774DFCC-6B5B-45E9-A93F-D54C4A7BF37C}"/>
    <cellStyle name="Normal 2 2 2 2 2 2 2 2 101" xfId="5740" xr:uid="{37E052FB-87F7-45FF-BFBD-C4919077236F}"/>
    <cellStyle name="Normal 2 2 2 2 2 2 2 2 101 2" xfId="5741" xr:uid="{7CF65015-F12B-469C-AAD5-8A6089366377}"/>
    <cellStyle name="Normal 2 2 2 2 2 2 2 2 101 3" xfId="5742" xr:uid="{22C7FBB2-84E0-41BA-959A-87CFDB9D7E24}"/>
    <cellStyle name="Normal 2 2 2 2 2 2 2 2 101 4" xfId="5743" xr:uid="{28E8E01B-CBC9-42BD-ABCD-65CA4ED5C67C}"/>
    <cellStyle name="Normal 2 2 2 2 2 2 2 2 102" xfId="5744" xr:uid="{CE974B4A-7A99-4CCD-A928-ED377B48CCDE}"/>
    <cellStyle name="Normal 2 2 2 2 2 2 2 2 103" xfId="5745" xr:uid="{4C45A49D-0064-4F0F-BAA3-8584B8389B26}"/>
    <cellStyle name="Normal 2 2 2 2 2 2 2 2 104" xfId="5746" xr:uid="{04EB8A13-8440-426F-B0A5-00B14E833058}"/>
    <cellStyle name="Normal 2 2 2 2 2 2 2 2 11" xfId="5747" xr:uid="{BFD46795-98DC-4166-B632-627BC43DF822}"/>
    <cellStyle name="Normal 2 2 2 2 2 2 2 2 11 2" xfId="5748" xr:uid="{6C4BDA38-460C-4F2E-A14E-4FF5C13B6556}"/>
    <cellStyle name="Normal 2 2 2 2 2 2 2 2 11 2 2" xfId="5749" xr:uid="{59F102E6-574E-49F1-AFFF-2A695E5CE550}"/>
    <cellStyle name="Normal 2 2 2 2 2 2 2 2 12" xfId="5750" xr:uid="{AE0469D2-0A11-4AFD-902F-3B1FF6F2E55C}"/>
    <cellStyle name="Normal 2 2 2 2 2 2 2 2 13" xfId="5751" xr:uid="{92693DD0-6A22-4BF2-93BE-E2F737C87C46}"/>
    <cellStyle name="Normal 2 2 2 2 2 2 2 2 14" xfId="5752" xr:uid="{B9B6EC6B-C724-4676-8940-9235C35B24DB}"/>
    <cellStyle name="Normal 2 2 2 2 2 2 2 2 15" xfId="5753" xr:uid="{AAC7D206-6006-472D-8F21-21C41E1A3C95}"/>
    <cellStyle name="Normal 2 2 2 2 2 2 2 2 16" xfId="5754" xr:uid="{A3682168-C141-4036-8592-93BB61780B3F}"/>
    <cellStyle name="Normal 2 2 2 2 2 2 2 2 17" xfId="5755" xr:uid="{ED6A1F75-B679-432F-B254-1808C69BCFAE}"/>
    <cellStyle name="Normal 2 2 2 2 2 2 2 2 18" xfId="5756" xr:uid="{8599CE93-C416-4956-A63C-312A4D714289}"/>
    <cellStyle name="Normal 2 2 2 2 2 2 2 2 19" xfId="5757" xr:uid="{2DF16386-0417-43B3-928F-01CABA0758D5}"/>
    <cellStyle name="Normal 2 2 2 2 2 2 2 2 2" xfId="5758" xr:uid="{AADFF45C-9D80-47F0-96B2-C331A20327BE}"/>
    <cellStyle name="Normal 2 2 2 2 2 2 2 2 2 10" xfId="5759" xr:uid="{F3A945C0-85F3-428D-B4F7-3DD03129D77F}"/>
    <cellStyle name="Normal 2 2 2 2 2 2 2 2 2 11" xfId="5760" xr:uid="{0181C438-2601-477A-8F8F-35A46D5F8B79}"/>
    <cellStyle name="Normal 2 2 2 2 2 2 2 2 2 12" xfId="5761" xr:uid="{A01E74D2-08BD-4034-A5AB-F44E4085A18D}"/>
    <cellStyle name="Normal 2 2 2 2 2 2 2 2 2 13" xfId="5762" xr:uid="{F27927AF-3F6D-4088-96F9-111C477B1DFB}"/>
    <cellStyle name="Normal 2 2 2 2 2 2 2 2 2 13 10" xfId="5763" xr:uid="{499CB0E3-8502-4C45-BAB6-C724F032D4B3}"/>
    <cellStyle name="Normal 2 2 2 2 2 2 2 2 2 13 11" xfId="5764" xr:uid="{B63E3A5C-E141-4912-B529-B64F1AE2F99E}"/>
    <cellStyle name="Normal 2 2 2 2 2 2 2 2 2 13 11 10" xfId="5765" xr:uid="{29B96D76-76A9-4227-BC86-530402336DD2}"/>
    <cellStyle name="Normal 2 2 2 2 2 2 2 2 2 13 11 11" xfId="5766" xr:uid="{36C84BD4-1166-4E6B-A169-13DC036595A5}"/>
    <cellStyle name="Normal 2 2 2 2 2 2 2 2 2 13 11 11 2" xfId="5767" xr:uid="{05D195CE-854A-4CD8-9CC0-665D2703C12D}"/>
    <cellStyle name="Normal 2 2 2 2 2 2 2 2 2 13 11 11 3" xfId="5768" xr:uid="{D12837D4-BCBC-4106-BA30-76FEBCBFEA9E}"/>
    <cellStyle name="Normal 2 2 2 2 2 2 2 2 2 13 11 11 4" xfId="5769" xr:uid="{FA6C2F64-B6AE-4190-BAA1-F66A42B4798A}"/>
    <cellStyle name="Normal 2 2 2 2 2 2 2 2 2 13 11 12" xfId="5770" xr:uid="{315555A6-EB23-4EEF-93E9-BA8083F90A49}"/>
    <cellStyle name="Normal 2 2 2 2 2 2 2 2 2 13 11 13" xfId="5771" xr:uid="{2A53A8E9-6017-4215-90DC-F54612F4CB7F}"/>
    <cellStyle name="Normal 2 2 2 2 2 2 2 2 2 13 11 14" xfId="5772" xr:uid="{7822552A-16A7-488C-8483-166338948639}"/>
    <cellStyle name="Normal 2 2 2 2 2 2 2 2 2 13 11 2" xfId="5773" xr:uid="{F313AFB6-A68E-4948-A37D-A15894D512FA}"/>
    <cellStyle name="Normal 2 2 2 2 2 2 2 2 2 13 11 2 10" xfId="5774" xr:uid="{86BA889C-E14C-40CC-A739-35B148246C61}"/>
    <cellStyle name="Normal 2 2 2 2 2 2 2 2 2 13 11 2 11" xfId="5775" xr:uid="{33500103-0CF8-4DFD-A31F-932236C6309E}"/>
    <cellStyle name="Normal 2 2 2 2 2 2 2 2 2 13 11 2 2" xfId="5776" xr:uid="{BF1ACC4C-96DF-4F90-A5B1-5860B98E44D4}"/>
    <cellStyle name="Normal 2 2 2 2 2 2 2 2 2 13 11 2 2 10" xfId="5777" xr:uid="{B7AF61A4-1B3D-41D1-A193-F14EE4E150D3}"/>
    <cellStyle name="Normal 2 2 2 2 2 2 2 2 2 13 11 2 2 11" xfId="5778" xr:uid="{00AFB091-D7E0-41D4-B64C-074E886A97D9}"/>
    <cellStyle name="Normal 2 2 2 2 2 2 2 2 2 13 11 2 2 2" xfId="5779" xr:uid="{D51794B6-8881-41B9-A1A0-3E1E0C74214B}"/>
    <cellStyle name="Normal 2 2 2 2 2 2 2 2 2 13 11 2 2 2 2" xfId="5780" xr:uid="{1C78C798-47C8-4E58-B12D-AD7AA57528E9}"/>
    <cellStyle name="Normal 2 2 2 2 2 2 2 2 2 13 11 2 2 2 2 2" xfId="5781" xr:uid="{6729B562-2A96-48CA-B66F-03B2BDD57695}"/>
    <cellStyle name="Normal 2 2 2 2 2 2 2 2 2 13 11 2 2 2 2 3" xfId="5782" xr:uid="{AD2603FE-C5C4-4FFA-B3B6-BF94B549BBC1}"/>
    <cellStyle name="Normal 2 2 2 2 2 2 2 2 2 13 11 2 2 2 2 4" xfId="5783" xr:uid="{F1B2C901-E91D-40FC-8E2C-0D89759E489F}"/>
    <cellStyle name="Normal 2 2 2 2 2 2 2 2 2 13 11 2 2 2 3" xfId="5784" xr:uid="{82C138DA-BF15-4221-82FE-F97167CB9F15}"/>
    <cellStyle name="Normal 2 2 2 2 2 2 2 2 2 13 11 2 2 2 4" xfId="5785" xr:uid="{23E7D503-567A-46D6-9A45-7E40AC9F5B51}"/>
    <cellStyle name="Normal 2 2 2 2 2 2 2 2 2 13 11 2 2 2 5" xfId="5786" xr:uid="{F7C9E1AC-F0A1-451C-8EF0-3BC12D6AFB2D}"/>
    <cellStyle name="Normal 2 2 2 2 2 2 2 2 2 13 11 2 2 2 6" xfId="5787" xr:uid="{6F679D8E-6B1A-4173-904C-69C7A34F87F8}"/>
    <cellStyle name="Normal 2 2 2 2 2 2 2 2 2 13 11 2 2 3" xfId="5788" xr:uid="{1C9BE036-4CB6-4E89-8B8E-C965FC9B5B19}"/>
    <cellStyle name="Normal 2 2 2 2 2 2 2 2 2 13 11 2 2 4" xfId="5789" xr:uid="{64C0C802-0122-459B-93A0-D4F62C8AB440}"/>
    <cellStyle name="Normal 2 2 2 2 2 2 2 2 2 13 11 2 2 5" xfId="5790" xr:uid="{571EB268-253D-4226-812B-8E6A2012E979}"/>
    <cellStyle name="Normal 2 2 2 2 2 2 2 2 2 13 11 2 2 6" xfId="5791" xr:uid="{C3BC9CE9-B348-468A-AE39-E953948000B0}"/>
    <cellStyle name="Normal 2 2 2 2 2 2 2 2 2 13 11 2 2 7" xfId="5792" xr:uid="{558B2F8E-E8B7-4993-B14B-A3A26CED0CC3}"/>
    <cellStyle name="Normal 2 2 2 2 2 2 2 2 2 13 11 2 2 8" xfId="5793" xr:uid="{907E12CB-E143-4BBA-BD8C-6BA6DB0F05CE}"/>
    <cellStyle name="Normal 2 2 2 2 2 2 2 2 2 13 11 2 2 8 2" xfId="5794" xr:uid="{0A9E2670-0C42-491E-A173-60CA69A0C555}"/>
    <cellStyle name="Normal 2 2 2 2 2 2 2 2 2 13 11 2 2 8 3" xfId="5795" xr:uid="{5B30B842-7BEE-4740-A2DB-2497383862BE}"/>
    <cellStyle name="Normal 2 2 2 2 2 2 2 2 2 13 11 2 2 8 4" xfId="5796" xr:uid="{D4ED2F9E-2817-4EE7-88EB-0F1E36698FFB}"/>
    <cellStyle name="Normal 2 2 2 2 2 2 2 2 2 13 11 2 2 9" xfId="5797" xr:uid="{8B65F605-53A5-4ABA-A43C-3D865B79A910}"/>
    <cellStyle name="Normal 2 2 2 2 2 2 2 2 2 13 11 2 3" xfId="5798" xr:uid="{7DB7F6F4-93EF-4981-B864-9F79F84A44F0}"/>
    <cellStyle name="Normal 2 2 2 2 2 2 2 2 2 13 11 2 3 2" xfId="5799" xr:uid="{70D8FF1F-24EF-47E8-8BA5-BF6330BDA84B}"/>
    <cellStyle name="Normal 2 2 2 2 2 2 2 2 2 13 11 2 3 2 2" xfId="5800" xr:uid="{3AD34728-9B0D-4D5C-BC85-3B0E346F9D1E}"/>
    <cellStyle name="Normal 2 2 2 2 2 2 2 2 2 13 11 2 3 2 3" xfId="5801" xr:uid="{E7ABC8E1-A373-4518-9088-49C4BD59F988}"/>
    <cellStyle name="Normal 2 2 2 2 2 2 2 2 2 13 11 2 3 2 4" xfId="5802" xr:uid="{06CB65A8-746C-49D0-86BA-A9AEB7E1DA3C}"/>
    <cellStyle name="Normal 2 2 2 2 2 2 2 2 2 13 11 2 3 3" xfId="5803" xr:uid="{EFA1BD5D-0A6D-4DD1-B3E5-3E6328D53A33}"/>
    <cellStyle name="Normal 2 2 2 2 2 2 2 2 2 13 11 2 3 4" xfId="5804" xr:uid="{902B8838-5010-4BAA-82DF-BF9ADEB5C007}"/>
    <cellStyle name="Normal 2 2 2 2 2 2 2 2 2 13 11 2 3 5" xfId="5805" xr:uid="{E0ABE8AC-A7CC-4A15-9A06-4525B97B3FEA}"/>
    <cellStyle name="Normal 2 2 2 2 2 2 2 2 2 13 11 2 3 6" xfId="5806" xr:uid="{E47DF034-EC27-46A4-A4C0-63425BD26184}"/>
    <cellStyle name="Normal 2 2 2 2 2 2 2 2 2 13 11 2 4" xfId="5807" xr:uid="{61368BC7-D979-4A3E-8AAC-1B4542E3E858}"/>
    <cellStyle name="Normal 2 2 2 2 2 2 2 2 2 13 11 2 5" xfId="5808" xr:uid="{13B05BEB-06A2-42D1-AFA2-D26739516549}"/>
    <cellStyle name="Normal 2 2 2 2 2 2 2 2 2 13 11 2 6" xfId="5809" xr:uid="{A8159D8E-4411-48BE-BF8C-9049F8C09659}"/>
    <cellStyle name="Normal 2 2 2 2 2 2 2 2 2 13 11 2 7" xfId="5810" xr:uid="{C9AA9274-7A65-493B-AE4F-25E768B48DB4}"/>
    <cellStyle name="Normal 2 2 2 2 2 2 2 2 2 13 11 2 8" xfId="5811" xr:uid="{AB14F9D8-4492-40F2-9503-20512C7D47DB}"/>
    <cellStyle name="Normal 2 2 2 2 2 2 2 2 2 13 11 2 8 2" xfId="5812" xr:uid="{AB7DD7BD-8B30-40D7-853E-D3C452EA29EB}"/>
    <cellStyle name="Normal 2 2 2 2 2 2 2 2 2 13 11 2 8 3" xfId="5813" xr:uid="{CB8BC280-67ED-4232-AA87-566343324959}"/>
    <cellStyle name="Normal 2 2 2 2 2 2 2 2 2 13 11 2 8 4" xfId="5814" xr:uid="{C5B22A40-10A0-42D7-9A93-71F8EBB21855}"/>
    <cellStyle name="Normal 2 2 2 2 2 2 2 2 2 13 11 2 9" xfId="5815" xr:uid="{1E35746B-979B-46C7-B7D9-AD37849D2E62}"/>
    <cellStyle name="Normal 2 2 2 2 2 2 2 2 2 13 11 3" xfId="5816" xr:uid="{D17CFABD-67A2-40AC-9A48-02A8C90B8377}"/>
    <cellStyle name="Normal 2 2 2 2 2 2 2 2 2 13 11 4" xfId="5817" xr:uid="{E7A701FE-2E17-4D06-8E2F-3FACC795BE04}"/>
    <cellStyle name="Normal 2 2 2 2 2 2 2 2 2 13 11 5" xfId="5818" xr:uid="{1AEB4D41-F55F-41ED-8EC0-5B65FDC04CD1}"/>
    <cellStyle name="Normal 2 2 2 2 2 2 2 2 2 13 11 5 2" xfId="5819" xr:uid="{7DF78C88-F0E0-4A94-9C92-02011213E8C5}"/>
    <cellStyle name="Normal 2 2 2 2 2 2 2 2 2 13 11 5 2 2" xfId="5820" xr:uid="{DC70EC30-9445-43A8-9920-5513DCF0FA69}"/>
    <cellStyle name="Normal 2 2 2 2 2 2 2 2 2 13 11 5 2 3" xfId="5821" xr:uid="{9321CB0B-0F7D-4216-9D47-AFFF31D4FD98}"/>
    <cellStyle name="Normal 2 2 2 2 2 2 2 2 2 13 11 5 2 4" xfId="5822" xr:uid="{5CF7ABD4-D096-44F6-A128-677D2CC48F3F}"/>
    <cellStyle name="Normal 2 2 2 2 2 2 2 2 2 13 11 5 3" xfId="5823" xr:uid="{8B329905-D605-467B-B379-53647B6E0695}"/>
    <cellStyle name="Normal 2 2 2 2 2 2 2 2 2 13 11 5 4" xfId="5824" xr:uid="{C9172AF3-FEF2-4898-9BAB-FFDEDC3955E0}"/>
    <cellStyle name="Normal 2 2 2 2 2 2 2 2 2 13 11 5 5" xfId="5825" xr:uid="{FF5C2BC1-3722-4EAB-B888-365992FBD9DF}"/>
    <cellStyle name="Normal 2 2 2 2 2 2 2 2 2 13 11 5 6" xfId="5826" xr:uid="{E8F4B68C-BADF-4F85-A8FA-92C803855CD6}"/>
    <cellStyle name="Normal 2 2 2 2 2 2 2 2 2 13 11 6" xfId="5827" xr:uid="{30989036-42F4-41E5-86A2-F315CF1C55A4}"/>
    <cellStyle name="Normal 2 2 2 2 2 2 2 2 2 13 11 7" xfId="5828" xr:uid="{B4EA61D9-9359-4D20-AF9C-5F3A2C0E1FAA}"/>
    <cellStyle name="Normal 2 2 2 2 2 2 2 2 2 13 11 8" xfId="5829" xr:uid="{8860FD75-BA5F-4608-804C-03E5CA564CB8}"/>
    <cellStyle name="Normal 2 2 2 2 2 2 2 2 2 13 11 9" xfId="5830" xr:uid="{A72132E7-310F-466E-93A2-E53E45A303D7}"/>
    <cellStyle name="Normal 2 2 2 2 2 2 2 2 2 13 12" xfId="5831" xr:uid="{5EAD7C02-9636-46C3-A00A-FD5E399CF3C0}"/>
    <cellStyle name="Normal 2 2 2 2 2 2 2 2 2 13 13" xfId="5832" xr:uid="{F6827DF8-B303-4436-BB32-36EF2F2262AA}"/>
    <cellStyle name="Normal 2 2 2 2 2 2 2 2 2 13 13 10" xfId="5833" xr:uid="{C326215D-1974-40ED-8C1B-B42C6ED3DC14}"/>
    <cellStyle name="Normal 2 2 2 2 2 2 2 2 2 13 13 11" xfId="5834" xr:uid="{96AAB6B6-1BF2-4ED6-BBC7-B0CD6DB33780}"/>
    <cellStyle name="Normal 2 2 2 2 2 2 2 2 2 13 13 2" xfId="5835" xr:uid="{7CBE0C97-86D7-402E-B04C-8AF21319D097}"/>
    <cellStyle name="Normal 2 2 2 2 2 2 2 2 2 13 13 2 10" xfId="5836" xr:uid="{FA67F863-1AFD-4F4F-AF02-EF32287749EE}"/>
    <cellStyle name="Normal 2 2 2 2 2 2 2 2 2 13 13 2 11" xfId="5837" xr:uid="{0527BB1D-671F-421F-9927-F9D2477C5A5D}"/>
    <cellStyle name="Normal 2 2 2 2 2 2 2 2 2 13 13 2 2" xfId="5838" xr:uid="{9C1715CD-BAC1-47B8-9673-EEC254482C56}"/>
    <cellStyle name="Normal 2 2 2 2 2 2 2 2 2 13 13 2 2 2" xfId="5839" xr:uid="{B486DC65-A029-4B50-97CA-D383349476E6}"/>
    <cellStyle name="Normal 2 2 2 2 2 2 2 2 2 13 13 2 2 2 2" xfId="5840" xr:uid="{76FD16C3-F3C0-4D1F-A966-41D3078910E9}"/>
    <cellStyle name="Normal 2 2 2 2 2 2 2 2 2 13 13 2 2 2 3" xfId="5841" xr:uid="{0F33EADC-6B92-42A0-A31E-E3BC5E50C499}"/>
    <cellStyle name="Normal 2 2 2 2 2 2 2 2 2 13 13 2 2 2 4" xfId="5842" xr:uid="{9E8E1531-DE13-4727-B9E0-4FA236122805}"/>
    <cellStyle name="Normal 2 2 2 2 2 2 2 2 2 13 13 2 2 3" xfId="5843" xr:uid="{6E0DCCF6-DB34-4CDF-BDBA-D5F327A79113}"/>
    <cellStyle name="Normal 2 2 2 2 2 2 2 2 2 13 13 2 2 4" xfId="5844" xr:uid="{1DC54A55-81A1-4200-826E-2DA119E6A5C4}"/>
    <cellStyle name="Normal 2 2 2 2 2 2 2 2 2 13 13 2 2 5" xfId="5845" xr:uid="{ED5604A8-A589-47F7-BE51-8852CB91F2B7}"/>
    <cellStyle name="Normal 2 2 2 2 2 2 2 2 2 13 13 2 2 6" xfId="5846" xr:uid="{F9C35FF4-278C-4F53-A576-1644BFF45B43}"/>
    <cellStyle name="Normal 2 2 2 2 2 2 2 2 2 13 13 2 3" xfId="5847" xr:uid="{538E6146-5D52-4670-806F-B4B9429A7AC0}"/>
    <cellStyle name="Normal 2 2 2 2 2 2 2 2 2 13 13 2 4" xfId="5848" xr:uid="{64B4052F-FBC0-4553-A6CF-DDD638FF9B41}"/>
    <cellStyle name="Normal 2 2 2 2 2 2 2 2 2 13 13 2 5" xfId="5849" xr:uid="{7DA5FC4C-21BF-4635-8ACF-44AA08895D31}"/>
    <cellStyle name="Normal 2 2 2 2 2 2 2 2 2 13 13 2 6" xfId="5850" xr:uid="{FEE02C9E-7D77-4A48-B358-CC860F5CEB8E}"/>
    <cellStyle name="Normal 2 2 2 2 2 2 2 2 2 13 13 2 7" xfId="5851" xr:uid="{06901C0B-B51F-445F-A40C-CE0830A64837}"/>
    <cellStyle name="Normal 2 2 2 2 2 2 2 2 2 13 13 2 8" xfId="5852" xr:uid="{E1FD8723-B162-476D-9E40-F95D4D180318}"/>
    <cellStyle name="Normal 2 2 2 2 2 2 2 2 2 13 13 2 8 2" xfId="5853" xr:uid="{3FDF8C89-3D05-4F29-9F09-33F82C7671CC}"/>
    <cellStyle name="Normal 2 2 2 2 2 2 2 2 2 13 13 2 8 3" xfId="5854" xr:uid="{F0B1A1E3-AAD5-4B7F-A01A-F893FC32FD29}"/>
    <cellStyle name="Normal 2 2 2 2 2 2 2 2 2 13 13 2 8 4" xfId="5855" xr:uid="{BEC030FB-3BD9-44D3-B9EA-6534A347046E}"/>
    <cellStyle name="Normal 2 2 2 2 2 2 2 2 2 13 13 2 9" xfId="5856" xr:uid="{4D41BF30-65A6-4846-802A-B45E8ED07256}"/>
    <cellStyle name="Normal 2 2 2 2 2 2 2 2 2 13 13 3" xfId="5857" xr:uid="{80B3941A-8A59-4539-A9CB-6F93AC7442A3}"/>
    <cellStyle name="Normal 2 2 2 2 2 2 2 2 2 13 13 3 2" xfId="5858" xr:uid="{C7803FDB-7908-4619-8E3E-7309D18A2FD9}"/>
    <cellStyle name="Normal 2 2 2 2 2 2 2 2 2 13 13 3 2 2" xfId="5859" xr:uid="{13C99A38-0FD1-449B-A14B-2792BA70031D}"/>
    <cellStyle name="Normal 2 2 2 2 2 2 2 2 2 13 13 3 2 3" xfId="5860" xr:uid="{38F699F5-E07C-4A39-B0D3-A8F28608A525}"/>
    <cellStyle name="Normal 2 2 2 2 2 2 2 2 2 13 13 3 2 4" xfId="5861" xr:uid="{0C2F6BE7-F89F-47E9-8279-B1786B5EBBBC}"/>
    <cellStyle name="Normal 2 2 2 2 2 2 2 2 2 13 13 3 3" xfId="5862" xr:uid="{EF6EFB4E-4541-4BCF-8538-0D4346CABFD4}"/>
    <cellStyle name="Normal 2 2 2 2 2 2 2 2 2 13 13 3 4" xfId="5863" xr:uid="{A8DD852C-A2CC-46DA-9B64-23B97C4C30A5}"/>
    <cellStyle name="Normal 2 2 2 2 2 2 2 2 2 13 13 3 5" xfId="5864" xr:uid="{6319EFC0-458C-4CA2-95C0-58974AD5963B}"/>
    <cellStyle name="Normal 2 2 2 2 2 2 2 2 2 13 13 3 6" xfId="5865" xr:uid="{A02244CA-02E9-4CBB-B743-F398D5D5A26F}"/>
    <cellStyle name="Normal 2 2 2 2 2 2 2 2 2 13 13 4" xfId="5866" xr:uid="{4B6C783A-BAE7-4788-90E2-F4C36F58A6E0}"/>
    <cellStyle name="Normal 2 2 2 2 2 2 2 2 2 13 13 5" xfId="5867" xr:uid="{070CC227-509A-4BC0-9F0C-8D3FA24FF5BD}"/>
    <cellStyle name="Normal 2 2 2 2 2 2 2 2 2 13 13 6" xfId="5868" xr:uid="{4F69BDC1-61D0-4F81-83AE-23A5E94A8E34}"/>
    <cellStyle name="Normal 2 2 2 2 2 2 2 2 2 13 13 7" xfId="5869" xr:uid="{AE90D38B-62B7-4BEF-9AED-8DA5623A2B54}"/>
    <cellStyle name="Normal 2 2 2 2 2 2 2 2 2 13 13 8" xfId="5870" xr:uid="{F5B5B748-2692-48C4-91A8-8E12035DEA5E}"/>
    <cellStyle name="Normal 2 2 2 2 2 2 2 2 2 13 13 8 2" xfId="5871" xr:uid="{8723931F-2AF0-4121-9A86-34715FD9945A}"/>
    <cellStyle name="Normal 2 2 2 2 2 2 2 2 2 13 13 8 3" xfId="5872" xr:uid="{11D97C4F-35AC-4755-885B-44BB0CA60B04}"/>
    <cellStyle name="Normal 2 2 2 2 2 2 2 2 2 13 13 8 4" xfId="5873" xr:uid="{6381BCE9-F0B7-4610-8ED3-6E3E7AE2E45D}"/>
    <cellStyle name="Normal 2 2 2 2 2 2 2 2 2 13 13 9" xfId="5874" xr:uid="{C32AD2E9-5C4F-4958-8C24-1487D0D75B0C}"/>
    <cellStyle name="Normal 2 2 2 2 2 2 2 2 2 13 14" xfId="5875" xr:uid="{64763F7C-D76A-4258-9838-9AE1A81C84A4}"/>
    <cellStyle name="Normal 2 2 2 2 2 2 2 2 2 13 15" xfId="5876" xr:uid="{C7BFAB79-1BE2-4674-8D2F-76DD2A9F4080}"/>
    <cellStyle name="Normal 2 2 2 2 2 2 2 2 2 13 15 2" xfId="5877" xr:uid="{EDDC1937-54BB-4C8B-8941-A2EB51D5D5AF}"/>
    <cellStyle name="Normal 2 2 2 2 2 2 2 2 2 13 15 2 2" xfId="5878" xr:uid="{72A03334-AC73-4795-982E-2D9BF11CDF0B}"/>
    <cellStyle name="Normal 2 2 2 2 2 2 2 2 2 13 15 2 3" xfId="5879" xr:uid="{A259FE82-FD33-4A4E-B1C6-C0E6D382F963}"/>
    <cellStyle name="Normal 2 2 2 2 2 2 2 2 2 13 15 2 4" xfId="5880" xr:uid="{096B8C0C-69F1-4AC5-BA3B-7862D3B1CDF4}"/>
    <cellStyle name="Normal 2 2 2 2 2 2 2 2 2 13 15 3" xfId="5881" xr:uid="{CE50C1FA-FFFB-4986-8598-26DF78B2F33E}"/>
    <cellStyle name="Normal 2 2 2 2 2 2 2 2 2 13 15 4" xfId="5882" xr:uid="{50FF8B3B-5439-4361-A693-953E2FC5B446}"/>
    <cellStyle name="Normal 2 2 2 2 2 2 2 2 2 13 15 5" xfId="5883" xr:uid="{0D76FCE6-3287-4EDD-90DC-49E43F83E16E}"/>
    <cellStyle name="Normal 2 2 2 2 2 2 2 2 2 13 15 6" xfId="5884" xr:uid="{A0386D4D-526B-4981-A7DB-89F693CF24D1}"/>
    <cellStyle name="Normal 2 2 2 2 2 2 2 2 2 13 16" xfId="5885" xr:uid="{2336037F-47F1-41FF-AB67-72FBE4D19E0A}"/>
    <cellStyle name="Normal 2 2 2 2 2 2 2 2 2 13 17" xfId="5886" xr:uid="{EDD3E0CA-D87C-4FE7-936B-3EE23A08B25F}"/>
    <cellStyle name="Normal 2 2 2 2 2 2 2 2 2 13 18" xfId="5887" xr:uid="{4E24BCF8-2AB0-48F8-AF91-741AFC2664B1}"/>
    <cellStyle name="Normal 2 2 2 2 2 2 2 2 2 13 19" xfId="5888" xr:uid="{FCA70E18-C76C-4ADC-99E3-DEE21965AA68}"/>
    <cellStyle name="Normal 2 2 2 2 2 2 2 2 2 13 2" xfId="5889" xr:uid="{517C111F-FF50-4E5F-9647-96997D35F7D3}"/>
    <cellStyle name="Normal 2 2 2 2 2 2 2 2 2 13 2 10" xfId="5890" xr:uid="{EE3CD2FF-8B5F-41F6-B198-36E01778CC69}"/>
    <cellStyle name="Normal 2 2 2 2 2 2 2 2 2 13 2 11" xfId="5891" xr:uid="{6AD2EDA8-68FB-45E3-BDDC-FCBDB3EA8FF0}"/>
    <cellStyle name="Normal 2 2 2 2 2 2 2 2 2 13 2 12" xfId="5892" xr:uid="{19817338-7EA2-4083-B016-DCB2BC62F80A}"/>
    <cellStyle name="Normal 2 2 2 2 2 2 2 2 2 13 2 13" xfId="5893" xr:uid="{8DDEE2D0-CF95-4BDD-B9F6-0F4CF56FC715}"/>
    <cellStyle name="Normal 2 2 2 2 2 2 2 2 2 13 2 13 2" xfId="5894" xr:uid="{9E2C1674-DFAF-4AF8-9DF9-BBF965DCFB88}"/>
    <cellStyle name="Normal 2 2 2 2 2 2 2 2 2 13 2 13 3" xfId="5895" xr:uid="{1638B7E3-5C7E-418C-92CF-3FDFA484FAAF}"/>
    <cellStyle name="Normal 2 2 2 2 2 2 2 2 2 13 2 13 4" xfId="5896" xr:uid="{DC90485B-DA37-48CA-9123-CC48112D8B5B}"/>
    <cellStyle name="Normal 2 2 2 2 2 2 2 2 2 13 2 14" xfId="5897" xr:uid="{FBCD687E-735D-41DE-867E-54BA2FD60E9F}"/>
    <cellStyle name="Normal 2 2 2 2 2 2 2 2 2 13 2 15" xfId="5898" xr:uid="{D27CCD5A-6EF3-4C55-ABFE-F8BD92E4B2FD}"/>
    <cellStyle name="Normal 2 2 2 2 2 2 2 2 2 13 2 16" xfId="5899" xr:uid="{3AE71214-CE15-4F84-A218-0A9DC7F066B8}"/>
    <cellStyle name="Normal 2 2 2 2 2 2 2 2 2 13 2 2" xfId="5900" xr:uid="{5F0B2332-D65C-4F73-9658-D90034EDEA7F}"/>
    <cellStyle name="Normal 2 2 2 2 2 2 2 2 2 13 2 2 10" xfId="5901" xr:uid="{CD2DFF71-2A3F-4C25-863F-D9EE196041E2}"/>
    <cellStyle name="Normal 2 2 2 2 2 2 2 2 2 13 2 2 11" xfId="5902" xr:uid="{F836FF45-2793-4100-8687-5EBB969E461E}"/>
    <cellStyle name="Normal 2 2 2 2 2 2 2 2 2 13 2 2 11 2" xfId="5903" xr:uid="{C1B21E42-835D-4750-A718-E0B4817F84D0}"/>
    <cellStyle name="Normal 2 2 2 2 2 2 2 2 2 13 2 2 11 3" xfId="5904" xr:uid="{360DD605-7305-4707-8300-7A63CC42D78D}"/>
    <cellStyle name="Normal 2 2 2 2 2 2 2 2 2 13 2 2 11 4" xfId="5905" xr:uid="{6C6E62BC-659E-4B9B-9389-904D6BDDFC5C}"/>
    <cellStyle name="Normal 2 2 2 2 2 2 2 2 2 13 2 2 12" xfId="5906" xr:uid="{CE1A5709-82F5-4C4B-AA15-D00337E7B5D0}"/>
    <cellStyle name="Normal 2 2 2 2 2 2 2 2 2 13 2 2 13" xfId="5907" xr:uid="{4FC29858-BC49-47A1-A06B-61DCEEAC0B3A}"/>
    <cellStyle name="Normal 2 2 2 2 2 2 2 2 2 13 2 2 14" xfId="5908" xr:uid="{D1D72712-8376-4529-B04C-BC5E66459AD6}"/>
    <cellStyle name="Normal 2 2 2 2 2 2 2 2 2 13 2 2 2" xfId="5909" xr:uid="{19D471D6-C4B9-4AF3-AFAE-BE6733E62D57}"/>
    <cellStyle name="Normal 2 2 2 2 2 2 2 2 2 13 2 2 2 10" xfId="5910" xr:uid="{CAC4A35D-4B7F-4CD8-8341-C723521AB028}"/>
    <cellStyle name="Normal 2 2 2 2 2 2 2 2 2 13 2 2 2 11" xfId="5911" xr:uid="{2D2E00F2-38F9-42DD-8DFD-DC97C973E571}"/>
    <cellStyle name="Normal 2 2 2 2 2 2 2 2 2 13 2 2 2 2" xfId="5912" xr:uid="{53F6C828-BDE5-4C8B-86BD-3019B8CA0229}"/>
    <cellStyle name="Normal 2 2 2 2 2 2 2 2 2 13 2 2 2 2 10" xfId="5913" xr:uid="{33986166-43E3-42A7-995A-F51265C8B271}"/>
    <cellStyle name="Normal 2 2 2 2 2 2 2 2 2 13 2 2 2 2 11" xfId="5914" xr:uid="{98F3AE11-408D-48D2-82F1-7442867669CD}"/>
    <cellStyle name="Normal 2 2 2 2 2 2 2 2 2 13 2 2 2 2 2" xfId="5915" xr:uid="{D26D3414-35D6-42B0-8789-097D037F20A9}"/>
    <cellStyle name="Normal 2 2 2 2 2 2 2 2 2 13 2 2 2 2 2 2" xfId="5916" xr:uid="{4044D6AC-8203-4B3C-9C9F-4A655ECD061E}"/>
    <cellStyle name="Normal 2 2 2 2 2 2 2 2 2 13 2 2 2 2 2 2 2" xfId="5917" xr:uid="{5D1DCFFC-BBEF-46DF-ABE2-2E852C9A82F3}"/>
    <cellStyle name="Normal 2 2 2 2 2 2 2 2 2 13 2 2 2 2 2 2 3" xfId="5918" xr:uid="{79CB18D7-D841-448B-BE6B-E5794E59E485}"/>
    <cellStyle name="Normal 2 2 2 2 2 2 2 2 2 13 2 2 2 2 2 2 4" xfId="5919" xr:uid="{C4A510DE-DD3B-4773-90CE-07C557D8A981}"/>
    <cellStyle name="Normal 2 2 2 2 2 2 2 2 2 13 2 2 2 2 2 3" xfId="5920" xr:uid="{A98549CE-767A-4E93-AF8C-C714EA2FB16E}"/>
    <cellStyle name="Normal 2 2 2 2 2 2 2 2 2 13 2 2 2 2 2 4" xfId="5921" xr:uid="{EF3DE776-9096-4992-B92D-2CB6CEB7F157}"/>
    <cellStyle name="Normal 2 2 2 2 2 2 2 2 2 13 2 2 2 2 2 5" xfId="5922" xr:uid="{17D35F4B-E0AB-4EA3-9949-C07399FB9677}"/>
    <cellStyle name="Normal 2 2 2 2 2 2 2 2 2 13 2 2 2 2 2 6" xfId="5923" xr:uid="{F03A8ABF-D9AB-4270-92F3-1D5C291B0F4A}"/>
    <cellStyle name="Normal 2 2 2 2 2 2 2 2 2 13 2 2 2 2 3" xfId="5924" xr:uid="{FA0EEED6-7A44-4ACC-BCEA-8F4BE09BB7D7}"/>
    <cellStyle name="Normal 2 2 2 2 2 2 2 2 2 13 2 2 2 2 4" xfId="5925" xr:uid="{D5CAA134-6932-4EE3-A4A9-16763A212E28}"/>
    <cellStyle name="Normal 2 2 2 2 2 2 2 2 2 13 2 2 2 2 5" xfId="5926" xr:uid="{7210D928-56D0-45C0-B224-8F551011D4E4}"/>
    <cellStyle name="Normal 2 2 2 2 2 2 2 2 2 13 2 2 2 2 6" xfId="5927" xr:uid="{E8E61684-533C-4777-9797-18EE5EBE7BFE}"/>
    <cellStyle name="Normal 2 2 2 2 2 2 2 2 2 13 2 2 2 2 7" xfId="5928" xr:uid="{860A4634-0F45-44E2-A2F6-6A357014898F}"/>
    <cellStyle name="Normal 2 2 2 2 2 2 2 2 2 13 2 2 2 2 8" xfId="5929" xr:uid="{D52C40DC-797B-4AC2-8FF1-A593AC7F8583}"/>
    <cellStyle name="Normal 2 2 2 2 2 2 2 2 2 13 2 2 2 2 8 2" xfId="5930" xr:uid="{014BFF9D-21A9-47C4-A480-0DAA578E7F06}"/>
    <cellStyle name="Normal 2 2 2 2 2 2 2 2 2 13 2 2 2 2 8 3" xfId="5931" xr:uid="{6C673E29-13E4-4575-8BDD-8F5AFE97EF8C}"/>
    <cellStyle name="Normal 2 2 2 2 2 2 2 2 2 13 2 2 2 2 8 4" xfId="5932" xr:uid="{8B4CE54B-6EA7-41A2-9088-031995D85493}"/>
    <cellStyle name="Normal 2 2 2 2 2 2 2 2 2 13 2 2 2 2 9" xfId="5933" xr:uid="{07E28557-3070-4124-8A39-DC38B2495502}"/>
    <cellStyle name="Normal 2 2 2 2 2 2 2 2 2 13 2 2 2 3" xfId="5934" xr:uid="{9BF38B14-D4F1-46D7-BF7A-918CC01BCA5A}"/>
    <cellStyle name="Normal 2 2 2 2 2 2 2 2 2 13 2 2 2 3 2" xfId="5935" xr:uid="{C3B72C2A-5601-4A90-A53D-213A28F94235}"/>
    <cellStyle name="Normal 2 2 2 2 2 2 2 2 2 13 2 2 2 3 2 2" xfId="5936" xr:uid="{B8276BF3-145B-437C-877F-1E03224FAE06}"/>
    <cellStyle name="Normal 2 2 2 2 2 2 2 2 2 13 2 2 2 3 2 3" xfId="5937" xr:uid="{1E6C7CB0-9805-4546-98F0-D508D5D6C55B}"/>
    <cellStyle name="Normal 2 2 2 2 2 2 2 2 2 13 2 2 2 3 2 4" xfId="5938" xr:uid="{618D8B0F-14D3-41FC-8CE9-2167C8C928AF}"/>
    <cellStyle name="Normal 2 2 2 2 2 2 2 2 2 13 2 2 2 3 3" xfId="5939" xr:uid="{F5DDB729-49A7-47F4-A047-E2DFB86DFE5C}"/>
    <cellStyle name="Normal 2 2 2 2 2 2 2 2 2 13 2 2 2 3 4" xfId="5940" xr:uid="{19A788A7-6E24-4420-ACE1-9E3877FF84F8}"/>
    <cellStyle name="Normal 2 2 2 2 2 2 2 2 2 13 2 2 2 3 5" xfId="5941" xr:uid="{78999F55-31B7-4BA8-A501-7C51CF30961B}"/>
    <cellStyle name="Normal 2 2 2 2 2 2 2 2 2 13 2 2 2 3 6" xfId="5942" xr:uid="{39D471D5-E778-49C1-9CF0-0227BAD2AE71}"/>
    <cellStyle name="Normal 2 2 2 2 2 2 2 2 2 13 2 2 2 4" xfId="5943" xr:uid="{58FDE6D5-9F47-4319-BAB6-02B4499421EA}"/>
    <cellStyle name="Normal 2 2 2 2 2 2 2 2 2 13 2 2 2 5" xfId="5944" xr:uid="{6BF62EB3-092A-4859-A891-C29F8ED93E34}"/>
    <cellStyle name="Normal 2 2 2 2 2 2 2 2 2 13 2 2 2 6" xfId="5945" xr:uid="{3C0E741F-27AE-4609-9F15-4CBC8B51C8CD}"/>
    <cellStyle name="Normal 2 2 2 2 2 2 2 2 2 13 2 2 2 7" xfId="5946" xr:uid="{9BAD8DDA-6352-41B8-B08A-EB9AE0964130}"/>
    <cellStyle name="Normal 2 2 2 2 2 2 2 2 2 13 2 2 2 8" xfId="5947" xr:uid="{1F0BACC4-803D-47B5-921B-8C59B0ABB312}"/>
    <cellStyle name="Normal 2 2 2 2 2 2 2 2 2 13 2 2 2 8 2" xfId="5948" xr:uid="{6D9D0C66-D3C0-40A5-966C-3A1AF96C55DC}"/>
    <cellStyle name="Normal 2 2 2 2 2 2 2 2 2 13 2 2 2 8 3" xfId="5949" xr:uid="{ACA22D2D-9116-4E55-8356-F8E2CBAFF0C8}"/>
    <cellStyle name="Normal 2 2 2 2 2 2 2 2 2 13 2 2 2 8 4" xfId="5950" xr:uid="{9ABC4CBF-D538-4731-81E6-F43374B64EB6}"/>
    <cellStyle name="Normal 2 2 2 2 2 2 2 2 2 13 2 2 2 9" xfId="5951" xr:uid="{F4878865-862C-481C-B33F-BDFF1F101F85}"/>
    <cellStyle name="Normal 2 2 2 2 2 2 2 2 2 13 2 2 3" xfId="5952" xr:uid="{DBA74F92-5B32-466A-A3D1-13293026EAB8}"/>
    <cellStyle name="Normal 2 2 2 2 2 2 2 2 2 13 2 2 4" xfId="5953" xr:uid="{4C1317B1-CE4E-460A-8A5E-C51B2B7EC126}"/>
    <cellStyle name="Normal 2 2 2 2 2 2 2 2 2 13 2 2 5" xfId="5954" xr:uid="{4B65AD0A-CA1C-49C2-89E7-88E6506FA253}"/>
    <cellStyle name="Normal 2 2 2 2 2 2 2 2 2 13 2 2 5 2" xfId="5955" xr:uid="{4690FB46-9CE5-44E5-81AA-288755664ABE}"/>
    <cellStyle name="Normal 2 2 2 2 2 2 2 2 2 13 2 2 5 2 2" xfId="5956" xr:uid="{8F86DD20-D217-4DB5-BC6B-D480F25277C8}"/>
    <cellStyle name="Normal 2 2 2 2 2 2 2 2 2 13 2 2 5 2 3" xfId="5957" xr:uid="{B856A81F-94AD-4130-ADF5-7EFEB70D8627}"/>
    <cellStyle name="Normal 2 2 2 2 2 2 2 2 2 13 2 2 5 2 4" xfId="5958" xr:uid="{AE229EAE-3B56-457B-81C9-3799A20DE792}"/>
    <cellStyle name="Normal 2 2 2 2 2 2 2 2 2 13 2 2 5 3" xfId="5959" xr:uid="{FEC49354-AF80-41B6-A94D-38C1C5D1BAFE}"/>
    <cellStyle name="Normal 2 2 2 2 2 2 2 2 2 13 2 2 5 4" xfId="5960" xr:uid="{9E9A4E74-FF58-447E-A35C-3151A7ADE353}"/>
    <cellStyle name="Normal 2 2 2 2 2 2 2 2 2 13 2 2 5 5" xfId="5961" xr:uid="{E05CD7F0-0417-4116-A24C-5CDFDD17B764}"/>
    <cellStyle name="Normal 2 2 2 2 2 2 2 2 2 13 2 2 5 6" xfId="5962" xr:uid="{2519EFEE-25E0-4CB8-BABF-ED9E1CA7D2A4}"/>
    <cellStyle name="Normal 2 2 2 2 2 2 2 2 2 13 2 2 6" xfId="5963" xr:uid="{2AF7C2C3-667E-4D28-B113-4C45AB0A95D8}"/>
    <cellStyle name="Normal 2 2 2 2 2 2 2 2 2 13 2 2 7" xfId="5964" xr:uid="{3CE3AD40-A658-4E47-9D8F-EDC95466504C}"/>
    <cellStyle name="Normal 2 2 2 2 2 2 2 2 2 13 2 2 8" xfId="5965" xr:uid="{914854B5-9C86-4420-A590-C764DED2CE42}"/>
    <cellStyle name="Normal 2 2 2 2 2 2 2 2 2 13 2 2 9" xfId="5966" xr:uid="{7292627C-2D0E-4B1F-AC49-EA42BB67706C}"/>
    <cellStyle name="Normal 2 2 2 2 2 2 2 2 2 13 2 3" xfId="5967" xr:uid="{C594D675-FE6D-4520-81C1-D536D3657935}"/>
    <cellStyle name="Normal 2 2 2 2 2 2 2 2 2 13 2 4" xfId="5968" xr:uid="{20B301DE-7279-451B-A63C-1A0028FAE5A0}"/>
    <cellStyle name="Normal 2 2 2 2 2 2 2 2 2 13 2 5" xfId="5969" xr:uid="{7C5B7CEA-9CEE-4F9E-8694-DC823C616218}"/>
    <cellStyle name="Normal 2 2 2 2 2 2 2 2 2 13 2 5 10" xfId="5970" xr:uid="{47B9CE38-8AB2-439A-9F4E-62B2FE868FBC}"/>
    <cellStyle name="Normal 2 2 2 2 2 2 2 2 2 13 2 5 11" xfId="5971" xr:uid="{4FDEBC79-9C74-4E91-9C56-EA85FEC1A1F5}"/>
    <cellStyle name="Normal 2 2 2 2 2 2 2 2 2 13 2 5 2" xfId="5972" xr:uid="{7639CBE8-69F7-4739-B41B-19BD7A5B9993}"/>
    <cellStyle name="Normal 2 2 2 2 2 2 2 2 2 13 2 5 2 10" xfId="5973" xr:uid="{8CD3E31F-5BE5-4193-ADB4-58678E4F1523}"/>
    <cellStyle name="Normal 2 2 2 2 2 2 2 2 2 13 2 5 2 11" xfId="5974" xr:uid="{D37375F2-EF0C-4DDA-AF73-F55A36692A15}"/>
    <cellStyle name="Normal 2 2 2 2 2 2 2 2 2 13 2 5 2 2" xfId="5975" xr:uid="{FECB04CB-E5C4-40AF-A158-496D827211B1}"/>
    <cellStyle name="Normal 2 2 2 2 2 2 2 2 2 13 2 5 2 2 2" xfId="5976" xr:uid="{8C294E10-C67A-462C-B171-9FB45838FE09}"/>
    <cellStyle name="Normal 2 2 2 2 2 2 2 2 2 13 2 5 2 2 2 2" xfId="5977" xr:uid="{C6722183-3A76-449C-97DD-424069477572}"/>
    <cellStyle name="Normal 2 2 2 2 2 2 2 2 2 13 2 5 2 2 2 3" xfId="5978" xr:uid="{5F674CCA-DC3D-4592-915D-214A250F82ED}"/>
    <cellStyle name="Normal 2 2 2 2 2 2 2 2 2 13 2 5 2 2 2 4" xfId="5979" xr:uid="{974AB19A-9D51-4F04-B019-51F5EEA95E79}"/>
    <cellStyle name="Normal 2 2 2 2 2 2 2 2 2 13 2 5 2 2 3" xfId="5980" xr:uid="{61B4DF86-80B2-4AEC-BA7E-2A28C861BD1A}"/>
    <cellStyle name="Normal 2 2 2 2 2 2 2 2 2 13 2 5 2 2 4" xfId="5981" xr:uid="{8CC0E610-E572-430A-A183-15F1BB6552DB}"/>
    <cellStyle name="Normal 2 2 2 2 2 2 2 2 2 13 2 5 2 2 5" xfId="5982" xr:uid="{95C2DB28-A7AE-48C3-9E26-81C645A9334D}"/>
    <cellStyle name="Normal 2 2 2 2 2 2 2 2 2 13 2 5 2 2 6" xfId="5983" xr:uid="{2D7DB706-0682-42CF-9E38-857F61DD3A06}"/>
    <cellStyle name="Normal 2 2 2 2 2 2 2 2 2 13 2 5 2 3" xfId="5984" xr:uid="{5741DFB5-600C-44DB-ACD6-A69E12890995}"/>
    <cellStyle name="Normal 2 2 2 2 2 2 2 2 2 13 2 5 2 4" xfId="5985" xr:uid="{927106B4-0C59-4061-ABCF-44E7E6D739E7}"/>
    <cellStyle name="Normal 2 2 2 2 2 2 2 2 2 13 2 5 2 5" xfId="5986" xr:uid="{1FA19078-E491-49C6-8605-10BD49B34050}"/>
    <cellStyle name="Normal 2 2 2 2 2 2 2 2 2 13 2 5 2 6" xfId="5987" xr:uid="{66C87F01-5DBF-4390-A484-C9252CE220FE}"/>
    <cellStyle name="Normal 2 2 2 2 2 2 2 2 2 13 2 5 2 7" xfId="5988" xr:uid="{CB6C3040-3105-4C94-A0C6-112786D6B9B7}"/>
    <cellStyle name="Normal 2 2 2 2 2 2 2 2 2 13 2 5 2 8" xfId="5989" xr:uid="{DB35F195-5B98-479A-8250-4AD0EEE6C079}"/>
    <cellStyle name="Normal 2 2 2 2 2 2 2 2 2 13 2 5 2 8 2" xfId="5990" xr:uid="{5074C8E2-6757-4C33-894E-624302A0B9B1}"/>
    <cellStyle name="Normal 2 2 2 2 2 2 2 2 2 13 2 5 2 8 3" xfId="5991" xr:uid="{3D6015ED-F77F-4CC4-92CA-E586BB0B7E61}"/>
    <cellStyle name="Normal 2 2 2 2 2 2 2 2 2 13 2 5 2 8 4" xfId="5992" xr:uid="{AC8350E9-98E0-4650-AFA2-60F95730341F}"/>
    <cellStyle name="Normal 2 2 2 2 2 2 2 2 2 13 2 5 2 9" xfId="5993" xr:uid="{AC02581E-FE67-4B50-AD68-DD90B1699790}"/>
    <cellStyle name="Normal 2 2 2 2 2 2 2 2 2 13 2 5 3" xfId="5994" xr:uid="{E56E75E1-5CF5-4FD9-ADC8-4B5F6F341AC0}"/>
    <cellStyle name="Normal 2 2 2 2 2 2 2 2 2 13 2 5 3 2" xfId="5995" xr:uid="{E660F8B9-2E05-4A40-B8A5-F32333F75E52}"/>
    <cellStyle name="Normal 2 2 2 2 2 2 2 2 2 13 2 5 3 2 2" xfId="5996" xr:uid="{04CC465F-5858-496B-8113-19CE9D1B027E}"/>
    <cellStyle name="Normal 2 2 2 2 2 2 2 2 2 13 2 5 3 2 3" xfId="5997" xr:uid="{7D0CB805-EC96-4661-90FE-B74ABE943D36}"/>
    <cellStyle name="Normal 2 2 2 2 2 2 2 2 2 13 2 5 3 2 4" xfId="5998" xr:uid="{A12DEEC8-7C98-478B-BD51-3B72DF998353}"/>
    <cellStyle name="Normal 2 2 2 2 2 2 2 2 2 13 2 5 3 3" xfId="5999" xr:uid="{AF09AFA3-5FAB-4B12-BDDF-69A21F1097E0}"/>
    <cellStyle name="Normal 2 2 2 2 2 2 2 2 2 13 2 5 3 4" xfId="6000" xr:uid="{756AFDF4-77DB-42B4-A19F-302619197426}"/>
    <cellStyle name="Normal 2 2 2 2 2 2 2 2 2 13 2 5 3 5" xfId="6001" xr:uid="{2318B37E-4548-4CAA-B226-FAC3ED089737}"/>
    <cellStyle name="Normal 2 2 2 2 2 2 2 2 2 13 2 5 3 6" xfId="6002" xr:uid="{3AF6D60D-A215-4F16-9253-25A2DC61E70D}"/>
    <cellStyle name="Normal 2 2 2 2 2 2 2 2 2 13 2 5 4" xfId="6003" xr:uid="{B4EBC0CC-C2E4-4D6E-A0D4-3D6FA4678CC8}"/>
    <cellStyle name="Normal 2 2 2 2 2 2 2 2 2 13 2 5 5" xfId="6004" xr:uid="{C51D1973-22A8-4B5C-AC53-D3B11DE5195C}"/>
    <cellStyle name="Normal 2 2 2 2 2 2 2 2 2 13 2 5 6" xfId="6005" xr:uid="{8413D59F-237C-4C03-ACE6-E7D7B65EFA7C}"/>
    <cellStyle name="Normal 2 2 2 2 2 2 2 2 2 13 2 5 7" xfId="6006" xr:uid="{93776ED7-9B1C-48E3-8A3E-F6B9A29AFADF}"/>
    <cellStyle name="Normal 2 2 2 2 2 2 2 2 2 13 2 5 8" xfId="6007" xr:uid="{B3775631-DDBD-4148-9A75-AA3C0092F1A0}"/>
    <cellStyle name="Normal 2 2 2 2 2 2 2 2 2 13 2 5 8 2" xfId="6008" xr:uid="{D779FFB6-E03F-4194-9A0D-A0C4373124C6}"/>
    <cellStyle name="Normal 2 2 2 2 2 2 2 2 2 13 2 5 8 3" xfId="6009" xr:uid="{C794A027-9334-4471-B11C-C28222C08F84}"/>
    <cellStyle name="Normal 2 2 2 2 2 2 2 2 2 13 2 5 8 4" xfId="6010" xr:uid="{B885F484-A578-4369-8A47-3A50B8E716C9}"/>
    <cellStyle name="Normal 2 2 2 2 2 2 2 2 2 13 2 5 9" xfId="6011" xr:uid="{75B21C84-DDD5-4E1D-A950-D27B7E1ADB63}"/>
    <cellStyle name="Normal 2 2 2 2 2 2 2 2 2 13 2 6" xfId="6012" xr:uid="{6A62F90E-BFEA-4B26-B2A9-B2F9060C55C1}"/>
    <cellStyle name="Normal 2 2 2 2 2 2 2 2 2 13 2 7" xfId="6013" xr:uid="{96C2316E-2231-4FCB-A695-5414BC5AEB34}"/>
    <cellStyle name="Normal 2 2 2 2 2 2 2 2 2 13 2 7 2" xfId="6014" xr:uid="{93BC245D-725C-4613-A20F-617BAF7684EE}"/>
    <cellStyle name="Normal 2 2 2 2 2 2 2 2 2 13 2 7 2 2" xfId="6015" xr:uid="{B7B29DF1-B5E4-4163-80A8-451C9C43126E}"/>
    <cellStyle name="Normal 2 2 2 2 2 2 2 2 2 13 2 7 2 3" xfId="6016" xr:uid="{7368A9E6-CE7F-491A-8F7C-FFDF42348AF8}"/>
    <cellStyle name="Normal 2 2 2 2 2 2 2 2 2 13 2 7 2 4" xfId="6017" xr:uid="{9CBFEF7E-002D-4907-80BB-FF094EC163C5}"/>
    <cellStyle name="Normal 2 2 2 2 2 2 2 2 2 13 2 7 3" xfId="6018" xr:uid="{DF883463-82C3-46C5-B626-1C005BA93803}"/>
    <cellStyle name="Normal 2 2 2 2 2 2 2 2 2 13 2 7 4" xfId="6019" xr:uid="{7A43268B-0579-4B6E-BBF2-1BEE3F4E7663}"/>
    <cellStyle name="Normal 2 2 2 2 2 2 2 2 2 13 2 7 5" xfId="6020" xr:uid="{5D5036F2-0007-4C5E-8C55-983E513ED651}"/>
    <cellStyle name="Normal 2 2 2 2 2 2 2 2 2 13 2 7 6" xfId="6021" xr:uid="{B344C2F0-E860-4F19-BEF3-71DB58110F38}"/>
    <cellStyle name="Normal 2 2 2 2 2 2 2 2 2 13 2 8" xfId="6022" xr:uid="{25D4EBBC-A4F8-408C-8913-67E98BE04FC9}"/>
    <cellStyle name="Normal 2 2 2 2 2 2 2 2 2 13 2 9" xfId="6023" xr:uid="{1CB166F1-641B-4111-B55D-8B4B77F67833}"/>
    <cellStyle name="Normal 2 2 2 2 2 2 2 2 2 13 20" xfId="6024" xr:uid="{92054887-4D86-4543-9C64-E93368EB1FA7}"/>
    <cellStyle name="Normal 2 2 2 2 2 2 2 2 2 13 21" xfId="6025" xr:uid="{2143135D-5FD2-4375-9DBC-ABE4C5101C66}"/>
    <cellStyle name="Normal 2 2 2 2 2 2 2 2 2 13 21 2" xfId="6026" xr:uid="{8683C4CA-27D8-4725-9F1A-295AB5DFC36D}"/>
    <cellStyle name="Normal 2 2 2 2 2 2 2 2 2 13 21 3" xfId="6027" xr:uid="{3D6E45C4-C521-45FA-BAD8-6690CF9FF4D6}"/>
    <cellStyle name="Normal 2 2 2 2 2 2 2 2 2 13 21 4" xfId="6028" xr:uid="{B6595E8F-7DE0-4FE2-9808-6CDA33F7EAB0}"/>
    <cellStyle name="Normal 2 2 2 2 2 2 2 2 2 13 22" xfId="6029" xr:uid="{8E29FF4D-58F7-4FD2-A5E5-66836E9E5BEC}"/>
    <cellStyle name="Normal 2 2 2 2 2 2 2 2 2 13 23" xfId="6030" xr:uid="{A73E6302-7DEC-4863-BA2F-BF99A6D5B0B3}"/>
    <cellStyle name="Normal 2 2 2 2 2 2 2 2 2 13 24" xfId="6031" xr:uid="{43206FF4-2576-49BA-AC84-F3CC68A59C01}"/>
    <cellStyle name="Normal 2 2 2 2 2 2 2 2 2 13 3" xfId="6032" xr:uid="{C135AE05-683A-4064-A75B-76A3F52F3C7B}"/>
    <cellStyle name="Normal 2 2 2 2 2 2 2 2 2 13 4" xfId="6033" xr:uid="{CC642CA6-01D2-42B4-BFED-0CDA2A353D3E}"/>
    <cellStyle name="Normal 2 2 2 2 2 2 2 2 2 13 5" xfId="6034" xr:uid="{98ECA9C7-D0E9-4CBA-A792-4BEADDB03B9B}"/>
    <cellStyle name="Normal 2 2 2 2 2 2 2 2 2 13 6" xfId="6035" xr:uid="{08E5225D-4342-4CF4-8458-8CC42254641B}"/>
    <cellStyle name="Normal 2 2 2 2 2 2 2 2 2 13 7" xfId="6036" xr:uid="{0DA9C3BC-505F-4135-95D6-1D7CABEACB4F}"/>
    <cellStyle name="Normal 2 2 2 2 2 2 2 2 2 13 8" xfId="6037" xr:uid="{330DC80D-8038-41F4-B21A-22410D323F65}"/>
    <cellStyle name="Normal 2 2 2 2 2 2 2 2 2 13 9" xfId="6038" xr:uid="{94B0B2A9-AC46-4DE8-830B-694694527A66}"/>
    <cellStyle name="Normal 2 2 2 2 2 2 2 2 2 14" xfId="6039" xr:uid="{8B2C013C-765F-4891-924A-DA5A4FE4F02E}"/>
    <cellStyle name="Normal 2 2 2 2 2 2 2 2 2 14 10" xfId="6040" xr:uid="{14723F96-4F34-4CAE-A3D6-582AD873C713}"/>
    <cellStyle name="Normal 2 2 2 2 2 2 2 2 2 14 11" xfId="6041" xr:uid="{749043DF-44D7-4E29-B676-8826D6B4C9D9}"/>
    <cellStyle name="Normal 2 2 2 2 2 2 2 2 2 14 12" xfId="6042" xr:uid="{E1A9CC85-405E-470C-82C3-A1E48884BF61}"/>
    <cellStyle name="Normal 2 2 2 2 2 2 2 2 2 14 13" xfId="6043" xr:uid="{75AD2FE8-75BB-4C20-83E1-5ADD4A32DBF5}"/>
    <cellStyle name="Normal 2 2 2 2 2 2 2 2 2 14 13 2" xfId="6044" xr:uid="{33AF4AFD-742B-4979-A19A-9E92DBCA43C9}"/>
    <cellStyle name="Normal 2 2 2 2 2 2 2 2 2 14 13 3" xfId="6045" xr:uid="{B8B08CBC-DDCB-42D0-BCB6-08299A387B0B}"/>
    <cellStyle name="Normal 2 2 2 2 2 2 2 2 2 14 13 4" xfId="6046" xr:uid="{F5CD0EC8-0C4D-4EA3-B969-A82757404EED}"/>
    <cellStyle name="Normal 2 2 2 2 2 2 2 2 2 14 14" xfId="6047" xr:uid="{F4C58604-257F-4677-A5F7-52510A1328C1}"/>
    <cellStyle name="Normal 2 2 2 2 2 2 2 2 2 14 15" xfId="6048" xr:uid="{85F1EBC6-9CD4-4238-B6FB-A5CCE10D9D4A}"/>
    <cellStyle name="Normal 2 2 2 2 2 2 2 2 2 14 16" xfId="6049" xr:uid="{586A5E90-AB6E-44FC-8E96-1B902DC58B4F}"/>
    <cellStyle name="Normal 2 2 2 2 2 2 2 2 2 14 2" xfId="6050" xr:uid="{007C02B3-A450-4ABF-9087-1616035648D5}"/>
    <cellStyle name="Normal 2 2 2 2 2 2 2 2 2 14 2 10" xfId="6051" xr:uid="{56141F96-7CBD-4075-A774-5892213E2553}"/>
    <cellStyle name="Normal 2 2 2 2 2 2 2 2 2 14 2 11" xfId="6052" xr:uid="{B157C7E3-3E94-41C2-98EF-D3C073268337}"/>
    <cellStyle name="Normal 2 2 2 2 2 2 2 2 2 14 2 11 2" xfId="6053" xr:uid="{622C066D-184D-45BE-9CE2-38CCDEDB2073}"/>
    <cellStyle name="Normal 2 2 2 2 2 2 2 2 2 14 2 11 3" xfId="6054" xr:uid="{3796171A-859C-47F6-82EB-74809FEA668C}"/>
    <cellStyle name="Normal 2 2 2 2 2 2 2 2 2 14 2 11 4" xfId="6055" xr:uid="{AAFBD725-DED9-4FA6-909B-787CA68F0241}"/>
    <cellStyle name="Normal 2 2 2 2 2 2 2 2 2 14 2 12" xfId="6056" xr:uid="{0A648210-CD29-41E4-BE01-27CEC57CCE09}"/>
    <cellStyle name="Normal 2 2 2 2 2 2 2 2 2 14 2 13" xfId="6057" xr:uid="{65E4BEF1-97B8-4EFB-8A9D-016C65FAC285}"/>
    <cellStyle name="Normal 2 2 2 2 2 2 2 2 2 14 2 14" xfId="6058" xr:uid="{EB7BE73C-1F6F-4A28-BDC9-3539F59CBD4B}"/>
    <cellStyle name="Normal 2 2 2 2 2 2 2 2 2 14 2 2" xfId="6059" xr:uid="{CCB95C2D-BD23-45B7-A9EF-6322D663BFC6}"/>
    <cellStyle name="Normal 2 2 2 2 2 2 2 2 2 14 2 2 10" xfId="6060" xr:uid="{3CD5BA2B-B506-4F4F-886B-C83622DD8180}"/>
    <cellStyle name="Normal 2 2 2 2 2 2 2 2 2 14 2 2 11" xfId="6061" xr:uid="{E5D77DFA-F198-47C0-8B80-B117016CEF0A}"/>
    <cellStyle name="Normal 2 2 2 2 2 2 2 2 2 14 2 2 2" xfId="6062" xr:uid="{25D771AE-0F3B-4845-9C6E-D57D9DC707E3}"/>
    <cellStyle name="Normal 2 2 2 2 2 2 2 2 2 14 2 2 2 10" xfId="6063" xr:uid="{56218A07-34BE-4062-85AC-A65DD08A6973}"/>
    <cellStyle name="Normal 2 2 2 2 2 2 2 2 2 14 2 2 2 11" xfId="6064" xr:uid="{7CBA362A-2670-4B92-AB8F-2AEBC372EAB8}"/>
    <cellStyle name="Normal 2 2 2 2 2 2 2 2 2 14 2 2 2 2" xfId="6065" xr:uid="{43557B74-B4A9-40DC-84A6-96A7CAF824A8}"/>
    <cellStyle name="Normal 2 2 2 2 2 2 2 2 2 14 2 2 2 2 2" xfId="6066" xr:uid="{9E61BF78-1C59-48DF-9125-0018B19646B6}"/>
    <cellStyle name="Normal 2 2 2 2 2 2 2 2 2 14 2 2 2 2 2 2" xfId="6067" xr:uid="{0071ED60-8F9E-45B8-A74D-401B37DEB74B}"/>
    <cellStyle name="Normal 2 2 2 2 2 2 2 2 2 14 2 2 2 2 2 3" xfId="6068" xr:uid="{3E420303-FA25-4ACB-8FCA-420C7AC5D099}"/>
    <cellStyle name="Normal 2 2 2 2 2 2 2 2 2 14 2 2 2 2 2 4" xfId="6069" xr:uid="{43D90501-E769-45BB-B90B-9EC894F50E4E}"/>
    <cellStyle name="Normal 2 2 2 2 2 2 2 2 2 14 2 2 2 2 3" xfId="6070" xr:uid="{810050B8-9A2A-42D5-B7A9-8034D4EC0494}"/>
    <cellStyle name="Normal 2 2 2 2 2 2 2 2 2 14 2 2 2 2 4" xfId="6071" xr:uid="{6005DBF2-0257-4B5A-8154-41406B216D92}"/>
    <cellStyle name="Normal 2 2 2 2 2 2 2 2 2 14 2 2 2 2 5" xfId="6072" xr:uid="{28ED811D-7246-4A48-8B1A-F4C6B4D78E13}"/>
    <cellStyle name="Normal 2 2 2 2 2 2 2 2 2 14 2 2 2 2 6" xfId="6073" xr:uid="{EEC6C274-BA41-4396-9821-D5A69099395F}"/>
    <cellStyle name="Normal 2 2 2 2 2 2 2 2 2 14 2 2 2 3" xfId="6074" xr:uid="{9B9D567C-0450-4FDE-A56B-CEC6498562E2}"/>
    <cellStyle name="Normal 2 2 2 2 2 2 2 2 2 14 2 2 2 4" xfId="6075" xr:uid="{F7C5EC33-68ED-4A3C-B346-16935AC7F0D8}"/>
    <cellStyle name="Normal 2 2 2 2 2 2 2 2 2 14 2 2 2 5" xfId="6076" xr:uid="{6760B8E4-636B-4B96-8BA7-C0702AF8380B}"/>
    <cellStyle name="Normal 2 2 2 2 2 2 2 2 2 14 2 2 2 6" xfId="6077" xr:uid="{7379214E-FFC2-4268-8D2E-E829745E3B1D}"/>
    <cellStyle name="Normal 2 2 2 2 2 2 2 2 2 14 2 2 2 7" xfId="6078" xr:uid="{95F14E62-B2AF-4571-A6B9-E11B1368874F}"/>
    <cellStyle name="Normal 2 2 2 2 2 2 2 2 2 14 2 2 2 8" xfId="6079" xr:uid="{C1F3CA8C-427F-4A8A-9388-84692DE5E557}"/>
    <cellStyle name="Normal 2 2 2 2 2 2 2 2 2 14 2 2 2 8 2" xfId="6080" xr:uid="{F492FCA8-91B3-41DD-A70C-2D17174A87AE}"/>
    <cellStyle name="Normal 2 2 2 2 2 2 2 2 2 14 2 2 2 8 3" xfId="6081" xr:uid="{728C022F-50B8-4B8E-BBF2-85AB5FAF0BC0}"/>
    <cellStyle name="Normal 2 2 2 2 2 2 2 2 2 14 2 2 2 8 4" xfId="6082" xr:uid="{FC26DBE7-6365-4081-85CE-6509A053D859}"/>
    <cellStyle name="Normal 2 2 2 2 2 2 2 2 2 14 2 2 2 9" xfId="6083" xr:uid="{B9F9C358-CD16-4D43-8167-BFCABBC0AA6B}"/>
    <cellStyle name="Normal 2 2 2 2 2 2 2 2 2 14 2 2 3" xfId="6084" xr:uid="{A9C8A9F1-9D63-456B-84CB-F8B49947EF90}"/>
    <cellStyle name="Normal 2 2 2 2 2 2 2 2 2 14 2 2 3 2" xfId="6085" xr:uid="{41D6D888-AD90-473D-B09D-AE422668E3A4}"/>
    <cellStyle name="Normal 2 2 2 2 2 2 2 2 2 14 2 2 3 2 2" xfId="6086" xr:uid="{47C698B6-3A49-4FEF-A8E6-90B6C43666E0}"/>
    <cellStyle name="Normal 2 2 2 2 2 2 2 2 2 14 2 2 3 2 3" xfId="6087" xr:uid="{FF53B480-59C1-4494-9FCF-A50D08ED9D80}"/>
    <cellStyle name="Normal 2 2 2 2 2 2 2 2 2 14 2 2 3 2 4" xfId="6088" xr:uid="{507A7831-5702-4F21-BEF6-043485FE4403}"/>
    <cellStyle name="Normal 2 2 2 2 2 2 2 2 2 14 2 2 3 3" xfId="6089" xr:uid="{C1AB55AB-E766-4230-8540-B9653F3462CE}"/>
    <cellStyle name="Normal 2 2 2 2 2 2 2 2 2 14 2 2 3 4" xfId="6090" xr:uid="{82173DBA-36E2-41B9-8EB2-F65B5302FBA2}"/>
    <cellStyle name="Normal 2 2 2 2 2 2 2 2 2 14 2 2 3 5" xfId="6091" xr:uid="{48B2B240-C994-491A-9F46-2DDD7972609C}"/>
    <cellStyle name="Normal 2 2 2 2 2 2 2 2 2 14 2 2 3 6" xfId="6092" xr:uid="{D3BD1CF8-DFF7-442A-ACDF-CC0266E9FC26}"/>
    <cellStyle name="Normal 2 2 2 2 2 2 2 2 2 14 2 2 4" xfId="6093" xr:uid="{0C61ADE2-7CA7-4F1F-81A8-45B551095EBC}"/>
    <cellStyle name="Normal 2 2 2 2 2 2 2 2 2 14 2 2 5" xfId="6094" xr:uid="{D97B0D96-79D5-4F63-914C-465912744280}"/>
    <cellStyle name="Normal 2 2 2 2 2 2 2 2 2 14 2 2 6" xfId="6095" xr:uid="{57C3455C-EBC6-4F83-867E-5C33995AFC46}"/>
    <cellStyle name="Normal 2 2 2 2 2 2 2 2 2 14 2 2 7" xfId="6096" xr:uid="{A2175E57-31AC-44A0-8034-2074C0386033}"/>
    <cellStyle name="Normal 2 2 2 2 2 2 2 2 2 14 2 2 8" xfId="6097" xr:uid="{78FE9B3E-4B68-43D7-9C58-37131EA2E0C3}"/>
    <cellStyle name="Normal 2 2 2 2 2 2 2 2 2 14 2 2 8 2" xfId="6098" xr:uid="{94C05AC4-E0F4-484F-A27E-2C141619EDAA}"/>
    <cellStyle name="Normal 2 2 2 2 2 2 2 2 2 14 2 2 8 3" xfId="6099" xr:uid="{77023611-0D2C-49BE-A764-00BA558C9BDD}"/>
    <cellStyle name="Normal 2 2 2 2 2 2 2 2 2 14 2 2 8 4" xfId="6100" xr:uid="{FB9C1123-8DBE-41E2-B98D-C1FC696A5634}"/>
    <cellStyle name="Normal 2 2 2 2 2 2 2 2 2 14 2 2 9" xfId="6101" xr:uid="{85CB8C31-5FF6-4F52-AA60-7550F4397ABB}"/>
    <cellStyle name="Normal 2 2 2 2 2 2 2 2 2 14 2 3" xfId="6102" xr:uid="{6C957770-2368-4E5A-8547-BDC64F534764}"/>
    <cellStyle name="Normal 2 2 2 2 2 2 2 2 2 14 2 4" xfId="6103" xr:uid="{ACAEB9D2-17E3-42D6-A3E3-48CB8B0F8D1E}"/>
    <cellStyle name="Normal 2 2 2 2 2 2 2 2 2 14 2 5" xfId="6104" xr:uid="{B89F97E1-9193-4892-844A-16E0E5919D86}"/>
    <cellStyle name="Normal 2 2 2 2 2 2 2 2 2 14 2 5 2" xfId="6105" xr:uid="{6EB1AB35-B57C-4596-9D21-0BFAB25417CB}"/>
    <cellStyle name="Normal 2 2 2 2 2 2 2 2 2 14 2 5 2 2" xfId="6106" xr:uid="{7E31CD70-D256-4D1D-9C93-FE313721B67B}"/>
    <cellStyle name="Normal 2 2 2 2 2 2 2 2 2 14 2 5 2 3" xfId="6107" xr:uid="{C8AC7BB1-5B74-43E0-ABED-1F51B77535B6}"/>
    <cellStyle name="Normal 2 2 2 2 2 2 2 2 2 14 2 5 2 4" xfId="6108" xr:uid="{15413344-8BC5-4719-BFE0-087E4C0C8BD6}"/>
    <cellStyle name="Normal 2 2 2 2 2 2 2 2 2 14 2 5 3" xfId="6109" xr:uid="{4B161729-178C-42A2-A033-796AF2BAEFA0}"/>
    <cellStyle name="Normal 2 2 2 2 2 2 2 2 2 14 2 5 4" xfId="6110" xr:uid="{9B2EE440-8C4A-41BE-AFCA-63BED174C399}"/>
    <cellStyle name="Normal 2 2 2 2 2 2 2 2 2 14 2 5 5" xfId="6111" xr:uid="{412BA12B-53C0-4633-9E23-7C9DA5F7D6A0}"/>
    <cellStyle name="Normal 2 2 2 2 2 2 2 2 2 14 2 5 6" xfId="6112" xr:uid="{FE0A37F0-BCFA-49BE-8FA6-C06A6D471989}"/>
    <cellStyle name="Normal 2 2 2 2 2 2 2 2 2 14 2 6" xfId="6113" xr:uid="{8948E279-5B9A-43FB-BBA0-D4CB8AEB5B6E}"/>
    <cellStyle name="Normal 2 2 2 2 2 2 2 2 2 14 2 7" xfId="6114" xr:uid="{29BA6FDA-4226-43C5-BB28-669F3F64A6E2}"/>
    <cellStyle name="Normal 2 2 2 2 2 2 2 2 2 14 2 8" xfId="6115" xr:uid="{9928CDB2-D064-4AC1-A2C8-3DE21B512DD0}"/>
    <cellStyle name="Normal 2 2 2 2 2 2 2 2 2 14 2 9" xfId="6116" xr:uid="{4601227F-BEF9-4E78-98FE-A29232BEE9C0}"/>
    <cellStyle name="Normal 2 2 2 2 2 2 2 2 2 14 3" xfId="6117" xr:uid="{769CA00F-8E9A-4DC4-AF47-ECDF9146664D}"/>
    <cellStyle name="Normal 2 2 2 2 2 2 2 2 2 14 4" xfId="6118" xr:uid="{E450D8AB-1310-4AF9-9600-7BFA593B819C}"/>
    <cellStyle name="Normal 2 2 2 2 2 2 2 2 2 14 5" xfId="6119" xr:uid="{DE641415-3140-4D6B-AB26-EE75853213AB}"/>
    <cellStyle name="Normal 2 2 2 2 2 2 2 2 2 14 5 10" xfId="6120" xr:uid="{F3E7DCFB-7C69-4865-9A5F-04D87263A76A}"/>
    <cellStyle name="Normal 2 2 2 2 2 2 2 2 2 14 5 11" xfId="6121" xr:uid="{3B904830-3457-484C-B7F4-8D8AD2D97992}"/>
    <cellStyle name="Normal 2 2 2 2 2 2 2 2 2 14 5 2" xfId="6122" xr:uid="{5AA86C14-52E5-4AFD-858B-4CCC71BCAFBD}"/>
    <cellStyle name="Normal 2 2 2 2 2 2 2 2 2 14 5 2 10" xfId="6123" xr:uid="{9BD6A1F6-5947-4B57-B5A1-514CEF8BEB34}"/>
    <cellStyle name="Normal 2 2 2 2 2 2 2 2 2 14 5 2 11" xfId="6124" xr:uid="{421E2E21-4D8C-45F1-9565-DFC07A3FA733}"/>
    <cellStyle name="Normal 2 2 2 2 2 2 2 2 2 14 5 2 2" xfId="6125" xr:uid="{35F1C81D-94BA-4648-8859-C49270791B3A}"/>
    <cellStyle name="Normal 2 2 2 2 2 2 2 2 2 14 5 2 2 2" xfId="6126" xr:uid="{725F8D97-56A7-4608-B652-DAD50C0ED0AD}"/>
    <cellStyle name="Normal 2 2 2 2 2 2 2 2 2 14 5 2 2 2 2" xfId="6127" xr:uid="{8EC5E7F7-23EF-4157-8554-CDB94199C90B}"/>
    <cellStyle name="Normal 2 2 2 2 2 2 2 2 2 14 5 2 2 2 3" xfId="6128" xr:uid="{B66519C1-8A79-4CD0-A594-2E445ADD0121}"/>
    <cellStyle name="Normal 2 2 2 2 2 2 2 2 2 14 5 2 2 2 4" xfId="6129" xr:uid="{24689233-CEB4-4770-A259-AE415DB48188}"/>
    <cellStyle name="Normal 2 2 2 2 2 2 2 2 2 14 5 2 2 3" xfId="6130" xr:uid="{7B642325-1BEE-4D9B-A1A2-7FD531E69723}"/>
    <cellStyle name="Normal 2 2 2 2 2 2 2 2 2 14 5 2 2 4" xfId="6131" xr:uid="{3C28FA59-5095-4867-ADE2-BF1CC1B809CF}"/>
    <cellStyle name="Normal 2 2 2 2 2 2 2 2 2 14 5 2 2 5" xfId="6132" xr:uid="{EB311322-B517-4E4D-A5A0-A71E6D9288BA}"/>
    <cellStyle name="Normal 2 2 2 2 2 2 2 2 2 14 5 2 2 6" xfId="6133" xr:uid="{5509009A-ABBD-492C-8581-8A356A4BC0A7}"/>
    <cellStyle name="Normal 2 2 2 2 2 2 2 2 2 14 5 2 3" xfId="6134" xr:uid="{CD19F2CD-567A-42F1-8465-066C7B0C170C}"/>
    <cellStyle name="Normal 2 2 2 2 2 2 2 2 2 14 5 2 4" xfId="6135" xr:uid="{10ECE175-DF38-4943-B853-692CC535AB92}"/>
    <cellStyle name="Normal 2 2 2 2 2 2 2 2 2 14 5 2 5" xfId="6136" xr:uid="{34668993-18B8-4EC1-9EA6-A182B1C94F92}"/>
    <cellStyle name="Normal 2 2 2 2 2 2 2 2 2 14 5 2 6" xfId="6137" xr:uid="{163773E3-5AD5-40C4-B612-EA17440362F7}"/>
    <cellStyle name="Normal 2 2 2 2 2 2 2 2 2 14 5 2 7" xfId="6138" xr:uid="{066354D5-2B46-4384-A731-0C7AA43788AE}"/>
    <cellStyle name="Normal 2 2 2 2 2 2 2 2 2 14 5 2 8" xfId="6139" xr:uid="{DCF48E8B-D53E-4B20-80C6-F4BF3DBE9DC1}"/>
    <cellStyle name="Normal 2 2 2 2 2 2 2 2 2 14 5 2 8 2" xfId="6140" xr:uid="{E3B65DC8-40EF-4D07-A7A7-DA5FA6B26E8E}"/>
    <cellStyle name="Normal 2 2 2 2 2 2 2 2 2 14 5 2 8 3" xfId="6141" xr:uid="{8E9B0FFF-AE30-4ACC-A49F-44F8429947BC}"/>
    <cellStyle name="Normal 2 2 2 2 2 2 2 2 2 14 5 2 8 4" xfId="6142" xr:uid="{B8748549-554C-4553-812C-8C35919CAFDD}"/>
    <cellStyle name="Normal 2 2 2 2 2 2 2 2 2 14 5 2 9" xfId="6143" xr:uid="{5D6C1905-A7B0-4494-8AEE-36FD3FD3E0C3}"/>
    <cellStyle name="Normal 2 2 2 2 2 2 2 2 2 14 5 3" xfId="6144" xr:uid="{4E52AA15-F70D-492B-9562-0F7E41885C50}"/>
    <cellStyle name="Normal 2 2 2 2 2 2 2 2 2 14 5 3 2" xfId="6145" xr:uid="{FDBD4145-D5D1-4F94-BEDD-A7040ADDEC69}"/>
    <cellStyle name="Normal 2 2 2 2 2 2 2 2 2 14 5 3 2 2" xfId="6146" xr:uid="{72B0536F-9C5E-4C13-B4B1-FE3D335CE99A}"/>
    <cellStyle name="Normal 2 2 2 2 2 2 2 2 2 14 5 3 2 3" xfId="6147" xr:uid="{29286327-5B30-4F2D-91BB-0B7F9DA2A652}"/>
    <cellStyle name="Normal 2 2 2 2 2 2 2 2 2 14 5 3 2 4" xfId="6148" xr:uid="{4D73E253-C9B1-4A7E-8906-0455EC802F02}"/>
    <cellStyle name="Normal 2 2 2 2 2 2 2 2 2 14 5 3 3" xfId="6149" xr:uid="{E148388F-0AA2-49F8-9CB8-EE401E6C1801}"/>
    <cellStyle name="Normal 2 2 2 2 2 2 2 2 2 14 5 3 4" xfId="6150" xr:uid="{47D3CD37-E63D-4B3F-92A6-5E701D421B24}"/>
    <cellStyle name="Normal 2 2 2 2 2 2 2 2 2 14 5 3 5" xfId="6151" xr:uid="{114F2C86-7991-498F-A782-548F5B0E650F}"/>
    <cellStyle name="Normal 2 2 2 2 2 2 2 2 2 14 5 3 6" xfId="6152" xr:uid="{7FF64409-0345-4218-A874-C8FEC07FFADA}"/>
    <cellStyle name="Normal 2 2 2 2 2 2 2 2 2 14 5 4" xfId="6153" xr:uid="{38E67378-6918-4BDD-ACBD-917E46BC162D}"/>
    <cellStyle name="Normal 2 2 2 2 2 2 2 2 2 14 5 5" xfId="6154" xr:uid="{7BE5BB8B-1A55-4619-9FE0-ACB6022A159A}"/>
    <cellStyle name="Normal 2 2 2 2 2 2 2 2 2 14 5 6" xfId="6155" xr:uid="{70844D78-AA2C-4793-99A8-4536FE6F2D8E}"/>
    <cellStyle name="Normal 2 2 2 2 2 2 2 2 2 14 5 7" xfId="6156" xr:uid="{02CB48F2-7B5D-4B6C-B941-63C737077CB5}"/>
    <cellStyle name="Normal 2 2 2 2 2 2 2 2 2 14 5 8" xfId="6157" xr:uid="{0A1DFB7D-7F55-48EC-BA4D-30696280D9EA}"/>
    <cellStyle name="Normal 2 2 2 2 2 2 2 2 2 14 5 8 2" xfId="6158" xr:uid="{BC437B1A-734E-4239-8A26-04F9154F9037}"/>
    <cellStyle name="Normal 2 2 2 2 2 2 2 2 2 14 5 8 3" xfId="6159" xr:uid="{1358E80D-3835-49AB-8B0F-B24B418D6104}"/>
    <cellStyle name="Normal 2 2 2 2 2 2 2 2 2 14 5 8 4" xfId="6160" xr:uid="{06CA1B25-315F-4CFF-8BEA-61F5C1538313}"/>
    <cellStyle name="Normal 2 2 2 2 2 2 2 2 2 14 5 9" xfId="6161" xr:uid="{B9DF30CD-6F01-4580-AADC-2B9828C75870}"/>
    <cellStyle name="Normal 2 2 2 2 2 2 2 2 2 14 6" xfId="6162" xr:uid="{1538BA25-EF36-4D82-8D76-3312DF489912}"/>
    <cellStyle name="Normal 2 2 2 2 2 2 2 2 2 14 7" xfId="6163" xr:uid="{3B64A838-B38A-4EA5-BD75-3C3F97E71343}"/>
    <cellStyle name="Normal 2 2 2 2 2 2 2 2 2 14 7 2" xfId="6164" xr:uid="{F55A237C-6D0D-4C29-A107-FEB3E954F733}"/>
    <cellStyle name="Normal 2 2 2 2 2 2 2 2 2 14 7 2 2" xfId="6165" xr:uid="{1DD5AD52-F09B-450E-865F-C973CF74761B}"/>
    <cellStyle name="Normal 2 2 2 2 2 2 2 2 2 14 7 2 3" xfId="6166" xr:uid="{661FE923-8F1D-4732-AEDF-3FFF334787E1}"/>
    <cellStyle name="Normal 2 2 2 2 2 2 2 2 2 14 7 2 4" xfId="6167" xr:uid="{8E698D18-8805-412B-AB21-28A897A23ED9}"/>
    <cellStyle name="Normal 2 2 2 2 2 2 2 2 2 14 7 3" xfId="6168" xr:uid="{42312081-14F6-49C2-B7EC-348E10183EE7}"/>
    <cellStyle name="Normal 2 2 2 2 2 2 2 2 2 14 7 4" xfId="6169" xr:uid="{BCDA3901-991D-450A-A494-85C86D469D5F}"/>
    <cellStyle name="Normal 2 2 2 2 2 2 2 2 2 14 7 5" xfId="6170" xr:uid="{A028095B-1C31-4489-9E26-99C4CD315AE0}"/>
    <cellStyle name="Normal 2 2 2 2 2 2 2 2 2 14 7 6" xfId="6171" xr:uid="{2E1D1B85-6DFD-4894-80B9-DFCB61AA6006}"/>
    <cellStyle name="Normal 2 2 2 2 2 2 2 2 2 14 8" xfId="6172" xr:uid="{42B6E0F4-557C-4323-B929-80B98A1C8F81}"/>
    <cellStyle name="Normal 2 2 2 2 2 2 2 2 2 14 9" xfId="6173" xr:uid="{05159327-5205-4094-919B-9ED4BC87CB09}"/>
    <cellStyle name="Normal 2 2 2 2 2 2 2 2 2 15" xfId="6174" xr:uid="{BB37FE61-A79E-48BE-BCEC-19DCD32DD198}"/>
    <cellStyle name="Normal 2 2 2 2 2 2 2 2 2 16" xfId="6175" xr:uid="{2053973A-5E4A-4A5D-83F6-234ADE6324DA}"/>
    <cellStyle name="Normal 2 2 2 2 2 2 2 2 2 17" xfId="6176" xr:uid="{486405F5-821E-45C0-80CC-878AA8968C38}"/>
    <cellStyle name="Normal 2 2 2 2 2 2 2 2 2 18" xfId="6177" xr:uid="{2AC8A0F8-A4C2-487E-B8C7-240ED214E636}"/>
    <cellStyle name="Normal 2 2 2 2 2 2 2 2 2 19" xfId="6178" xr:uid="{ECE21055-509B-4491-9278-9797784F5D8A}"/>
    <cellStyle name="Normal 2 2 2 2 2 2 2 2 2 2" xfId="6179" xr:uid="{FB2D6A35-36E0-4C2A-B73E-DC7B142E12F5}"/>
    <cellStyle name="Normal 2 2 2 2 2 2 2 2 2 2 10" xfId="6180" xr:uid="{E293CED3-57D3-4328-ABA2-58E7D99A6459}"/>
    <cellStyle name="Normal 2 2 2 2 2 2 2 2 2 2 11" xfId="6181" xr:uid="{A77A16BA-F687-4D9A-A35F-E1A1E12FFC49}"/>
    <cellStyle name="Normal 2 2 2 2 2 2 2 2 2 2 12" xfId="6182" xr:uid="{587876A5-083A-49B8-AD05-9D6E8BAF7A72}"/>
    <cellStyle name="Normal 2 2 2 2 2 2 2 2 2 2 12 10" xfId="6183" xr:uid="{5B02FFEB-962F-40B1-BBA3-D06F237E0F7E}"/>
    <cellStyle name="Normal 2 2 2 2 2 2 2 2 2 2 12 11" xfId="6184" xr:uid="{32536713-1CE8-48F3-BCFC-96551E2F2D0B}"/>
    <cellStyle name="Normal 2 2 2 2 2 2 2 2 2 2 12 11 10" xfId="6185" xr:uid="{85440D00-6D75-49CC-AE0A-E6B7FE4D98D0}"/>
    <cellStyle name="Normal 2 2 2 2 2 2 2 2 2 2 12 11 11" xfId="6186" xr:uid="{5E38785A-8B27-4C85-99D3-61D9F59A0B7F}"/>
    <cellStyle name="Normal 2 2 2 2 2 2 2 2 2 2 12 11 11 2" xfId="6187" xr:uid="{8B11D76F-8BB7-4309-BC6B-EFF73DA24E39}"/>
    <cellStyle name="Normal 2 2 2 2 2 2 2 2 2 2 12 11 11 3" xfId="6188" xr:uid="{9844F7D3-52BC-4489-B9F1-5769DCCCCF6D}"/>
    <cellStyle name="Normal 2 2 2 2 2 2 2 2 2 2 12 11 11 4" xfId="6189" xr:uid="{F6B1A118-D344-4134-A21B-2ED1D233B497}"/>
    <cellStyle name="Normal 2 2 2 2 2 2 2 2 2 2 12 11 12" xfId="6190" xr:uid="{65E26753-EFEC-41D8-B40F-4FC22290FD5B}"/>
    <cellStyle name="Normal 2 2 2 2 2 2 2 2 2 2 12 11 13" xfId="6191" xr:uid="{F672292E-2494-4B7D-AECD-DEA094CF9505}"/>
    <cellStyle name="Normal 2 2 2 2 2 2 2 2 2 2 12 11 14" xfId="6192" xr:uid="{65BDD78E-0199-4343-B7D5-D8155AFE9D62}"/>
    <cellStyle name="Normal 2 2 2 2 2 2 2 2 2 2 12 11 2" xfId="6193" xr:uid="{6A3FAD93-C8E1-48DA-A8DE-2778E44DED4D}"/>
    <cellStyle name="Normal 2 2 2 2 2 2 2 2 2 2 12 11 2 10" xfId="6194" xr:uid="{7729B132-6405-411B-B69E-1092C61F7DE8}"/>
    <cellStyle name="Normal 2 2 2 2 2 2 2 2 2 2 12 11 2 11" xfId="6195" xr:uid="{2E55EF87-CFFC-4B98-BDEA-9E3FC50C609A}"/>
    <cellStyle name="Normal 2 2 2 2 2 2 2 2 2 2 12 11 2 2" xfId="6196" xr:uid="{FBB10E1A-9153-4900-852D-96F0E07DDD42}"/>
    <cellStyle name="Normal 2 2 2 2 2 2 2 2 2 2 12 11 2 2 10" xfId="6197" xr:uid="{D7D2EA93-D85B-4E64-B733-BEE40D63B918}"/>
    <cellStyle name="Normal 2 2 2 2 2 2 2 2 2 2 12 11 2 2 11" xfId="6198" xr:uid="{536F4F39-D6C5-4368-93FF-B7E1E40D18CA}"/>
    <cellStyle name="Normal 2 2 2 2 2 2 2 2 2 2 12 11 2 2 2" xfId="6199" xr:uid="{382AE52F-963D-4838-AB04-7B1170BC8626}"/>
    <cellStyle name="Normal 2 2 2 2 2 2 2 2 2 2 12 11 2 2 2 2" xfId="6200" xr:uid="{C5535552-2D4C-4E62-875D-B62ED989EFD6}"/>
    <cellStyle name="Normal 2 2 2 2 2 2 2 2 2 2 12 11 2 2 2 2 2" xfId="6201" xr:uid="{3733B7CC-0805-42DD-8E7E-5A09AD86CCCA}"/>
    <cellStyle name="Normal 2 2 2 2 2 2 2 2 2 2 12 11 2 2 2 2 3" xfId="6202" xr:uid="{721D1E2E-FC79-4BA2-9991-BD6517BB2435}"/>
    <cellStyle name="Normal 2 2 2 2 2 2 2 2 2 2 12 11 2 2 2 2 4" xfId="6203" xr:uid="{4CC8DCE9-AC92-4B57-A729-2FD8F7AC0240}"/>
    <cellStyle name="Normal 2 2 2 2 2 2 2 2 2 2 12 11 2 2 2 3" xfId="6204" xr:uid="{E9A0FB87-A418-4EFA-BC96-EE2E26F63F6E}"/>
    <cellStyle name="Normal 2 2 2 2 2 2 2 2 2 2 12 11 2 2 2 4" xfId="6205" xr:uid="{9DAB877A-546F-4818-90AF-50C9424197D8}"/>
    <cellStyle name="Normal 2 2 2 2 2 2 2 2 2 2 12 11 2 2 2 5" xfId="6206" xr:uid="{FE638DFF-C1F3-4B64-808A-6C580BA7CD5A}"/>
    <cellStyle name="Normal 2 2 2 2 2 2 2 2 2 2 12 11 2 2 2 6" xfId="6207" xr:uid="{E224893C-A84B-4BB4-BD7B-E4E92F46ABFD}"/>
    <cellStyle name="Normal 2 2 2 2 2 2 2 2 2 2 12 11 2 2 3" xfId="6208" xr:uid="{5C9CD7F5-2FC4-43FC-9070-EB0DF19794B2}"/>
    <cellStyle name="Normal 2 2 2 2 2 2 2 2 2 2 12 11 2 2 4" xfId="6209" xr:uid="{A172ECA5-5EA5-4D9A-ABFF-0B092D917BE1}"/>
    <cellStyle name="Normal 2 2 2 2 2 2 2 2 2 2 12 11 2 2 5" xfId="6210" xr:uid="{1811767D-9C9D-4A8A-91E0-7B926CD81AE0}"/>
    <cellStyle name="Normal 2 2 2 2 2 2 2 2 2 2 12 11 2 2 6" xfId="6211" xr:uid="{A632C5EB-4C99-4723-81C4-860A36D871BD}"/>
    <cellStyle name="Normal 2 2 2 2 2 2 2 2 2 2 12 11 2 2 7" xfId="6212" xr:uid="{DF13F2B3-5EAE-4DD9-A780-9698419CE6C0}"/>
    <cellStyle name="Normal 2 2 2 2 2 2 2 2 2 2 12 11 2 2 8" xfId="6213" xr:uid="{752A3804-1F85-41B0-8D1E-BDA8FAD21F9D}"/>
    <cellStyle name="Normal 2 2 2 2 2 2 2 2 2 2 12 11 2 2 8 2" xfId="6214" xr:uid="{A583D8C1-B80E-4958-B23F-A8FBE3F65A46}"/>
    <cellStyle name="Normal 2 2 2 2 2 2 2 2 2 2 12 11 2 2 8 3" xfId="6215" xr:uid="{63425AF0-3576-424F-9C8C-212892846093}"/>
    <cellStyle name="Normal 2 2 2 2 2 2 2 2 2 2 12 11 2 2 8 4" xfId="6216" xr:uid="{71B6E08C-88ED-4BCD-BB0C-95BDBD7AD513}"/>
    <cellStyle name="Normal 2 2 2 2 2 2 2 2 2 2 12 11 2 2 9" xfId="6217" xr:uid="{FBECA02A-7A22-449D-A68A-BF02407E56FA}"/>
    <cellStyle name="Normal 2 2 2 2 2 2 2 2 2 2 12 11 2 3" xfId="6218" xr:uid="{F078904E-53BA-4A19-B2FA-F75D66740047}"/>
    <cellStyle name="Normal 2 2 2 2 2 2 2 2 2 2 12 11 2 3 2" xfId="6219" xr:uid="{F7A652F6-294A-426D-9888-25291F3DFB26}"/>
    <cellStyle name="Normal 2 2 2 2 2 2 2 2 2 2 12 11 2 3 2 2" xfId="6220" xr:uid="{00DA5518-5E3D-4D53-9BDA-53DDF0F623A8}"/>
    <cellStyle name="Normal 2 2 2 2 2 2 2 2 2 2 12 11 2 3 2 3" xfId="6221" xr:uid="{64AC4905-43BA-4D92-ABD9-30A980453C47}"/>
    <cellStyle name="Normal 2 2 2 2 2 2 2 2 2 2 12 11 2 3 2 4" xfId="6222" xr:uid="{788DFF77-D717-496B-95DA-046A94AA83A6}"/>
    <cellStyle name="Normal 2 2 2 2 2 2 2 2 2 2 12 11 2 3 3" xfId="6223" xr:uid="{08027B93-88AA-4A6D-85E1-E3E610508342}"/>
    <cellStyle name="Normal 2 2 2 2 2 2 2 2 2 2 12 11 2 3 4" xfId="6224" xr:uid="{B11C8FAD-0E8E-4E09-AA73-868387B3C6A6}"/>
    <cellStyle name="Normal 2 2 2 2 2 2 2 2 2 2 12 11 2 3 5" xfId="6225" xr:uid="{494591C8-322A-4114-86B8-53F4C2409B8B}"/>
    <cellStyle name="Normal 2 2 2 2 2 2 2 2 2 2 12 11 2 3 6" xfId="6226" xr:uid="{1BFE6C7D-226E-446A-B267-5CB80E69C860}"/>
    <cellStyle name="Normal 2 2 2 2 2 2 2 2 2 2 12 11 2 4" xfId="6227" xr:uid="{6F24BDD1-725B-4A46-A030-A2B8BA9A657F}"/>
    <cellStyle name="Normal 2 2 2 2 2 2 2 2 2 2 12 11 2 5" xfId="6228" xr:uid="{92E83B1A-54FB-4199-A130-611ADA8074A1}"/>
    <cellStyle name="Normal 2 2 2 2 2 2 2 2 2 2 12 11 2 6" xfId="6229" xr:uid="{18427972-1FB6-4AB9-8868-31A8F8A4E4FA}"/>
    <cellStyle name="Normal 2 2 2 2 2 2 2 2 2 2 12 11 2 7" xfId="6230" xr:uid="{32D8C946-C8B2-4619-A699-E2B247D00AFA}"/>
    <cellStyle name="Normal 2 2 2 2 2 2 2 2 2 2 12 11 2 8" xfId="6231" xr:uid="{EACF6911-2C05-469C-9135-CA9865388152}"/>
    <cellStyle name="Normal 2 2 2 2 2 2 2 2 2 2 12 11 2 8 2" xfId="6232" xr:uid="{B5D65C28-6CDA-4769-8203-4AC28ED6D76B}"/>
    <cellStyle name="Normal 2 2 2 2 2 2 2 2 2 2 12 11 2 8 3" xfId="6233" xr:uid="{F209934D-09FC-4A75-9810-6470FE2F4F54}"/>
    <cellStyle name="Normal 2 2 2 2 2 2 2 2 2 2 12 11 2 8 4" xfId="6234" xr:uid="{4EE0F9E7-7307-4FB6-81E1-D8AC4F32CE20}"/>
    <cellStyle name="Normal 2 2 2 2 2 2 2 2 2 2 12 11 2 9" xfId="6235" xr:uid="{E9CD8D7C-1AA2-4418-8963-A1874DE26B2B}"/>
    <cellStyle name="Normal 2 2 2 2 2 2 2 2 2 2 12 11 3" xfId="6236" xr:uid="{C53B86D3-6DD6-4A27-B4E4-BD48DFF194D5}"/>
    <cellStyle name="Normal 2 2 2 2 2 2 2 2 2 2 12 11 4" xfId="6237" xr:uid="{12D6D629-68C6-43CA-8C9E-8D0ECBD9A7E5}"/>
    <cellStyle name="Normal 2 2 2 2 2 2 2 2 2 2 12 11 5" xfId="6238" xr:uid="{F6156DB3-DF4E-4573-A52A-B68CEF88C107}"/>
    <cellStyle name="Normal 2 2 2 2 2 2 2 2 2 2 12 11 5 2" xfId="6239" xr:uid="{4DD7BDB1-746B-44DF-BA7D-EDE9CCABD4E8}"/>
    <cellStyle name="Normal 2 2 2 2 2 2 2 2 2 2 12 11 5 2 2" xfId="6240" xr:uid="{49C04638-374D-4A79-A552-0E0AF89D0FC9}"/>
    <cellStyle name="Normal 2 2 2 2 2 2 2 2 2 2 12 11 5 2 3" xfId="6241" xr:uid="{375CE63D-6C23-47EF-A173-A737820D1182}"/>
    <cellStyle name="Normal 2 2 2 2 2 2 2 2 2 2 12 11 5 2 4" xfId="6242" xr:uid="{24E04EC1-CA22-4F5A-8CE7-EAB8572E8CDF}"/>
    <cellStyle name="Normal 2 2 2 2 2 2 2 2 2 2 12 11 5 3" xfId="6243" xr:uid="{C1432C10-BDE1-4758-B413-8E382EAAEECE}"/>
    <cellStyle name="Normal 2 2 2 2 2 2 2 2 2 2 12 11 5 4" xfId="6244" xr:uid="{B206B6BF-3AE3-4D84-9D5C-EC9E0F802A80}"/>
    <cellStyle name="Normal 2 2 2 2 2 2 2 2 2 2 12 11 5 5" xfId="6245" xr:uid="{8504E9B5-B1BC-4A02-9606-CE46D8F5B1CB}"/>
    <cellStyle name="Normal 2 2 2 2 2 2 2 2 2 2 12 11 5 6" xfId="6246" xr:uid="{C615CE50-55CE-4B9E-B8CB-9B644BE84C3E}"/>
    <cellStyle name="Normal 2 2 2 2 2 2 2 2 2 2 12 11 6" xfId="6247" xr:uid="{5B9F6D11-DA10-4B2D-A9FB-DDF8C8C72385}"/>
    <cellStyle name="Normal 2 2 2 2 2 2 2 2 2 2 12 11 7" xfId="6248" xr:uid="{B6CF8C90-2492-4B2C-94A8-22B4A84C9198}"/>
    <cellStyle name="Normal 2 2 2 2 2 2 2 2 2 2 12 11 8" xfId="6249" xr:uid="{8E082856-7755-4CF4-AAA3-69F56C96756C}"/>
    <cellStyle name="Normal 2 2 2 2 2 2 2 2 2 2 12 11 9" xfId="6250" xr:uid="{D05016B3-AB06-4843-AB6D-FD1EB66B124F}"/>
    <cellStyle name="Normal 2 2 2 2 2 2 2 2 2 2 12 12" xfId="6251" xr:uid="{D6ACA722-7C2B-4F44-9400-53A5B56DE581}"/>
    <cellStyle name="Normal 2 2 2 2 2 2 2 2 2 2 12 13" xfId="6252" xr:uid="{9D336471-9FD6-4309-A8F1-29200951FDB4}"/>
    <cellStyle name="Normal 2 2 2 2 2 2 2 2 2 2 12 13 10" xfId="6253" xr:uid="{89355600-9663-4AC5-B5D8-5CA0B218C582}"/>
    <cellStyle name="Normal 2 2 2 2 2 2 2 2 2 2 12 13 11" xfId="6254" xr:uid="{F8312E5E-0D9A-4B1B-A11D-67760EE0F8EB}"/>
    <cellStyle name="Normal 2 2 2 2 2 2 2 2 2 2 12 13 2" xfId="6255" xr:uid="{3655BFEA-C3D7-4D25-BA0F-94850C565E98}"/>
    <cellStyle name="Normal 2 2 2 2 2 2 2 2 2 2 12 13 2 10" xfId="6256" xr:uid="{99BE613A-0D86-4CCE-B92B-31FC9B2811CF}"/>
    <cellStyle name="Normal 2 2 2 2 2 2 2 2 2 2 12 13 2 11" xfId="6257" xr:uid="{62693ABB-2E6F-4DC0-B75C-9F7ABE1EEF40}"/>
    <cellStyle name="Normal 2 2 2 2 2 2 2 2 2 2 12 13 2 2" xfId="6258" xr:uid="{DBD7F1B7-3368-454A-AAE8-6D9472A4E69E}"/>
    <cellStyle name="Normal 2 2 2 2 2 2 2 2 2 2 12 13 2 2 2" xfId="6259" xr:uid="{2B972450-EF85-456F-8018-A5C94847D298}"/>
    <cellStyle name="Normal 2 2 2 2 2 2 2 2 2 2 12 13 2 2 2 2" xfId="6260" xr:uid="{D52F01F9-9241-41FA-8D6B-74F40E388469}"/>
    <cellStyle name="Normal 2 2 2 2 2 2 2 2 2 2 12 13 2 2 2 3" xfId="6261" xr:uid="{53DC4A6A-05A8-40EF-BBA5-7448704B7EDB}"/>
    <cellStyle name="Normal 2 2 2 2 2 2 2 2 2 2 12 13 2 2 2 4" xfId="6262" xr:uid="{8D92048D-42E2-4694-806A-AAEDE8F8B1CE}"/>
    <cellStyle name="Normal 2 2 2 2 2 2 2 2 2 2 12 13 2 2 3" xfId="6263" xr:uid="{E46E4B48-A03A-4373-8D4F-83C734FDE8A5}"/>
    <cellStyle name="Normal 2 2 2 2 2 2 2 2 2 2 12 13 2 2 4" xfId="6264" xr:uid="{36F05D71-4BEA-4029-8F12-3163C88974AE}"/>
    <cellStyle name="Normal 2 2 2 2 2 2 2 2 2 2 12 13 2 2 5" xfId="6265" xr:uid="{6B4AD167-F568-42EB-842D-309BED5B5F95}"/>
    <cellStyle name="Normal 2 2 2 2 2 2 2 2 2 2 12 13 2 2 6" xfId="6266" xr:uid="{96A0CC1D-03E0-40BE-A3B4-1A03C7E26A9A}"/>
    <cellStyle name="Normal 2 2 2 2 2 2 2 2 2 2 12 13 2 3" xfId="6267" xr:uid="{4E0F8D52-7FCA-4E71-BF1B-E4FE98972547}"/>
    <cellStyle name="Normal 2 2 2 2 2 2 2 2 2 2 12 13 2 4" xfId="6268" xr:uid="{D734A3AD-6729-4311-8364-F1F5FC4455B9}"/>
    <cellStyle name="Normal 2 2 2 2 2 2 2 2 2 2 12 13 2 5" xfId="6269" xr:uid="{4C5A69D8-348F-4218-91C6-83D490AC6D6D}"/>
    <cellStyle name="Normal 2 2 2 2 2 2 2 2 2 2 12 13 2 6" xfId="6270" xr:uid="{74BD3BC4-C6F2-4AEE-9642-6B7641BD2F63}"/>
    <cellStyle name="Normal 2 2 2 2 2 2 2 2 2 2 12 13 2 7" xfId="6271" xr:uid="{13C227EE-B0FD-4511-B626-7B11BE1D0604}"/>
    <cellStyle name="Normal 2 2 2 2 2 2 2 2 2 2 12 13 2 8" xfId="6272" xr:uid="{7622E3DA-D5F5-4C7E-973B-0570412970FA}"/>
    <cellStyle name="Normal 2 2 2 2 2 2 2 2 2 2 12 13 2 8 2" xfId="6273" xr:uid="{50C96A3A-BB3D-4325-84A5-5C8061447D53}"/>
    <cellStyle name="Normal 2 2 2 2 2 2 2 2 2 2 12 13 2 8 3" xfId="6274" xr:uid="{D5BCC481-9627-4BA1-B6C7-533C2638ADAD}"/>
    <cellStyle name="Normal 2 2 2 2 2 2 2 2 2 2 12 13 2 8 4" xfId="6275" xr:uid="{7EBFA141-FEE7-40D7-9541-D51C7C640B29}"/>
    <cellStyle name="Normal 2 2 2 2 2 2 2 2 2 2 12 13 2 9" xfId="6276" xr:uid="{00DEC66A-5EC8-431F-880E-501469B06DFE}"/>
    <cellStyle name="Normal 2 2 2 2 2 2 2 2 2 2 12 13 3" xfId="6277" xr:uid="{3F22194E-46F9-4D19-8D37-DB2C31A9319B}"/>
    <cellStyle name="Normal 2 2 2 2 2 2 2 2 2 2 12 13 3 2" xfId="6278" xr:uid="{0CE6621B-34EB-4041-ACAE-08DBBBC05FBD}"/>
    <cellStyle name="Normal 2 2 2 2 2 2 2 2 2 2 12 13 3 2 2" xfId="6279" xr:uid="{9C87D91A-004D-4ED5-99F6-E4AA7BD71603}"/>
    <cellStyle name="Normal 2 2 2 2 2 2 2 2 2 2 12 13 3 2 3" xfId="6280" xr:uid="{9ECA841C-546C-470A-92D0-7CA4539BCF6B}"/>
    <cellStyle name="Normal 2 2 2 2 2 2 2 2 2 2 12 13 3 2 4" xfId="6281" xr:uid="{30444629-1F42-408A-80C4-7F792181D293}"/>
    <cellStyle name="Normal 2 2 2 2 2 2 2 2 2 2 12 13 3 3" xfId="6282" xr:uid="{9D29655F-D17E-4418-AEE5-6529EF1A7735}"/>
    <cellStyle name="Normal 2 2 2 2 2 2 2 2 2 2 12 13 3 4" xfId="6283" xr:uid="{D1D4B01F-DC3A-480B-A0C9-D9BD45DB19BD}"/>
    <cellStyle name="Normal 2 2 2 2 2 2 2 2 2 2 12 13 3 5" xfId="6284" xr:uid="{DCFC5D5F-E34A-4AA0-B430-B59F5004D06C}"/>
    <cellStyle name="Normal 2 2 2 2 2 2 2 2 2 2 12 13 3 6" xfId="6285" xr:uid="{176A3F7E-2D3D-4BBE-BDF5-8C83DAAC81D4}"/>
    <cellStyle name="Normal 2 2 2 2 2 2 2 2 2 2 12 13 4" xfId="6286" xr:uid="{26A2C95A-5321-4393-A9B8-533A900FE011}"/>
    <cellStyle name="Normal 2 2 2 2 2 2 2 2 2 2 12 13 5" xfId="6287" xr:uid="{8894666D-74E8-4E44-AB8C-290E08A0A7D6}"/>
    <cellStyle name="Normal 2 2 2 2 2 2 2 2 2 2 12 13 6" xfId="6288" xr:uid="{0422D715-907C-4283-8DE7-AEC3297AB3F2}"/>
    <cellStyle name="Normal 2 2 2 2 2 2 2 2 2 2 12 13 7" xfId="6289" xr:uid="{84B99987-AED1-43F2-861D-BA87BC1F01EB}"/>
    <cellStyle name="Normal 2 2 2 2 2 2 2 2 2 2 12 13 8" xfId="6290" xr:uid="{9DCB6537-91B9-4D2C-A1B0-592416833395}"/>
    <cellStyle name="Normal 2 2 2 2 2 2 2 2 2 2 12 13 8 2" xfId="6291" xr:uid="{889677E7-03D8-4106-8267-80BE7B7A282E}"/>
    <cellStyle name="Normal 2 2 2 2 2 2 2 2 2 2 12 13 8 3" xfId="6292" xr:uid="{61964727-2F3B-4AE2-918F-D660FF82B3DA}"/>
    <cellStyle name="Normal 2 2 2 2 2 2 2 2 2 2 12 13 8 4" xfId="6293" xr:uid="{2E21B4DF-4F49-43A3-AB48-F5E95E3F145C}"/>
    <cellStyle name="Normal 2 2 2 2 2 2 2 2 2 2 12 13 9" xfId="6294" xr:uid="{074847A2-3A9F-498C-8451-503AA46283BD}"/>
    <cellStyle name="Normal 2 2 2 2 2 2 2 2 2 2 12 14" xfId="6295" xr:uid="{8C625A54-65DE-4D5C-BF68-6775547C15EB}"/>
    <cellStyle name="Normal 2 2 2 2 2 2 2 2 2 2 12 15" xfId="6296" xr:uid="{8E12D1CA-C254-4FFA-9908-B20CB2DBBD8B}"/>
    <cellStyle name="Normal 2 2 2 2 2 2 2 2 2 2 12 15 2" xfId="6297" xr:uid="{4F8586D7-5BAD-4805-925C-5E36F8108DF1}"/>
    <cellStyle name="Normal 2 2 2 2 2 2 2 2 2 2 12 15 2 2" xfId="6298" xr:uid="{E08081B4-0936-406B-A05C-7078A64BB99A}"/>
    <cellStyle name="Normal 2 2 2 2 2 2 2 2 2 2 12 15 2 3" xfId="6299" xr:uid="{F88E644A-0484-465D-8472-9DDF3689C225}"/>
    <cellStyle name="Normal 2 2 2 2 2 2 2 2 2 2 12 15 2 4" xfId="6300" xr:uid="{FD0D4AFB-4E53-4924-8FD5-DB470CD47BAA}"/>
    <cellStyle name="Normal 2 2 2 2 2 2 2 2 2 2 12 15 3" xfId="6301" xr:uid="{D9F7C21F-560F-4EAA-9DD8-41FC93D20168}"/>
    <cellStyle name="Normal 2 2 2 2 2 2 2 2 2 2 12 15 4" xfId="6302" xr:uid="{FC12995D-00E9-4C40-AF55-90C0F5E75080}"/>
    <cellStyle name="Normal 2 2 2 2 2 2 2 2 2 2 12 15 5" xfId="6303" xr:uid="{30E5B613-AAD0-4825-BDC8-2367D173AD54}"/>
    <cellStyle name="Normal 2 2 2 2 2 2 2 2 2 2 12 15 6" xfId="6304" xr:uid="{66FE8A45-928E-4115-AB51-F12EB851D620}"/>
    <cellStyle name="Normal 2 2 2 2 2 2 2 2 2 2 12 16" xfId="6305" xr:uid="{7C5F5033-85D4-4945-8D49-933722079EC3}"/>
    <cellStyle name="Normal 2 2 2 2 2 2 2 2 2 2 12 17" xfId="6306" xr:uid="{70AE655C-3D87-41AF-A4E5-FE7326B3EFDB}"/>
    <cellStyle name="Normal 2 2 2 2 2 2 2 2 2 2 12 18" xfId="6307" xr:uid="{7FE3EE49-8A42-47D9-8A48-FD5087365994}"/>
    <cellStyle name="Normal 2 2 2 2 2 2 2 2 2 2 12 19" xfId="6308" xr:uid="{1C7BF77F-AA0F-43B0-88B5-65BD3CE7488B}"/>
    <cellStyle name="Normal 2 2 2 2 2 2 2 2 2 2 12 2" xfId="6309" xr:uid="{520E88B5-64C8-4A1F-B170-4E06FDD47A7A}"/>
    <cellStyle name="Normal 2 2 2 2 2 2 2 2 2 2 12 2 10" xfId="6310" xr:uid="{75346204-EDD7-4D5A-AF7E-CDF2E5368E55}"/>
    <cellStyle name="Normal 2 2 2 2 2 2 2 2 2 2 12 2 11" xfId="6311" xr:uid="{A79AB4F3-EB1F-4C0B-A68B-6E46E64DC0B1}"/>
    <cellStyle name="Normal 2 2 2 2 2 2 2 2 2 2 12 2 12" xfId="6312" xr:uid="{27855FFF-955A-4A5E-8CBE-35F31241737D}"/>
    <cellStyle name="Normal 2 2 2 2 2 2 2 2 2 2 12 2 13" xfId="6313" xr:uid="{5464139D-DC75-4500-964E-650305BE778A}"/>
    <cellStyle name="Normal 2 2 2 2 2 2 2 2 2 2 12 2 13 2" xfId="6314" xr:uid="{B39A39AD-F8AF-4390-9E40-FF6F82BCF575}"/>
    <cellStyle name="Normal 2 2 2 2 2 2 2 2 2 2 12 2 13 3" xfId="6315" xr:uid="{528D7896-9B43-4F9B-87A7-CBF7D79EEC51}"/>
    <cellStyle name="Normal 2 2 2 2 2 2 2 2 2 2 12 2 13 4" xfId="6316" xr:uid="{57786448-2A4B-4080-95CC-227D7DF51F03}"/>
    <cellStyle name="Normal 2 2 2 2 2 2 2 2 2 2 12 2 14" xfId="6317" xr:uid="{C7885FA4-9E8F-4A8A-B602-2D7AF768D72E}"/>
    <cellStyle name="Normal 2 2 2 2 2 2 2 2 2 2 12 2 15" xfId="6318" xr:uid="{CAE0D102-10CF-42E6-ACAB-48D2ED0C8A98}"/>
    <cellStyle name="Normal 2 2 2 2 2 2 2 2 2 2 12 2 16" xfId="6319" xr:uid="{4C90C979-9180-400D-8474-0710280B417F}"/>
    <cellStyle name="Normal 2 2 2 2 2 2 2 2 2 2 12 2 2" xfId="6320" xr:uid="{F9FEF0D6-4761-4F7C-969C-9DCB96EE2480}"/>
    <cellStyle name="Normal 2 2 2 2 2 2 2 2 2 2 12 2 2 10" xfId="6321" xr:uid="{07C16E7B-B20C-4824-B614-5D7E74343491}"/>
    <cellStyle name="Normal 2 2 2 2 2 2 2 2 2 2 12 2 2 11" xfId="6322" xr:uid="{E72B4108-A0B7-41FD-8FB4-723A56336EC4}"/>
    <cellStyle name="Normal 2 2 2 2 2 2 2 2 2 2 12 2 2 11 2" xfId="6323" xr:uid="{4EA08D97-0E1B-43EB-81C4-68E0290BA055}"/>
    <cellStyle name="Normal 2 2 2 2 2 2 2 2 2 2 12 2 2 11 3" xfId="6324" xr:uid="{72AEC494-1F5B-4EED-A420-E3EF7711C371}"/>
    <cellStyle name="Normal 2 2 2 2 2 2 2 2 2 2 12 2 2 11 4" xfId="6325" xr:uid="{58835F3F-5520-4223-8806-3B4DBC4EE93C}"/>
    <cellStyle name="Normal 2 2 2 2 2 2 2 2 2 2 12 2 2 12" xfId="6326" xr:uid="{0B71C7DE-07DB-4A86-9D91-C1E6AD8E7E46}"/>
    <cellStyle name="Normal 2 2 2 2 2 2 2 2 2 2 12 2 2 13" xfId="6327" xr:uid="{16E11565-D0D8-4261-BF91-22F01E83EC11}"/>
    <cellStyle name="Normal 2 2 2 2 2 2 2 2 2 2 12 2 2 14" xfId="6328" xr:uid="{C0C009CF-FC10-4695-A3D7-36F2B95CA78A}"/>
    <cellStyle name="Normal 2 2 2 2 2 2 2 2 2 2 12 2 2 2" xfId="6329" xr:uid="{832D329A-A9F1-4F55-AA79-681BCAA7B469}"/>
    <cellStyle name="Normal 2 2 2 2 2 2 2 2 2 2 12 2 2 2 10" xfId="6330" xr:uid="{B35323E2-10C7-4BD3-A030-2F8D9B14D038}"/>
    <cellStyle name="Normal 2 2 2 2 2 2 2 2 2 2 12 2 2 2 11" xfId="6331" xr:uid="{50FFB5BD-3DA4-406E-BC2B-DC7CE738523B}"/>
    <cellStyle name="Normal 2 2 2 2 2 2 2 2 2 2 12 2 2 2 2" xfId="6332" xr:uid="{7F8C5FA5-5C03-42E4-BE56-E587C80E81C9}"/>
    <cellStyle name="Normal 2 2 2 2 2 2 2 2 2 2 12 2 2 2 2 10" xfId="6333" xr:uid="{A58588EE-E73A-49F2-8888-1ABB161FDF27}"/>
    <cellStyle name="Normal 2 2 2 2 2 2 2 2 2 2 12 2 2 2 2 11" xfId="6334" xr:uid="{AEC6E4D1-0A29-4410-8DD1-50DE857EDA15}"/>
    <cellStyle name="Normal 2 2 2 2 2 2 2 2 2 2 12 2 2 2 2 2" xfId="6335" xr:uid="{D76F8E22-1673-48FC-8DFB-964DFDB9D997}"/>
    <cellStyle name="Normal 2 2 2 2 2 2 2 2 2 2 12 2 2 2 2 2 2" xfId="6336" xr:uid="{3359C02C-08A9-4180-B008-90E32DF4A66C}"/>
    <cellStyle name="Normal 2 2 2 2 2 2 2 2 2 2 12 2 2 2 2 2 2 2" xfId="6337" xr:uid="{BC4186B1-8C6F-4048-820E-6B84D132AEB4}"/>
    <cellStyle name="Normal 2 2 2 2 2 2 2 2 2 2 12 2 2 2 2 2 2 3" xfId="6338" xr:uid="{D495D2EC-533C-42F4-8631-7A3F2FC108C8}"/>
    <cellStyle name="Normal 2 2 2 2 2 2 2 2 2 2 12 2 2 2 2 2 2 4" xfId="6339" xr:uid="{59F74BF3-1FD4-4C9F-9B29-7318BDC2898B}"/>
    <cellStyle name="Normal 2 2 2 2 2 2 2 2 2 2 12 2 2 2 2 2 3" xfId="6340" xr:uid="{0EAAFCE9-5F8A-4264-BD2B-B8ADED5279FA}"/>
    <cellStyle name="Normal 2 2 2 2 2 2 2 2 2 2 12 2 2 2 2 2 4" xfId="6341" xr:uid="{299EEBC3-E169-49BB-BE4D-0FDA1132AF01}"/>
    <cellStyle name="Normal 2 2 2 2 2 2 2 2 2 2 12 2 2 2 2 2 5" xfId="6342" xr:uid="{6E20ECBB-A4C7-442B-A6B1-9A83C1F7BBC3}"/>
    <cellStyle name="Normal 2 2 2 2 2 2 2 2 2 2 12 2 2 2 2 2 6" xfId="6343" xr:uid="{5F319D28-94D1-4A7B-BEDF-33E7EEDBED6C}"/>
    <cellStyle name="Normal 2 2 2 2 2 2 2 2 2 2 12 2 2 2 2 3" xfId="6344" xr:uid="{1E753DC7-1754-4CB5-ABDE-CEEBB32FA042}"/>
    <cellStyle name="Normal 2 2 2 2 2 2 2 2 2 2 12 2 2 2 2 4" xfId="6345" xr:uid="{96301F9C-6A89-4162-8EA4-B74351540EEE}"/>
    <cellStyle name="Normal 2 2 2 2 2 2 2 2 2 2 12 2 2 2 2 5" xfId="6346" xr:uid="{4A7E9930-4113-4861-881D-5B2722B463FC}"/>
    <cellStyle name="Normal 2 2 2 2 2 2 2 2 2 2 12 2 2 2 2 6" xfId="6347" xr:uid="{D523E2F2-798C-44DE-ADC2-68D7406A457D}"/>
    <cellStyle name="Normal 2 2 2 2 2 2 2 2 2 2 12 2 2 2 2 7" xfId="6348" xr:uid="{6B680E67-5246-4018-BA8C-25026FB70278}"/>
    <cellStyle name="Normal 2 2 2 2 2 2 2 2 2 2 12 2 2 2 2 8" xfId="6349" xr:uid="{5BCAA71A-733A-425C-BAEF-FC2AA8B40AF9}"/>
    <cellStyle name="Normal 2 2 2 2 2 2 2 2 2 2 12 2 2 2 2 8 2" xfId="6350" xr:uid="{4793F52E-7CC8-469A-BCFD-E2FA853ABAFF}"/>
    <cellStyle name="Normal 2 2 2 2 2 2 2 2 2 2 12 2 2 2 2 8 3" xfId="6351" xr:uid="{591ADBF2-2A1E-4A61-8464-C0D323B106B3}"/>
    <cellStyle name="Normal 2 2 2 2 2 2 2 2 2 2 12 2 2 2 2 8 4" xfId="6352" xr:uid="{034F7D86-F312-4756-B97A-D306EF643438}"/>
    <cellStyle name="Normal 2 2 2 2 2 2 2 2 2 2 12 2 2 2 2 9" xfId="6353" xr:uid="{408CCC75-C0CE-4132-A073-2937CE73CFE8}"/>
    <cellStyle name="Normal 2 2 2 2 2 2 2 2 2 2 12 2 2 2 3" xfId="6354" xr:uid="{9400AA8A-C058-42E0-B35F-4D4C0F56B77A}"/>
    <cellStyle name="Normal 2 2 2 2 2 2 2 2 2 2 12 2 2 2 3 2" xfId="6355" xr:uid="{F5A2E615-A859-4CC8-95FD-7BD64D389E13}"/>
    <cellStyle name="Normal 2 2 2 2 2 2 2 2 2 2 12 2 2 2 3 2 2" xfId="6356" xr:uid="{67A86ED3-3EB5-46CD-94E5-4E70CC546BA8}"/>
    <cellStyle name="Normal 2 2 2 2 2 2 2 2 2 2 12 2 2 2 3 2 3" xfId="6357" xr:uid="{105BC91B-7E55-44E3-8136-F11597115ABB}"/>
    <cellStyle name="Normal 2 2 2 2 2 2 2 2 2 2 12 2 2 2 3 2 4" xfId="6358" xr:uid="{511FBE34-788D-4BC6-8C5D-DF3965A4F67C}"/>
    <cellStyle name="Normal 2 2 2 2 2 2 2 2 2 2 12 2 2 2 3 3" xfId="6359" xr:uid="{46D9F17D-F818-47C5-A76A-53E71D74E81E}"/>
    <cellStyle name="Normal 2 2 2 2 2 2 2 2 2 2 12 2 2 2 3 4" xfId="6360" xr:uid="{1440F9BE-383A-4E1B-BC3A-A39ADA2B6FC8}"/>
    <cellStyle name="Normal 2 2 2 2 2 2 2 2 2 2 12 2 2 2 3 5" xfId="6361" xr:uid="{0E68B4C8-8E99-4085-98FE-03F614F970BF}"/>
    <cellStyle name="Normal 2 2 2 2 2 2 2 2 2 2 12 2 2 2 3 6" xfId="6362" xr:uid="{3A0D10E6-4281-4864-8002-0821D3346525}"/>
    <cellStyle name="Normal 2 2 2 2 2 2 2 2 2 2 12 2 2 2 4" xfId="6363" xr:uid="{CF389E2A-C3D8-4794-86A4-EC5B1918D360}"/>
    <cellStyle name="Normal 2 2 2 2 2 2 2 2 2 2 12 2 2 2 5" xfId="6364" xr:uid="{D6FD0CDA-C609-4A56-B736-62DF5B7E7B91}"/>
    <cellStyle name="Normal 2 2 2 2 2 2 2 2 2 2 12 2 2 2 6" xfId="6365" xr:uid="{A2A8B3B2-F92A-46E3-93FA-4C0B90247AA3}"/>
    <cellStyle name="Normal 2 2 2 2 2 2 2 2 2 2 12 2 2 2 7" xfId="6366" xr:uid="{6E72C4D3-D3FA-422A-A5AC-4FE867DCFE24}"/>
    <cellStyle name="Normal 2 2 2 2 2 2 2 2 2 2 12 2 2 2 8" xfId="6367" xr:uid="{401E97DF-74A7-4204-A662-6A04C2351FF4}"/>
    <cellStyle name="Normal 2 2 2 2 2 2 2 2 2 2 12 2 2 2 8 2" xfId="6368" xr:uid="{7137478C-D65C-4DB0-A58C-0834E1993DB6}"/>
    <cellStyle name="Normal 2 2 2 2 2 2 2 2 2 2 12 2 2 2 8 3" xfId="6369" xr:uid="{FA25C993-0B9D-40AB-8837-8B0D74DC1BCC}"/>
    <cellStyle name="Normal 2 2 2 2 2 2 2 2 2 2 12 2 2 2 8 4" xfId="6370" xr:uid="{671C2E1E-7A69-47DE-8C90-556DB905AE30}"/>
    <cellStyle name="Normal 2 2 2 2 2 2 2 2 2 2 12 2 2 2 9" xfId="6371" xr:uid="{2014ED1C-A177-4EF2-B311-036CDB472BB8}"/>
    <cellStyle name="Normal 2 2 2 2 2 2 2 2 2 2 12 2 2 3" xfId="6372" xr:uid="{DBED23B0-6558-4A3E-8CD5-263AF8B6D671}"/>
    <cellStyle name="Normal 2 2 2 2 2 2 2 2 2 2 12 2 2 4" xfId="6373" xr:uid="{9D21946F-2392-4685-9CFF-8D1EBBDD6CA5}"/>
    <cellStyle name="Normal 2 2 2 2 2 2 2 2 2 2 12 2 2 5" xfId="6374" xr:uid="{D955EF92-0E8B-4C4C-9627-5E680541DC20}"/>
    <cellStyle name="Normal 2 2 2 2 2 2 2 2 2 2 12 2 2 5 2" xfId="6375" xr:uid="{AA283F41-8354-4D87-BAEF-811113D30A6D}"/>
    <cellStyle name="Normal 2 2 2 2 2 2 2 2 2 2 12 2 2 5 2 2" xfId="6376" xr:uid="{BED33D66-F035-445E-9E6C-B25D19ECBBDF}"/>
    <cellStyle name="Normal 2 2 2 2 2 2 2 2 2 2 12 2 2 5 2 3" xfId="6377" xr:uid="{9E316E6E-12B1-4819-97A7-03AFC2D93A4F}"/>
    <cellStyle name="Normal 2 2 2 2 2 2 2 2 2 2 12 2 2 5 2 4" xfId="6378" xr:uid="{15E647B2-81E3-46BD-BD4D-632BB1E2CA22}"/>
    <cellStyle name="Normal 2 2 2 2 2 2 2 2 2 2 12 2 2 5 3" xfId="6379" xr:uid="{FBB2548C-321D-4304-B55D-5AC8AFBEEE60}"/>
    <cellStyle name="Normal 2 2 2 2 2 2 2 2 2 2 12 2 2 5 4" xfId="6380" xr:uid="{6549380A-A0B5-428D-88EF-9E0FF8440362}"/>
    <cellStyle name="Normal 2 2 2 2 2 2 2 2 2 2 12 2 2 5 5" xfId="6381" xr:uid="{747948F4-80D9-48F1-B569-6349A9D8B524}"/>
    <cellStyle name="Normal 2 2 2 2 2 2 2 2 2 2 12 2 2 5 6" xfId="6382" xr:uid="{2F176FCE-F1E2-48CB-95EF-4739D2D3F46D}"/>
    <cellStyle name="Normal 2 2 2 2 2 2 2 2 2 2 12 2 2 6" xfId="6383" xr:uid="{8D34B842-F66E-4AC2-9B9A-D33F2F9F2118}"/>
    <cellStyle name="Normal 2 2 2 2 2 2 2 2 2 2 12 2 2 7" xfId="6384" xr:uid="{E74776D6-8EEE-418D-93C8-26F7CBE2E073}"/>
    <cellStyle name="Normal 2 2 2 2 2 2 2 2 2 2 12 2 2 8" xfId="6385" xr:uid="{E78497D2-D9D0-4869-BF3C-D0DE9356763C}"/>
    <cellStyle name="Normal 2 2 2 2 2 2 2 2 2 2 12 2 2 9" xfId="6386" xr:uid="{C234C241-5531-4676-BBB9-52CE55547B11}"/>
    <cellStyle name="Normal 2 2 2 2 2 2 2 2 2 2 12 2 3" xfId="6387" xr:uid="{543FFC75-E61C-46F9-9CCA-BF07135D988A}"/>
    <cellStyle name="Normal 2 2 2 2 2 2 2 2 2 2 12 2 4" xfId="6388" xr:uid="{F3FFB2D1-B71B-407D-AED5-A405884AC1D2}"/>
    <cellStyle name="Normal 2 2 2 2 2 2 2 2 2 2 12 2 5" xfId="6389" xr:uid="{1D17DBE3-A981-4206-B691-C52D641C6B92}"/>
    <cellStyle name="Normal 2 2 2 2 2 2 2 2 2 2 12 2 5 10" xfId="6390" xr:uid="{062D37D8-8BAA-45EB-9DCE-291F6AFF5278}"/>
    <cellStyle name="Normal 2 2 2 2 2 2 2 2 2 2 12 2 5 11" xfId="6391" xr:uid="{4BDFD8BE-CBDA-4350-A304-2638A4B35C2A}"/>
    <cellStyle name="Normal 2 2 2 2 2 2 2 2 2 2 12 2 5 2" xfId="6392" xr:uid="{CADFEADB-6BF1-40B3-A80B-A4DA91CD8D9E}"/>
    <cellStyle name="Normal 2 2 2 2 2 2 2 2 2 2 12 2 5 2 10" xfId="6393" xr:uid="{9AD3441D-A6F4-4E19-8FFD-5EBA6AAC7FDD}"/>
    <cellStyle name="Normal 2 2 2 2 2 2 2 2 2 2 12 2 5 2 11" xfId="6394" xr:uid="{D06B86B8-9A4C-478C-B4C4-5673279DD9D4}"/>
    <cellStyle name="Normal 2 2 2 2 2 2 2 2 2 2 12 2 5 2 2" xfId="6395" xr:uid="{4FE67479-A231-4869-9867-616CCF47100F}"/>
    <cellStyle name="Normal 2 2 2 2 2 2 2 2 2 2 12 2 5 2 2 2" xfId="6396" xr:uid="{1AE91EB0-6AC3-45C0-87D8-0E2145CA63D5}"/>
    <cellStyle name="Normal 2 2 2 2 2 2 2 2 2 2 12 2 5 2 2 2 2" xfId="6397" xr:uid="{648DE2E1-3ED9-4900-A4FF-E7DBBD2E50F9}"/>
    <cellStyle name="Normal 2 2 2 2 2 2 2 2 2 2 12 2 5 2 2 2 3" xfId="6398" xr:uid="{8A386FBD-331A-4351-B38A-69EA73185556}"/>
    <cellStyle name="Normal 2 2 2 2 2 2 2 2 2 2 12 2 5 2 2 2 4" xfId="6399" xr:uid="{33845D0D-9849-403B-8C32-989CE9030295}"/>
    <cellStyle name="Normal 2 2 2 2 2 2 2 2 2 2 12 2 5 2 2 3" xfId="6400" xr:uid="{76843818-2D7F-4818-B228-B40D52B16867}"/>
    <cellStyle name="Normal 2 2 2 2 2 2 2 2 2 2 12 2 5 2 2 4" xfId="6401" xr:uid="{C56F863F-C7A4-4771-B3A7-C6820F2AB78C}"/>
    <cellStyle name="Normal 2 2 2 2 2 2 2 2 2 2 12 2 5 2 2 5" xfId="6402" xr:uid="{525E26C6-B2FB-4BCF-8B65-54E9C72BBB09}"/>
    <cellStyle name="Normal 2 2 2 2 2 2 2 2 2 2 12 2 5 2 2 6" xfId="6403" xr:uid="{E1898024-BDFB-4786-89F5-061D5DA65F65}"/>
    <cellStyle name="Normal 2 2 2 2 2 2 2 2 2 2 12 2 5 2 3" xfId="6404" xr:uid="{239E4420-1310-44D5-B26C-DDDB243689EE}"/>
    <cellStyle name="Normal 2 2 2 2 2 2 2 2 2 2 12 2 5 2 4" xfId="6405" xr:uid="{F06AC2F5-B0A0-4D8F-8016-0D23B9915687}"/>
    <cellStyle name="Normal 2 2 2 2 2 2 2 2 2 2 12 2 5 2 5" xfId="6406" xr:uid="{13128585-72D5-45F3-B3A7-7618DCBF7BAD}"/>
    <cellStyle name="Normal 2 2 2 2 2 2 2 2 2 2 12 2 5 2 6" xfId="6407" xr:uid="{A9496798-AB63-4983-8793-25A967534CEA}"/>
    <cellStyle name="Normal 2 2 2 2 2 2 2 2 2 2 12 2 5 2 7" xfId="6408" xr:uid="{9003145B-8DB5-46D2-844E-362663AAA27A}"/>
    <cellStyle name="Normal 2 2 2 2 2 2 2 2 2 2 12 2 5 2 8" xfId="6409" xr:uid="{E530CC7B-5F48-4EB6-8B37-159AE26E4E8B}"/>
    <cellStyle name="Normal 2 2 2 2 2 2 2 2 2 2 12 2 5 2 8 2" xfId="6410" xr:uid="{E2BABC3B-39E0-4A64-9258-F682BCC22463}"/>
    <cellStyle name="Normal 2 2 2 2 2 2 2 2 2 2 12 2 5 2 8 3" xfId="6411" xr:uid="{3CCB3B87-1371-434F-86EB-336DAE5E5592}"/>
    <cellStyle name="Normal 2 2 2 2 2 2 2 2 2 2 12 2 5 2 8 4" xfId="6412" xr:uid="{4457B1A6-1BEB-4019-AE83-B4FC0985C8D5}"/>
    <cellStyle name="Normal 2 2 2 2 2 2 2 2 2 2 12 2 5 2 9" xfId="6413" xr:uid="{700470B5-6D02-4062-A7F5-6EAB13E79202}"/>
    <cellStyle name="Normal 2 2 2 2 2 2 2 2 2 2 12 2 5 3" xfId="6414" xr:uid="{F35CE875-F48E-4D84-9492-01BA658DD919}"/>
    <cellStyle name="Normal 2 2 2 2 2 2 2 2 2 2 12 2 5 3 2" xfId="6415" xr:uid="{6A7E0E9E-091A-4488-B4D9-868BCCD9041F}"/>
    <cellStyle name="Normal 2 2 2 2 2 2 2 2 2 2 12 2 5 3 2 2" xfId="6416" xr:uid="{76416FB7-9B89-4777-879C-F2D6348EEE89}"/>
    <cellStyle name="Normal 2 2 2 2 2 2 2 2 2 2 12 2 5 3 2 3" xfId="6417" xr:uid="{B3EAD2C0-CA84-4539-9B20-8A00405662B3}"/>
    <cellStyle name="Normal 2 2 2 2 2 2 2 2 2 2 12 2 5 3 2 4" xfId="6418" xr:uid="{D9A7B35E-8065-4E8D-9FB4-C9DF4FC94926}"/>
    <cellStyle name="Normal 2 2 2 2 2 2 2 2 2 2 12 2 5 3 3" xfId="6419" xr:uid="{EFEFF73A-CBE6-4E72-83AB-E20AE1F66448}"/>
    <cellStyle name="Normal 2 2 2 2 2 2 2 2 2 2 12 2 5 3 4" xfId="6420" xr:uid="{CA8D3786-3762-47DE-8307-A18FF23C54BF}"/>
    <cellStyle name="Normal 2 2 2 2 2 2 2 2 2 2 12 2 5 3 5" xfId="6421" xr:uid="{81906185-8304-4F6A-B795-9B7E8989D456}"/>
    <cellStyle name="Normal 2 2 2 2 2 2 2 2 2 2 12 2 5 3 6" xfId="6422" xr:uid="{F9E99893-6D3D-4D36-9619-1BA01A715791}"/>
    <cellStyle name="Normal 2 2 2 2 2 2 2 2 2 2 12 2 5 4" xfId="6423" xr:uid="{92BBC239-7392-4F7D-A24E-8BD975C2DC81}"/>
    <cellStyle name="Normal 2 2 2 2 2 2 2 2 2 2 12 2 5 5" xfId="6424" xr:uid="{9734330E-58A1-4C01-9C70-557A621293FE}"/>
    <cellStyle name="Normal 2 2 2 2 2 2 2 2 2 2 12 2 5 6" xfId="6425" xr:uid="{D97E79C8-0A53-4FBC-A63F-B9A69878D12B}"/>
    <cellStyle name="Normal 2 2 2 2 2 2 2 2 2 2 12 2 5 7" xfId="6426" xr:uid="{BADD92BD-C4E8-48A0-961D-067550E1B799}"/>
    <cellStyle name="Normal 2 2 2 2 2 2 2 2 2 2 12 2 5 8" xfId="6427" xr:uid="{9D50C4CA-D3A6-47D8-A6EA-6BD7CACE95A3}"/>
    <cellStyle name="Normal 2 2 2 2 2 2 2 2 2 2 12 2 5 8 2" xfId="6428" xr:uid="{32AFA480-23A9-47D6-AE89-60E87345399B}"/>
    <cellStyle name="Normal 2 2 2 2 2 2 2 2 2 2 12 2 5 8 3" xfId="6429" xr:uid="{DECCC665-5CCE-40C2-8FB2-E75636821CE6}"/>
    <cellStyle name="Normal 2 2 2 2 2 2 2 2 2 2 12 2 5 8 4" xfId="6430" xr:uid="{98DF417D-6461-417E-9772-0FA05987E8A6}"/>
    <cellStyle name="Normal 2 2 2 2 2 2 2 2 2 2 12 2 5 9" xfId="6431" xr:uid="{4AA864F4-F563-48C1-9D1E-EC725502E900}"/>
    <cellStyle name="Normal 2 2 2 2 2 2 2 2 2 2 12 2 6" xfId="6432" xr:uid="{FC3815E7-A3F8-48BE-B8F1-8C1D4786B779}"/>
    <cellStyle name="Normal 2 2 2 2 2 2 2 2 2 2 12 2 7" xfId="6433" xr:uid="{696AB5F8-856D-48C4-B5E6-09DE7EC9E130}"/>
    <cellStyle name="Normal 2 2 2 2 2 2 2 2 2 2 12 2 7 2" xfId="6434" xr:uid="{F63CCED1-55E9-47FC-B0C3-498A99ED4894}"/>
    <cellStyle name="Normal 2 2 2 2 2 2 2 2 2 2 12 2 7 2 2" xfId="6435" xr:uid="{2D2FF1B5-7CF1-408C-ABCD-49B7FAE00FDE}"/>
    <cellStyle name="Normal 2 2 2 2 2 2 2 2 2 2 12 2 7 2 3" xfId="6436" xr:uid="{5FBEEFC4-C09B-4E11-A0E0-75332679B138}"/>
    <cellStyle name="Normal 2 2 2 2 2 2 2 2 2 2 12 2 7 2 4" xfId="6437" xr:uid="{64FD837D-25AD-4CF1-BABB-92A2A884FA9F}"/>
    <cellStyle name="Normal 2 2 2 2 2 2 2 2 2 2 12 2 7 3" xfId="6438" xr:uid="{B2374A65-3F8C-40CE-883A-8DA6541DFF2D}"/>
    <cellStyle name="Normal 2 2 2 2 2 2 2 2 2 2 12 2 7 4" xfId="6439" xr:uid="{0AA94345-433B-426B-8ED5-F6BE8768DB98}"/>
    <cellStyle name="Normal 2 2 2 2 2 2 2 2 2 2 12 2 7 5" xfId="6440" xr:uid="{044BE573-F3B6-4D80-99EC-33BD4C4D0F10}"/>
    <cellStyle name="Normal 2 2 2 2 2 2 2 2 2 2 12 2 7 6" xfId="6441" xr:uid="{7A0EC961-4DDC-4C39-8009-D7F9169D07B2}"/>
    <cellStyle name="Normal 2 2 2 2 2 2 2 2 2 2 12 2 8" xfId="6442" xr:uid="{56F33105-E1DC-4836-8233-A5EF4F8F9512}"/>
    <cellStyle name="Normal 2 2 2 2 2 2 2 2 2 2 12 2 9" xfId="6443" xr:uid="{D2C2F94E-0EA1-45AE-8678-EF86C10FF48B}"/>
    <cellStyle name="Normal 2 2 2 2 2 2 2 2 2 2 12 20" xfId="6444" xr:uid="{0689329C-9BD6-426C-ACE7-8F5639C1CEAD}"/>
    <cellStyle name="Normal 2 2 2 2 2 2 2 2 2 2 12 21" xfId="6445" xr:uid="{673E746D-B18F-423B-82B9-FD2B02EE49D5}"/>
    <cellStyle name="Normal 2 2 2 2 2 2 2 2 2 2 12 21 2" xfId="6446" xr:uid="{44AEF52E-79DB-47BE-AB78-295DDBFD95B4}"/>
    <cellStyle name="Normal 2 2 2 2 2 2 2 2 2 2 12 21 3" xfId="6447" xr:uid="{7DA3E991-A2DF-4716-B40E-38E92B572D58}"/>
    <cellStyle name="Normal 2 2 2 2 2 2 2 2 2 2 12 21 4" xfId="6448" xr:uid="{1045DD8F-B677-48B0-9956-5E37FD9968E8}"/>
    <cellStyle name="Normal 2 2 2 2 2 2 2 2 2 2 12 22" xfId="6449" xr:uid="{2943DDF2-7145-4444-B2A0-7625EC78F65F}"/>
    <cellStyle name="Normal 2 2 2 2 2 2 2 2 2 2 12 23" xfId="6450" xr:uid="{D2CFA40B-7965-4D2D-B341-A64F0599E3E0}"/>
    <cellStyle name="Normal 2 2 2 2 2 2 2 2 2 2 12 24" xfId="6451" xr:uid="{EB8B3FB4-7146-4E8E-9E61-C648CDD57C04}"/>
    <cellStyle name="Normal 2 2 2 2 2 2 2 2 2 2 12 3" xfId="6452" xr:uid="{3FD3BD24-E1FA-40F5-85E5-EFF23F01550C}"/>
    <cellStyle name="Normal 2 2 2 2 2 2 2 2 2 2 12 4" xfId="6453" xr:uid="{DB93DF10-0681-468A-941D-A822EFE77DDC}"/>
    <cellStyle name="Normal 2 2 2 2 2 2 2 2 2 2 12 5" xfId="6454" xr:uid="{5882546F-303E-4DAF-87EC-59059B29CE5E}"/>
    <cellStyle name="Normal 2 2 2 2 2 2 2 2 2 2 12 6" xfId="6455" xr:uid="{C60D3E51-0E62-42AA-A408-0195D6C8BF23}"/>
    <cellStyle name="Normal 2 2 2 2 2 2 2 2 2 2 12 7" xfId="6456" xr:uid="{EF657409-FF80-41A5-8572-DF092AF11AF6}"/>
    <cellStyle name="Normal 2 2 2 2 2 2 2 2 2 2 12 8" xfId="6457" xr:uid="{AE15D6F1-CEDD-4D61-B9AF-73EE02B44121}"/>
    <cellStyle name="Normal 2 2 2 2 2 2 2 2 2 2 12 9" xfId="6458" xr:uid="{017E2570-DEB8-4D4A-8729-1CC781979E74}"/>
    <cellStyle name="Normal 2 2 2 2 2 2 2 2 2 2 13" xfId="6459" xr:uid="{18FD527F-F206-4304-82F1-8C78E720ACC1}"/>
    <cellStyle name="Normal 2 2 2 2 2 2 2 2 2 2 13 10" xfId="6460" xr:uid="{A2F122AA-C213-486B-A1AF-EFD2501C037C}"/>
    <cellStyle name="Normal 2 2 2 2 2 2 2 2 2 2 13 11" xfId="6461" xr:uid="{91F02425-BF1B-4A67-878D-9BC959BA8539}"/>
    <cellStyle name="Normal 2 2 2 2 2 2 2 2 2 2 13 12" xfId="6462" xr:uid="{17B39F7B-478F-4321-B21F-0B7F529C0765}"/>
    <cellStyle name="Normal 2 2 2 2 2 2 2 2 2 2 13 13" xfId="6463" xr:uid="{984CC38A-A4E4-41A6-95F0-F83C4014CCFB}"/>
    <cellStyle name="Normal 2 2 2 2 2 2 2 2 2 2 13 13 2" xfId="6464" xr:uid="{0C70EC07-9EA7-483C-AC46-FDCC3CBF7605}"/>
    <cellStyle name="Normal 2 2 2 2 2 2 2 2 2 2 13 13 3" xfId="6465" xr:uid="{9E09B599-FE31-488F-AF39-05D64BC66497}"/>
    <cellStyle name="Normal 2 2 2 2 2 2 2 2 2 2 13 13 4" xfId="6466" xr:uid="{4A619BDC-58BC-43A1-92C3-BA86D60DFB89}"/>
    <cellStyle name="Normal 2 2 2 2 2 2 2 2 2 2 13 14" xfId="6467" xr:uid="{C49B1C04-57EF-4F84-88C5-B1252FD73982}"/>
    <cellStyle name="Normal 2 2 2 2 2 2 2 2 2 2 13 15" xfId="6468" xr:uid="{5F687FA9-008F-4C4F-89EC-99BB0590A04F}"/>
    <cellStyle name="Normal 2 2 2 2 2 2 2 2 2 2 13 16" xfId="6469" xr:uid="{E7601A5C-4E71-480F-AA75-A973E175A31C}"/>
    <cellStyle name="Normal 2 2 2 2 2 2 2 2 2 2 13 2" xfId="6470" xr:uid="{568C0115-7465-4A14-B9B5-77FF812595FB}"/>
    <cellStyle name="Normal 2 2 2 2 2 2 2 2 2 2 13 2 10" xfId="6471" xr:uid="{F136E50D-02F6-48DD-813C-C09BB2964548}"/>
    <cellStyle name="Normal 2 2 2 2 2 2 2 2 2 2 13 2 11" xfId="6472" xr:uid="{7C35B7AE-1C33-4233-BF0D-F0828CBC1AAD}"/>
    <cellStyle name="Normal 2 2 2 2 2 2 2 2 2 2 13 2 11 2" xfId="6473" xr:uid="{8C04ED94-38C5-46A5-90B6-9F331E93F229}"/>
    <cellStyle name="Normal 2 2 2 2 2 2 2 2 2 2 13 2 11 3" xfId="6474" xr:uid="{DF0D90C8-70BE-45D3-8FC3-BBEA2346DAD7}"/>
    <cellStyle name="Normal 2 2 2 2 2 2 2 2 2 2 13 2 11 4" xfId="6475" xr:uid="{B1C875C2-C7C6-4F70-9B1D-FF253CD4C3B4}"/>
    <cellStyle name="Normal 2 2 2 2 2 2 2 2 2 2 13 2 12" xfId="6476" xr:uid="{F63F1335-8C3A-4445-A4F9-25BD228CB6CE}"/>
    <cellStyle name="Normal 2 2 2 2 2 2 2 2 2 2 13 2 13" xfId="6477" xr:uid="{DDD0B56C-2866-48E9-8D86-9088A1C4458D}"/>
    <cellStyle name="Normal 2 2 2 2 2 2 2 2 2 2 13 2 14" xfId="6478" xr:uid="{C1DBF5AF-7018-4A94-8FBB-15A1D1ECFC67}"/>
    <cellStyle name="Normal 2 2 2 2 2 2 2 2 2 2 13 2 2" xfId="6479" xr:uid="{6FD418E4-B312-4A5F-A008-3E9F27EA2466}"/>
    <cellStyle name="Normal 2 2 2 2 2 2 2 2 2 2 13 2 2 10" xfId="6480" xr:uid="{C7DFCE9F-0882-424F-8F5A-D7CF3451ACAA}"/>
    <cellStyle name="Normal 2 2 2 2 2 2 2 2 2 2 13 2 2 11" xfId="6481" xr:uid="{80969171-C9A1-4598-AF9E-75C582A5D99C}"/>
    <cellStyle name="Normal 2 2 2 2 2 2 2 2 2 2 13 2 2 2" xfId="6482" xr:uid="{55FEE370-384F-46A7-8629-6112C9426693}"/>
    <cellStyle name="Normal 2 2 2 2 2 2 2 2 2 2 13 2 2 2 10" xfId="6483" xr:uid="{A6C4BD49-0CE4-4293-ABEB-739761E63641}"/>
    <cellStyle name="Normal 2 2 2 2 2 2 2 2 2 2 13 2 2 2 11" xfId="6484" xr:uid="{188B20DD-0F75-4336-95A7-A12233B33442}"/>
    <cellStyle name="Normal 2 2 2 2 2 2 2 2 2 2 13 2 2 2 2" xfId="6485" xr:uid="{D37C49C8-2AD1-4294-AC67-131A56E7B53C}"/>
    <cellStyle name="Normal 2 2 2 2 2 2 2 2 2 2 13 2 2 2 2 2" xfId="6486" xr:uid="{1B9BE816-6948-4B91-92ED-A14C688E9536}"/>
    <cellStyle name="Normal 2 2 2 2 2 2 2 2 2 2 13 2 2 2 2 2 2" xfId="6487" xr:uid="{2F05E9AB-305C-493F-85A2-EC59A4350526}"/>
    <cellStyle name="Normal 2 2 2 2 2 2 2 2 2 2 13 2 2 2 2 2 3" xfId="6488" xr:uid="{3C95C497-203D-4B2F-ACE9-8A44EE7FA81D}"/>
    <cellStyle name="Normal 2 2 2 2 2 2 2 2 2 2 13 2 2 2 2 2 4" xfId="6489" xr:uid="{5796F44D-8455-42D7-8DB6-96A90F661B30}"/>
    <cellStyle name="Normal 2 2 2 2 2 2 2 2 2 2 13 2 2 2 2 3" xfId="6490" xr:uid="{5BBB60E5-8E49-4548-A970-769AF0382A03}"/>
    <cellStyle name="Normal 2 2 2 2 2 2 2 2 2 2 13 2 2 2 2 4" xfId="6491" xr:uid="{6768F5E8-05F9-4291-BD24-999FFE92FE77}"/>
    <cellStyle name="Normal 2 2 2 2 2 2 2 2 2 2 13 2 2 2 2 5" xfId="6492" xr:uid="{82FD4228-EF43-447E-A023-DE03F9E2C0E3}"/>
    <cellStyle name="Normal 2 2 2 2 2 2 2 2 2 2 13 2 2 2 2 6" xfId="6493" xr:uid="{DEF03EAE-BD69-4389-BC30-CAEFDCD29F64}"/>
    <cellStyle name="Normal 2 2 2 2 2 2 2 2 2 2 13 2 2 2 3" xfId="6494" xr:uid="{E87BEDE2-4734-4A7B-8B97-2EA7CD87D328}"/>
    <cellStyle name="Normal 2 2 2 2 2 2 2 2 2 2 13 2 2 2 4" xfId="6495" xr:uid="{BFF837F0-212B-4944-8DA8-8B25F48D58C1}"/>
    <cellStyle name="Normal 2 2 2 2 2 2 2 2 2 2 13 2 2 2 5" xfId="6496" xr:uid="{0DE55BCB-0991-47D2-9BED-C2A9FB57FD03}"/>
    <cellStyle name="Normal 2 2 2 2 2 2 2 2 2 2 13 2 2 2 6" xfId="6497" xr:uid="{8DB305AF-633B-47D2-A104-3B27B47C0D23}"/>
    <cellStyle name="Normal 2 2 2 2 2 2 2 2 2 2 13 2 2 2 7" xfId="6498" xr:uid="{5397BCB6-40AA-400C-8C60-8DEEA16FBEA1}"/>
    <cellStyle name="Normal 2 2 2 2 2 2 2 2 2 2 13 2 2 2 8" xfId="6499" xr:uid="{7AECFBE3-FEFD-4C95-A629-FD8F4CBF1180}"/>
    <cellStyle name="Normal 2 2 2 2 2 2 2 2 2 2 13 2 2 2 8 2" xfId="6500" xr:uid="{C09E88F2-FE34-42CF-AB2A-E28F13713F36}"/>
    <cellStyle name="Normal 2 2 2 2 2 2 2 2 2 2 13 2 2 2 8 3" xfId="6501" xr:uid="{AFAF4CD3-C0A6-4C31-AAD5-7F9A53A561B2}"/>
    <cellStyle name="Normal 2 2 2 2 2 2 2 2 2 2 13 2 2 2 8 4" xfId="6502" xr:uid="{B48BE5CD-A500-4215-A4C4-8C627CA01F5B}"/>
    <cellStyle name="Normal 2 2 2 2 2 2 2 2 2 2 13 2 2 2 9" xfId="6503" xr:uid="{1EBC2A90-7370-4570-A7A6-9AFA457B51F4}"/>
    <cellStyle name="Normal 2 2 2 2 2 2 2 2 2 2 13 2 2 3" xfId="6504" xr:uid="{901B4F29-1BCD-4BE1-8FD8-6A2A0B2D13FD}"/>
    <cellStyle name="Normal 2 2 2 2 2 2 2 2 2 2 13 2 2 3 2" xfId="6505" xr:uid="{427E0E31-ADCB-4126-B5BB-C42EE0DD64A4}"/>
    <cellStyle name="Normal 2 2 2 2 2 2 2 2 2 2 13 2 2 3 2 2" xfId="6506" xr:uid="{0D89D55F-32F2-43A6-9575-23BDA8B69B67}"/>
    <cellStyle name="Normal 2 2 2 2 2 2 2 2 2 2 13 2 2 3 2 3" xfId="6507" xr:uid="{D42E5550-0042-4C8E-8EE2-9445B60F45C1}"/>
    <cellStyle name="Normal 2 2 2 2 2 2 2 2 2 2 13 2 2 3 2 4" xfId="6508" xr:uid="{794755AB-2AD4-4005-ADE6-B0671DDBB12B}"/>
    <cellStyle name="Normal 2 2 2 2 2 2 2 2 2 2 13 2 2 3 3" xfId="6509" xr:uid="{F07BB484-A5D5-4672-A5E5-06E04B07C343}"/>
    <cellStyle name="Normal 2 2 2 2 2 2 2 2 2 2 13 2 2 3 4" xfId="6510" xr:uid="{B40D9DBE-D16E-4E5E-95D0-0B2C4CCDB4C4}"/>
    <cellStyle name="Normal 2 2 2 2 2 2 2 2 2 2 13 2 2 3 5" xfId="6511" xr:uid="{905A3F73-2A62-4346-A739-21F1D1827A38}"/>
    <cellStyle name="Normal 2 2 2 2 2 2 2 2 2 2 13 2 2 3 6" xfId="6512" xr:uid="{86C708E1-ED75-430B-BB7B-9031562414A7}"/>
    <cellStyle name="Normal 2 2 2 2 2 2 2 2 2 2 13 2 2 4" xfId="6513" xr:uid="{51F2E8CB-84D5-4D64-9489-5ABBD436FBB7}"/>
    <cellStyle name="Normal 2 2 2 2 2 2 2 2 2 2 13 2 2 5" xfId="6514" xr:uid="{BC7498CA-601C-4C76-8BC5-D8F8A72F0FE3}"/>
    <cellStyle name="Normal 2 2 2 2 2 2 2 2 2 2 13 2 2 6" xfId="6515" xr:uid="{2E383C4C-2600-43E7-AAD3-779E205D0705}"/>
    <cellStyle name="Normal 2 2 2 2 2 2 2 2 2 2 13 2 2 7" xfId="6516" xr:uid="{235818EC-77E8-4224-B6AC-2F170747F11A}"/>
    <cellStyle name="Normal 2 2 2 2 2 2 2 2 2 2 13 2 2 8" xfId="6517" xr:uid="{1FD77DD4-1F6B-496E-9AA0-7F73247A3823}"/>
    <cellStyle name="Normal 2 2 2 2 2 2 2 2 2 2 13 2 2 8 2" xfId="6518" xr:uid="{77DB584B-4A58-4CFF-9CF4-9B74B5297CCE}"/>
    <cellStyle name="Normal 2 2 2 2 2 2 2 2 2 2 13 2 2 8 3" xfId="6519" xr:uid="{52413C12-30B6-4793-BEA5-D5C8E6121472}"/>
    <cellStyle name="Normal 2 2 2 2 2 2 2 2 2 2 13 2 2 8 4" xfId="6520" xr:uid="{0E6A6D66-5522-4440-B86A-E28BF0A535F7}"/>
    <cellStyle name="Normal 2 2 2 2 2 2 2 2 2 2 13 2 2 9" xfId="6521" xr:uid="{583CE908-6DC5-472C-BCB6-07C52311C5C8}"/>
    <cellStyle name="Normal 2 2 2 2 2 2 2 2 2 2 13 2 3" xfId="6522" xr:uid="{AC9EC22D-8BA0-4C04-A011-09C800144D9B}"/>
    <cellStyle name="Normal 2 2 2 2 2 2 2 2 2 2 13 2 4" xfId="6523" xr:uid="{9FEE45D9-F7A6-4178-813B-F6539010627B}"/>
    <cellStyle name="Normal 2 2 2 2 2 2 2 2 2 2 13 2 5" xfId="6524" xr:uid="{50F33343-8B92-4E9D-9A95-0A6D76C955EB}"/>
    <cellStyle name="Normal 2 2 2 2 2 2 2 2 2 2 13 2 5 2" xfId="6525" xr:uid="{080E1F2D-3C51-4736-B171-65C66D37BB7A}"/>
    <cellStyle name="Normal 2 2 2 2 2 2 2 2 2 2 13 2 5 2 2" xfId="6526" xr:uid="{BDAD8229-1C46-4C64-8C77-68D96A32CEC3}"/>
    <cellStyle name="Normal 2 2 2 2 2 2 2 2 2 2 13 2 5 2 3" xfId="6527" xr:uid="{04E5ABBA-DD62-4826-BA21-97361BE80BB6}"/>
    <cellStyle name="Normal 2 2 2 2 2 2 2 2 2 2 13 2 5 2 4" xfId="6528" xr:uid="{56DA6D3F-00AC-47E0-95B0-5F55DC534AB0}"/>
    <cellStyle name="Normal 2 2 2 2 2 2 2 2 2 2 13 2 5 3" xfId="6529" xr:uid="{5966EF32-158E-44D7-B504-1D6B9C2E06DC}"/>
    <cellStyle name="Normal 2 2 2 2 2 2 2 2 2 2 13 2 5 4" xfId="6530" xr:uid="{B850CB5D-03E8-46D8-A420-E648039E52C7}"/>
    <cellStyle name="Normal 2 2 2 2 2 2 2 2 2 2 13 2 5 5" xfId="6531" xr:uid="{F54A8252-4C98-4BED-B151-A2283564249C}"/>
    <cellStyle name="Normal 2 2 2 2 2 2 2 2 2 2 13 2 5 6" xfId="6532" xr:uid="{B422AC05-5A4E-46C5-A6D1-751C850A0D32}"/>
    <cellStyle name="Normal 2 2 2 2 2 2 2 2 2 2 13 2 6" xfId="6533" xr:uid="{81205622-4B5F-4452-91E7-6D1B49436CBF}"/>
    <cellStyle name="Normal 2 2 2 2 2 2 2 2 2 2 13 2 7" xfId="6534" xr:uid="{423AD5BF-84A8-42D6-856D-71B8412FA12E}"/>
    <cellStyle name="Normal 2 2 2 2 2 2 2 2 2 2 13 2 8" xfId="6535" xr:uid="{15162F45-428D-45AF-B4BE-3216A3FE5549}"/>
    <cellStyle name="Normal 2 2 2 2 2 2 2 2 2 2 13 2 9" xfId="6536" xr:uid="{8D4807CC-5E14-4F06-AA51-48497C735214}"/>
    <cellStyle name="Normal 2 2 2 2 2 2 2 2 2 2 13 3" xfId="6537" xr:uid="{2947CA32-6035-46F0-890E-9F05939924D1}"/>
    <cellStyle name="Normal 2 2 2 2 2 2 2 2 2 2 13 4" xfId="6538" xr:uid="{8401A6A2-1620-4A7C-B4B8-356D99D2DA69}"/>
    <cellStyle name="Normal 2 2 2 2 2 2 2 2 2 2 13 5" xfId="6539" xr:uid="{C32934E8-B1FB-4BAB-AA29-9E5F2531CFD3}"/>
    <cellStyle name="Normal 2 2 2 2 2 2 2 2 2 2 13 5 10" xfId="6540" xr:uid="{E5C3A8E2-9B83-481C-B037-0EA2BEAF83F2}"/>
    <cellStyle name="Normal 2 2 2 2 2 2 2 2 2 2 13 5 11" xfId="6541" xr:uid="{3C8FB734-4780-4C90-ADA8-017FC49C4221}"/>
    <cellStyle name="Normal 2 2 2 2 2 2 2 2 2 2 13 5 2" xfId="6542" xr:uid="{6C157342-AAA4-4D22-B535-7D186F21368D}"/>
    <cellStyle name="Normal 2 2 2 2 2 2 2 2 2 2 13 5 2 10" xfId="6543" xr:uid="{7A76369F-39A8-4A2A-B9BA-57D55C6EC257}"/>
    <cellStyle name="Normal 2 2 2 2 2 2 2 2 2 2 13 5 2 11" xfId="6544" xr:uid="{070F31EB-7605-456E-A38A-A1DBFE9B2D3C}"/>
    <cellStyle name="Normal 2 2 2 2 2 2 2 2 2 2 13 5 2 2" xfId="6545" xr:uid="{8ADE0CB8-72B7-4531-AD9F-A35E634B4DCA}"/>
    <cellStyle name="Normal 2 2 2 2 2 2 2 2 2 2 13 5 2 2 2" xfId="6546" xr:uid="{27E2AC45-169F-48BC-8B27-0EB6F9A0EAA1}"/>
    <cellStyle name="Normal 2 2 2 2 2 2 2 2 2 2 13 5 2 2 2 2" xfId="6547" xr:uid="{F0525F9D-0EFE-440A-99EB-167B01A6A499}"/>
    <cellStyle name="Normal 2 2 2 2 2 2 2 2 2 2 13 5 2 2 2 3" xfId="6548" xr:uid="{FE27A2DF-680C-481E-BD34-B4103A7D61A6}"/>
    <cellStyle name="Normal 2 2 2 2 2 2 2 2 2 2 13 5 2 2 2 4" xfId="6549" xr:uid="{C04942D3-FC51-4949-AB29-7F9FCDF3351F}"/>
    <cellStyle name="Normal 2 2 2 2 2 2 2 2 2 2 13 5 2 2 3" xfId="6550" xr:uid="{B7B78B30-9D2C-4D00-AB18-916B78D419B2}"/>
    <cellStyle name="Normal 2 2 2 2 2 2 2 2 2 2 13 5 2 2 4" xfId="6551" xr:uid="{48E00789-D6D7-40CA-B2DB-A8D7A9B1001E}"/>
    <cellStyle name="Normal 2 2 2 2 2 2 2 2 2 2 13 5 2 2 5" xfId="6552" xr:uid="{A4894CF1-D280-4832-AD31-4964FE1FC719}"/>
    <cellStyle name="Normal 2 2 2 2 2 2 2 2 2 2 13 5 2 2 6" xfId="6553" xr:uid="{F68C12AD-8650-4E47-AD72-F6B24465CE3F}"/>
    <cellStyle name="Normal 2 2 2 2 2 2 2 2 2 2 13 5 2 3" xfId="6554" xr:uid="{DB60483D-ED00-4A2F-A631-29A5A3D5D86A}"/>
    <cellStyle name="Normal 2 2 2 2 2 2 2 2 2 2 13 5 2 4" xfId="6555" xr:uid="{429E7187-2941-4986-8980-2C5ACA038A9D}"/>
    <cellStyle name="Normal 2 2 2 2 2 2 2 2 2 2 13 5 2 5" xfId="6556" xr:uid="{2B562F68-08B3-4A18-9DB4-3C7D00C57781}"/>
    <cellStyle name="Normal 2 2 2 2 2 2 2 2 2 2 13 5 2 6" xfId="6557" xr:uid="{74D6C975-B5E4-458A-8FF2-43BF3D7975F0}"/>
    <cellStyle name="Normal 2 2 2 2 2 2 2 2 2 2 13 5 2 7" xfId="6558" xr:uid="{6E98A588-4294-4AF0-B625-D9AA644ECBA5}"/>
    <cellStyle name="Normal 2 2 2 2 2 2 2 2 2 2 13 5 2 8" xfId="6559" xr:uid="{47048134-F0FC-4119-9EB4-A25199369D3E}"/>
    <cellStyle name="Normal 2 2 2 2 2 2 2 2 2 2 13 5 2 8 2" xfId="6560" xr:uid="{612A4549-0A95-4ABF-9C6D-F2949324BC1B}"/>
    <cellStyle name="Normal 2 2 2 2 2 2 2 2 2 2 13 5 2 8 3" xfId="6561" xr:uid="{E6FBD4E7-5209-4F67-80D2-CFA4A2B97BAA}"/>
    <cellStyle name="Normal 2 2 2 2 2 2 2 2 2 2 13 5 2 8 4" xfId="6562" xr:uid="{9B3B8E7D-8994-4F29-9C02-1B3723A48FEB}"/>
    <cellStyle name="Normal 2 2 2 2 2 2 2 2 2 2 13 5 2 9" xfId="6563" xr:uid="{2E34040A-355F-4E6C-BCE8-0F0748432995}"/>
    <cellStyle name="Normal 2 2 2 2 2 2 2 2 2 2 13 5 3" xfId="6564" xr:uid="{4E849748-457E-4B98-B561-656C18BAFE39}"/>
    <cellStyle name="Normal 2 2 2 2 2 2 2 2 2 2 13 5 3 2" xfId="6565" xr:uid="{B82C1E41-B99F-436D-A729-A7400389524A}"/>
    <cellStyle name="Normal 2 2 2 2 2 2 2 2 2 2 13 5 3 2 2" xfId="6566" xr:uid="{997F961A-7D5F-4DC4-9F6A-CA70E0176A83}"/>
    <cellStyle name="Normal 2 2 2 2 2 2 2 2 2 2 13 5 3 2 3" xfId="6567" xr:uid="{984B79A1-618A-4684-A2CF-713FF6109ABA}"/>
    <cellStyle name="Normal 2 2 2 2 2 2 2 2 2 2 13 5 3 2 4" xfId="6568" xr:uid="{9634E962-6674-4ECF-954F-7F4BB10B37B8}"/>
    <cellStyle name="Normal 2 2 2 2 2 2 2 2 2 2 13 5 3 3" xfId="6569" xr:uid="{3F1A1EC6-AD1C-4ACB-8C1C-D3424379A2A6}"/>
    <cellStyle name="Normal 2 2 2 2 2 2 2 2 2 2 13 5 3 4" xfId="6570" xr:uid="{7E067CD5-4478-469C-860D-3E5D595493B4}"/>
    <cellStyle name="Normal 2 2 2 2 2 2 2 2 2 2 13 5 3 5" xfId="6571" xr:uid="{F37B12A1-BA3F-4B94-86BF-619EC2FB22E6}"/>
    <cellStyle name="Normal 2 2 2 2 2 2 2 2 2 2 13 5 3 6" xfId="6572" xr:uid="{E1CCF05E-1860-4307-837D-192E12A14295}"/>
    <cellStyle name="Normal 2 2 2 2 2 2 2 2 2 2 13 5 4" xfId="6573" xr:uid="{569AE2A8-4824-4364-8B63-0EF270C73A20}"/>
    <cellStyle name="Normal 2 2 2 2 2 2 2 2 2 2 13 5 5" xfId="6574" xr:uid="{D82148CD-637A-4094-9175-7ECB0DFC8150}"/>
    <cellStyle name="Normal 2 2 2 2 2 2 2 2 2 2 13 5 6" xfId="6575" xr:uid="{E9FE0F78-5702-4C0D-A2E9-9CDEEA64DBC2}"/>
    <cellStyle name="Normal 2 2 2 2 2 2 2 2 2 2 13 5 7" xfId="6576" xr:uid="{EF79D689-8CCD-4CAB-9CCD-E29D00C347A1}"/>
    <cellStyle name="Normal 2 2 2 2 2 2 2 2 2 2 13 5 8" xfId="6577" xr:uid="{E0E64F91-5B20-4448-922C-0BF8CD32B304}"/>
    <cellStyle name="Normal 2 2 2 2 2 2 2 2 2 2 13 5 8 2" xfId="6578" xr:uid="{06E15C3F-482D-42D4-99FB-F3F69F7E6308}"/>
    <cellStyle name="Normal 2 2 2 2 2 2 2 2 2 2 13 5 8 3" xfId="6579" xr:uid="{90B0E506-9B72-4687-BAFB-23FC3F849690}"/>
    <cellStyle name="Normal 2 2 2 2 2 2 2 2 2 2 13 5 8 4" xfId="6580" xr:uid="{5ACCBE8B-5AF0-48C7-9664-9D1E7A846944}"/>
    <cellStyle name="Normal 2 2 2 2 2 2 2 2 2 2 13 5 9" xfId="6581" xr:uid="{C58B62F3-7FE5-4DB0-8F02-5CE5E978D329}"/>
    <cellStyle name="Normal 2 2 2 2 2 2 2 2 2 2 13 6" xfId="6582" xr:uid="{C596F378-3938-4F14-88EC-36C716135FC9}"/>
    <cellStyle name="Normal 2 2 2 2 2 2 2 2 2 2 13 7" xfId="6583" xr:uid="{7883225D-7B24-4C10-97E0-2F2990483A65}"/>
    <cellStyle name="Normal 2 2 2 2 2 2 2 2 2 2 13 7 2" xfId="6584" xr:uid="{B7A7CEA5-5C5B-4E5B-BA14-7162889A3DB9}"/>
    <cellStyle name="Normal 2 2 2 2 2 2 2 2 2 2 13 7 2 2" xfId="6585" xr:uid="{5B2FF943-8384-4556-87BA-6D66D32C787E}"/>
    <cellStyle name="Normal 2 2 2 2 2 2 2 2 2 2 13 7 2 3" xfId="6586" xr:uid="{FEE1263E-7E65-45B7-A9D7-6408AF75946E}"/>
    <cellStyle name="Normal 2 2 2 2 2 2 2 2 2 2 13 7 2 4" xfId="6587" xr:uid="{BD7A6853-6F3E-4C00-8375-D585A22108A5}"/>
    <cellStyle name="Normal 2 2 2 2 2 2 2 2 2 2 13 7 3" xfId="6588" xr:uid="{89BB831D-4F0B-4459-AF6A-402EC0D1D46C}"/>
    <cellStyle name="Normal 2 2 2 2 2 2 2 2 2 2 13 7 4" xfId="6589" xr:uid="{0332D4C4-F0FA-4D5E-9FB8-1A383A232C2D}"/>
    <cellStyle name="Normal 2 2 2 2 2 2 2 2 2 2 13 7 5" xfId="6590" xr:uid="{03D47E26-1F74-43CF-B599-BB060CBBCE84}"/>
    <cellStyle name="Normal 2 2 2 2 2 2 2 2 2 2 13 7 6" xfId="6591" xr:uid="{6C40933F-123F-4726-895D-72ABC5D07D61}"/>
    <cellStyle name="Normal 2 2 2 2 2 2 2 2 2 2 13 8" xfId="6592" xr:uid="{20746949-E690-4F9A-B9CE-22D39A4C94F3}"/>
    <cellStyle name="Normal 2 2 2 2 2 2 2 2 2 2 13 9" xfId="6593" xr:uid="{AD7B8CA1-D6DD-4698-8D94-475B73EA0BE9}"/>
    <cellStyle name="Normal 2 2 2 2 2 2 2 2 2 2 14" xfId="6594" xr:uid="{2C8037EE-D5CC-4114-BC1A-060A82023B3B}"/>
    <cellStyle name="Normal 2 2 2 2 2 2 2 2 2 2 15" xfId="6595" xr:uid="{2AA1E05D-33AA-4588-86B2-0C82570B5945}"/>
    <cellStyle name="Normal 2 2 2 2 2 2 2 2 2 2 16" xfId="6596" xr:uid="{1BEAC7ED-3CEB-4BD3-B916-A087470C2B87}"/>
    <cellStyle name="Normal 2 2 2 2 2 2 2 2 2 2 17" xfId="6597" xr:uid="{6079AE12-1DCA-4569-AE98-FA79723E153B}"/>
    <cellStyle name="Normal 2 2 2 2 2 2 2 2 2 2 18" xfId="6598" xr:uid="{988C29B1-195F-42E1-86E1-F3E2B2C85C3E}"/>
    <cellStyle name="Normal 2 2 2 2 2 2 2 2 2 2 19" xfId="6599" xr:uid="{C440EB28-0924-4A64-BA99-57790A722270}"/>
    <cellStyle name="Normal 2 2 2 2 2 2 2 2 2 2 2" xfId="6600" xr:uid="{5600F977-9C3A-4808-BAFB-CBB29AD6D74F}"/>
    <cellStyle name="Normal 2 2 2 2 2 2 2 2 2 2 2 10" xfId="6601" xr:uid="{950305E5-1201-4F02-9F60-9EF1B3E486AD}"/>
    <cellStyle name="Normal 2 2 2 2 2 2 2 2 2 2 2 11" xfId="6602" xr:uid="{60FFCFAC-F1EE-4FB9-8A7F-8C725C2F817B}"/>
    <cellStyle name="Normal 2 2 2 2 2 2 2 2 2 2 2 12" xfId="6603" xr:uid="{0ADC8A3C-5A09-4507-80D3-B633E8D61E1C}"/>
    <cellStyle name="Normal 2 2 2 2 2 2 2 2 2 2 2 13" xfId="6604" xr:uid="{4ACAA091-A7B1-4BD9-9CBB-5F44E7CA5E25}"/>
    <cellStyle name="Normal 2 2 2 2 2 2 2 2 2 2 2 14" xfId="6605" xr:uid="{CF243CF1-6961-4BD4-93FE-37DF8229E40C}"/>
    <cellStyle name="Normal 2 2 2 2 2 2 2 2 2 2 2 15" xfId="6606" xr:uid="{15C084D6-3AB6-4240-B9DB-6F3F1210EE43}"/>
    <cellStyle name="Normal 2 2 2 2 2 2 2 2 2 2 2 16" xfId="6607" xr:uid="{437E1736-EA8C-4145-8CFA-69A5024CB803}"/>
    <cellStyle name="Normal 2 2 2 2 2 2 2 2 2 2 2 17" xfId="6608" xr:uid="{4911860A-6B88-416E-8122-AD3769A596A6}"/>
    <cellStyle name="Normal 2 2 2 2 2 2 2 2 2 2 2 17 10" xfId="6609" xr:uid="{3EA1CFB6-4606-469B-B129-B1C45F8FCD3A}"/>
    <cellStyle name="Normal 2 2 2 2 2 2 2 2 2 2 2 17 11" xfId="6610" xr:uid="{F2B6E590-D5BF-4B5F-BF7C-006D62D8D05E}"/>
    <cellStyle name="Normal 2 2 2 2 2 2 2 2 2 2 2 17 11 2" xfId="6611" xr:uid="{4455A6EE-0449-4907-BA41-E3E13B2D1212}"/>
    <cellStyle name="Normal 2 2 2 2 2 2 2 2 2 2 2 17 11 3" xfId="6612" xr:uid="{97591205-CB43-4EC3-906A-D592CA6DA8F0}"/>
    <cellStyle name="Normal 2 2 2 2 2 2 2 2 2 2 2 17 11 4" xfId="6613" xr:uid="{6768EA3B-5077-4D2B-8ED7-DF046BD86E9F}"/>
    <cellStyle name="Normal 2 2 2 2 2 2 2 2 2 2 2 17 12" xfId="6614" xr:uid="{699CDBEC-8942-4656-85DA-90E9993F0B79}"/>
    <cellStyle name="Normal 2 2 2 2 2 2 2 2 2 2 2 17 13" xfId="6615" xr:uid="{CB9ACA72-B5A7-4FB8-B33F-2EB683570ECA}"/>
    <cellStyle name="Normal 2 2 2 2 2 2 2 2 2 2 2 17 14" xfId="6616" xr:uid="{514AB644-19BF-467E-AAB9-C17FA61279C5}"/>
    <cellStyle name="Normal 2 2 2 2 2 2 2 2 2 2 2 17 2" xfId="6617" xr:uid="{7EEC57FD-F3EF-405B-ABED-D2FDE5E8C78B}"/>
    <cellStyle name="Normal 2 2 2 2 2 2 2 2 2 2 2 17 2 10" xfId="6618" xr:uid="{40B4AB4E-F1EA-47FB-992D-21DCA41AEE38}"/>
    <cellStyle name="Normal 2 2 2 2 2 2 2 2 2 2 2 17 2 11" xfId="6619" xr:uid="{FEF7F8B4-821B-481B-8A92-117941B020EA}"/>
    <cellStyle name="Normal 2 2 2 2 2 2 2 2 2 2 2 17 2 2" xfId="6620" xr:uid="{AD41FE6C-C434-4F1C-A858-C04E331A3340}"/>
    <cellStyle name="Normal 2 2 2 2 2 2 2 2 2 2 2 17 2 2 10" xfId="6621" xr:uid="{80757DE8-389E-470E-9CA0-7E6772C03BB6}"/>
    <cellStyle name="Normal 2 2 2 2 2 2 2 2 2 2 2 17 2 2 11" xfId="6622" xr:uid="{76245BAE-6312-40D5-8424-0B51690430AA}"/>
    <cellStyle name="Normal 2 2 2 2 2 2 2 2 2 2 2 17 2 2 2" xfId="6623" xr:uid="{AC2DE994-2588-4CA7-BE88-B62583281F0B}"/>
    <cellStyle name="Normal 2 2 2 2 2 2 2 2 2 2 2 17 2 2 2 2" xfId="6624" xr:uid="{590D1DBC-64CD-4FD2-A6F1-A523068091D4}"/>
    <cellStyle name="Normal 2 2 2 2 2 2 2 2 2 2 2 17 2 2 2 2 2" xfId="6625" xr:uid="{AD95FDCF-9B61-4D9A-8144-33FB07D225E9}"/>
    <cellStyle name="Normal 2 2 2 2 2 2 2 2 2 2 2 17 2 2 2 2 3" xfId="6626" xr:uid="{9D2B233B-B0CF-4C5A-AA22-FFEFAAA14A75}"/>
    <cellStyle name="Normal 2 2 2 2 2 2 2 2 2 2 2 17 2 2 2 2 4" xfId="6627" xr:uid="{3EF85C93-E52C-4327-89AF-F31848102750}"/>
    <cellStyle name="Normal 2 2 2 2 2 2 2 2 2 2 2 17 2 2 2 3" xfId="6628" xr:uid="{7B162782-1ACE-45E9-AE44-F54B70872E00}"/>
    <cellStyle name="Normal 2 2 2 2 2 2 2 2 2 2 2 17 2 2 2 4" xfId="6629" xr:uid="{9AC924C2-3F53-4049-BDF5-E8CCC5560705}"/>
    <cellStyle name="Normal 2 2 2 2 2 2 2 2 2 2 2 17 2 2 2 5" xfId="6630" xr:uid="{E624540B-F78B-4631-96F4-5AF9BECA1991}"/>
    <cellStyle name="Normal 2 2 2 2 2 2 2 2 2 2 2 17 2 2 2 6" xfId="6631" xr:uid="{2C760E1A-2AE3-4A6D-923E-3C27F961B456}"/>
    <cellStyle name="Normal 2 2 2 2 2 2 2 2 2 2 2 17 2 2 3" xfId="6632" xr:uid="{CBD33B7A-BC14-47F7-B228-9CF6A1F8E680}"/>
    <cellStyle name="Normal 2 2 2 2 2 2 2 2 2 2 2 17 2 2 4" xfId="6633" xr:uid="{AC38DF63-BC78-4C13-B821-E4E0A997A9F5}"/>
    <cellStyle name="Normal 2 2 2 2 2 2 2 2 2 2 2 17 2 2 5" xfId="6634" xr:uid="{0120FD8E-0BC4-4790-8778-C3B423BBFB57}"/>
    <cellStyle name="Normal 2 2 2 2 2 2 2 2 2 2 2 17 2 2 6" xfId="6635" xr:uid="{F3533572-1BFE-46B1-A7EA-E3307A1C255D}"/>
    <cellStyle name="Normal 2 2 2 2 2 2 2 2 2 2 2 17 2 2 7" xfId="6636" xr:uid="{2AB863C7-D2DF-4625-A3F5-041E3759FAF5}"/>
    <cellStyle name="Normal 2 2 2 2 2 2 2 2 2 2 2 17 2 2 8" xfId="6637" xr:uid="{0FDC8520-F4C1-4C49-947B-46A0E4374370}"/>
    <cellStyle name="Normal 2 2 2 2 2 2 2 2 2 2 2 17 2 2 8 2" xfId="6638" xr:uid="{C73986B5-B948-43B8-BB2B-B655D0CBD819}"/>
    <cellStyle name="Normal 2 2 2 2 2 2 2 2 2 2 2 17 2 2 8 3" xfId="6639" xr:uid="{1456E18E-F077-470C-9CF4-978DA649CE4E}"/>
    <cellStyle name="Normal 2 2 2 2 2 2 2 2 2 2 2 17 2 2 8 4" xfId="6640" xr:uid="{A9EB22D3-155B-4844-A593-2CCC1E4A63BB}"/>
    <cellStyle name="Normal 2 2 2 2 2 2 2 2 2 2 2 17 2 2 9" xfId="6641" xr:uid="{4328E709-D603-450E-830F-E84299D52A91}"/>
    <cellStyle name="Normal 2 2 2 2 2 2 2 2 2 2 2 17 2 3" xfId="6642" xr:uid="{155D354E-42AF-4FED-BD29-F7CF0F998AEA}"/>
    <cellStyle name="Normal 2 2 2 2 2 2 2 2 2 2 2 17 2 3 2" xfId="6643" xr:uid="{8539C9F8-0DF2-41EB-82F2-0BD207773B83}"/>
    <cellStyle name="Normal 2 2 2 2 2 2 2 2 2 2 2 17 2 3 2 2" xfId="6644" xr:uid="{65A584F0-66D0-4653-917F-F8B537E1312F}"/>
    <cellStyle name="Normal 2 2 2 2 2 2 2 2 2 2 2 17 2 3 2 3" xfId="6645" xr:uid="{6907FCA0-4527-4B77-80F0-AC3C01042320}"/>
    <cellStyle name="Normal 2 2 2 2 2 2 2 2 2 2 2 17 2 3 2 4" xfId="6646" xr:uid="{46507D31-D926-471B-9340-93BFCF1CB0B1}"/>
    <cellStyle name="Normal 2 2 2 2 2 2 2 2 2 2 2 17 2 3 3" xfId="6647" xr:uid="{4A4FD59F-A9A6-43CC-BEFD-C397022262FD}"/>
    <cellStyle name="Normal 2 2 2 2 2 2 2 2 2 2 2 17 2 3 4" xfId="6648" xr:uid="{DBEA14D3-3BA5-43F8-8A92-81EE824E1EC8}"/>
    <cellStyle name="Normal 2 2 2 2 2 2 2 2 2 2 2 17 2 3 5" xfId="6649" xr:uid="{BB2A05A7-99CA-413E-AB18-398BE9E0207F}"/>
    <cellStyle name="Normal 2 2 2 2 2 2 2 2 2 2 2 17 2 3 6" xfId="6650" xr:uid="{F98A009B-805A-402E-9B66-C7773FBFACE1}"/>
    <cellStyle name="Normal 2 2 2 2 2 2 2 2 2 2 2 17 2 4" xfId="6651" xr:uid="{C540F330-B08E-4984-8921-FB7DA5FF9CFC}"/>
    <cellStyle name="Normal 2 2 2 2 2 2 2 2 2 2 2 17 2 5" xfId="6652" xr:uid="{BE779B9B-C705-49C6-8EAB-185AE7F57D38}"/>
    <cellStyle name="Normal 2 2 2 2 2 2 2 2 2 2 2 17 2 6" xfId="6653" xr:uid="{0A9E583A-38E1-4C3D-A708-229515537FC8}"/>
    <cellStyle name="Normal 2 2 2 2 2 2 2 2 2 2 2 17 2 7" xfId="6654" xr:uid="{9E4A11F7-1F1E-4B87-AC95-D53DB37185FF}"/>
    <cellStyle name="Normal 2 2 2 2 2 2 2 2 2 2 2 17 2 8" xfId="6655" xr:uid="{9E85EA7D-2D7A-4B33-B0DF-A1225F7D0AF7}"/>
    <cellStyle name="Normal 2 2 2 2 2 2 2 2 2 2 2 17 2 8 2" xfId="6656" xr:uid="{66C52C92-6B4F-4CCB-A4B3-4B48B8A68D39}"/>
    <cellStyle name="Normal 2 2 2 2 2 2 2 2 2 2 2 17 2 8 3" xfId="6657" xr:uid="{09E30E7B-F9B6-4AAF-9804-3201EEF6D488}"/>
    <cellStyle name="Normal 2 2 2 2 2 2 2 2 2 2 2 17 2 8 4" xfId="6658" xr:uid="{100F1E08-9597-44B6-B3FA-EC44E46D9EA5}"/>
    <cellStyle name="Normal 2 2 2 2 2 2 2 2 2 2 2 17 2 9" xfId="6659" xr:uid="{A4763B64-0909-48A8-B064-CC535C9EFA52}"/>
    <cellStyle name="Normal 2 2 2 2 2 2 2 2 2 2 2 17 3" xfId="6660" xr:uid="{060930F5-F610-457E-8679-8BE27DADFC85}"/>
    <cellStyle name="Normal 2 2 2 2 2 2 2 2 2 2 2 17 4" xfId="6661" xr:uid="{CD627448-9347-48F2-998A-23821FCE7381}"/>
    <cellStyle name="Normal 2 2 2 2 2 2 2 2 2 2 2 17 5" xfId="6662" xr:uid="{5CCF8174-FCD5-451A-B0BD-623AA6BECDB4}"/>
    <cellStyle name="Normal 2 2 2 2 2 2 2 2 2 2 2 17 5 2" xfId="6663" xr:uid="{09E2E32F-1A9E-448B-BDA5-DCE2E117FA8A}"/>
    <cellStyle name="Normal 2 2 2 2 2 2 2 2 2 2 2 17 5 2 2" xfId="6664" xr:uid="{98E98F3B-B2E3-41C4-937C-9318F5CADE85}"/>
    <cellStyle name="Normal 2 2 2 2 2 2 2 2 2 2 2 17 5 2 3" xfId="6665" xr:uid="{D58329EB-F189-4E9A-8430-88606A44131B}"/>
    <cellStyle name="Normal 2 2 2 2 2 2 2 2 2 2 2 17 5 2 4" xfId="6666" xr:uid="{FC4828FF-FF42-41C4-9963-B7C8AD71C629}"/>
    <cellStyle name="Normal 2 2 2 2 2 2 2 2 2 2 2 17 5 3" xfId="6667" xr:uid="{18614BC4-EDCC-433F-ACEE-B253367986AC}"/>
    <cellStyle name="Normal 2 2 2 2 2 2 2 2 2 2 2 17 5 4" xfId="6668" xr:uid="{550C6388-1C43-4EE4-BA86-414E7D98CF4C}"/>
    <cellStyle name="Normal 2 2 2 2 2 2 2 2 2 2 2 17 5 5" xfId="6669" xr:uid="{962B6A52-763C-4EE4-9D3B-2A26058236C6}"/>
    <cellStyle name="Normal 2 2 2 2 2 2 2 2 2 2 2 17 5 6" xfId="6670" xr:uid="{A15C1230-E53A-4FA3-8499-8D4983F191CB}"/>
    <cellStyle name="Normal 2 2 2 2 2 2 2 2 2 2 2 17 6" xfId="6671" xr:uid="{9E5A0DDD-E72E-40E4-ACC3-19B8CCFC48BD}"/>
    <cellStyle name="Normal 2 2 2 2 2 2 2 2 2 2 2 17 7" xfId="6672" xr:uid="{BFBB224E-D6B2-483E-B250-47B33B3E3348}"/>
    <cellStyle name="Normal 2 2 2 2 2 2 2 2 2 2 2 17 8" xfId="6673" xr:uid="{5F8EEB04-0326-4DEB-87EE-5128764BC8F3}"/>
    <cellStyle name="Normal 2 2 2 2 2 2 2 2 2 2 2 17 9" xfId="6674" xr:uid="{840EFC31-9DB4-4AE2-B46B-673328A46AE0}"/>
    <cellStyle name="Normal 2 2 2 2 2 2 2 2 2 2 2 18" xfId="6675" xr:uid="{709BFAA9-4ECE-4410-A903-5DEA77EEEBCD}"/>
    <cellStyle name="Normal 2 2 2 2 2 2 2 2 2 2 2 19" xfId="6676" xr:uid="{BE89856C-3C72-45E7-9AE7-405461FAC626}"/>
    <cellStyle name="Normal 2 2 2 2 2 2 2 2 2 2 2 19 10" xfId="6677" xr:uid="{FFDF606F-DAB4-4E4E-89D7-3A5F2456E714}"/>
    <cellStyle name="Normal 2 2 2 2 2 2 2 2 2 2 2 19 11" xfId="6678" xr:uid="{7F7EE7AA-501C-41FA-9D38-73DEAC8E0AED}"/>
    <cellStyle name="Normal 2 2 2 2 2 2 2 2 2 2 2 19 2" xfId="6679" xr:uid="{D799C29F-80D1-4765-9EA4-FF48304E350B}"/>
    <cellStyle name="Normal 2 2 2 2 2 2 2 2 2 2 2 19 2 10" xfId="6680" xr:uid="{A8B03F5D-78E9-4487-8050-CBF70C764CF6}"/>
    <cellStyle name="Normal 2 2 2 2 2 2 2 2 2 2 2 19 2 11" xfId="6681" xr:uid="{E2E680C6-F79E-4844-AE63-1236866EF237}"/>
    <cellStyle name="Normal 2 2 2 2 2 2 2 2 2 2 2 19 2 2" xfId="6682" xr:uid="{BF7E51CC-3EB0-4B86-B9B2-F291877F602C}"/>
    <cellStyle name="Normal 2 2 2 2 2 2 2 2 2 2 2 19 2 2 2" xfId="6683" xr:uid="{91FCDF92-6593-4327-9303-B5BCCD311711}"/>
    <cellStyle name="Normal 2 2 2 2 2 2 2 2 2 2 2 19 2 2 2 2" xfId="6684" xr:uid="{BA7E14AC-09AD-4BD0-8E1C-6E7B99C5F76A}"/>
    <cellStyle name="Normal 2 2 2 2 2 2 2 2 2 2 2 19 2 2 2 3" xfId="6685" xr:uid="{8B938CA2-F9CB-413F-BD68-3724A29AA0E3}"/>
    <cellStyle name="Normal 2 2 2 2 2 2 2 2 2 2 2 19 2 2 2 4" xfId="6686" xr:uid="{2D7E72CA-66B5-4C5D-ABE3-CF6F858353A0}"/>
    <cellStyle name="Normal 2 2 2 2 2 2 2 2 2 2 2 19 2 2 3" xfId="6687" xr:uid="{47AC1726-EC92-49B5-B616-AD0B11A63FBA}"/>
    <cellStyle name="Normal 2 2 2 2 2 2 2 2 2 2 2 19 2 2 4" xfId="6688" xr:uid="{883345D3-1AB4-4BBA-8DCB-398A38BE8B59}"/>
    <cellStyle name="Normal 2 2 2 2 2 2 2 2 2 2 2 19 2 2 5" xfId="6689" xr:uid="{CF6311BA-086D-49CA-9428-F688E414A094}"/>
    <cellStyle name="Normal 2 2 2 2 2 2 2 2 2 2 2 19 2 2 6" xfId="6690" xr:uid="{2FA10C85-00D4-423F-B8B0-7B1310626D97}"/>
    <cellStyle name="Normal 2 2 2 2 2 2 2 2 2 2 2 19 2 3" xfId="6691" xr:uid="{620B4C41-0FC2-4138-8490-A52788AB26A7}"/>
    <cellStyle name="Normal 2 2 2 2 2 2 2 2 2 2 2 19 2 4" xfId="6692" xr:uid="{8E2293BB-E207-418C-A70D-B3D01F56498F}"/>
    <cellStyle name="Normal 2 2 2 2 2 2 2 2 2 2 2 19 2 5" xfId="6693" xr:uid="{43A95A7F-7486-4AA2-ACD3-67EC04E2CCCF}"/>
    <cellStyle name="Normal 2 2 2 2 2 2 2 2 2 2 2 19 2 6" xfId="6694" xr:uid="{BAA1C0A9-7377-4ADA-8100-4FABC76C17EF}"/>
    <cellStyle name="Normal 2 2 2 2 2 2 2 2 2 2 2 19 2 7" xfId="6695" xr:uid="{79BE15E3-22DB-4876-9A43-B47DF45141FC}"/>
    <cellStyle name="Normal 2 2 2 2 2 2 2 2 2 2 2 19 2 8" xfId="6696" xr:uid="{013D9B4C-287D-437C-A5CF-ACC1A286F272}"/>
    <cellStyle name="Normal 2 2 2 2 2 2 2 2 2 2 2 19 2 8 2" xfId="6697" xr:uid="{A85317DD-1AB4-4472-857F-8F344D5D609A}"/>
    <cellStyle name="Normal 2 2 2 2 2 2 2 2 2 2 2 19 2 8 3" xfId="6698" xr:uid="{73BCE89B-56E9-412E-B7ED-FA5A80C7524C}"/>
    <cellStyle name="Normal 2 2 2 2 2 2 2 2 2 2 2 19 2 8 4" xfId="6699" xr:uid="{9BCE433C-FB5C-4F83-B335-E9C0DE04D18E}"/>
    <cellStyle name="Normal 2 2 2 2 2 2 2 2 2 2 2 19 2 9" xfId="6700" xr:uid="{E681E238-23E7-4265-ABF4-E0AA18F085E3}"/>
    <cellStyle name="Normal 2 2 2 2 2 2 2 2 2 2 2 19 3" xfId="6701" xr:uid="{D28F6E22-4902-4BF1-BB5F-19BE18E9EB2F}"/>
    <cellStyle name="Normal 2 2 2 2 2 2 2 2 2 2 2 19 3 2" xfId="6702" xr:uid="{FAAF353A-E6C3-4EBA-A22D-1E4658C7F040}"/>
    <cellStyle name="Normal 2 2 2 2 2 2 2 2 2 2 2 19 3 2 2" xfId="6703" xr:uid="{0FF9E5E9-40CB-45BE-9028-1A9D06434E55}"/>
    <cellStyle name="Normal 2 2 2 2 2 2 2 2 2 2 2 19 3 2 3" xfId="6704" xr:uid="{789E3450-3DAD-4783-80FC-6244FB915F94}"/>
    <cellStyle name="Normal 2 2 2 2 2 2 2 2 2 2 2 19 3 2 4" xfId="6705" xr:uid="{20838225-7804-49A5-B813-7884FF26DDB8}"/>
    <cellStyle name="Normal 2 2 2 2 2 2 2 2 2 2 2 19 3 3" xfId="6706" xr:uid="{61FA9D6F-7051-40FC-A8FB-EDD4F13EBC91}"/>
    <cellStyle name="Normal 2 2 2 2 2 2 2 2 2 2 2 19 3 4" xfId="6707" xr:uid="{4EA42F69-88A5-4325-B60E-411E06381FA5}"/>
    <cellStyle name="Normal 2 2 2 2 2 2 2 2 2 2 2 19 3 5" xfId="6708" xr:uid="{58AD29A9-1F8F-4E93-BF2B-528B914E1E9D}"/>
    <cellStyle name="Normal 2 2 2 2 2 2 2 2 2 2 2 19 3 6" xfId="6709" xr:uid="{9B9298F3-D22D-4365-A0F9-06EE1D1B712C}"/>
    <cellStyle name="Normal 2 2 2 2 2 2 2 2 2 2 2 19 4" xfId="6710" xr:uid="{86C08EC1-9D35-4F0D-982B-B43EA07AA97B}"/>
    <cellStyle name="Normal 2 2 2 2 2 2 2 2 2 2 2 19 5" xfId="6711" xr:uid="{A5FDAE4E-E8A6-4A18-A196-835021DE2A2C}"/>
    <cellStyle name="Normal 2 2 2 2 2 2 2 2 2 2 2 19 6" xfId="6712" xr:uid="{4C907A4D-D685-4D7C-9D0C-0AFADDE26CE6}"/>
    <cellStyle name="Normal 2 2 2 2 2 2 2 2 2 2 2 19 7" xfId="6713" xr:uid="{025FC40E-76E7-4378-B363-91EED6DD9A03}"/>
    <cellStyle name="Normal 2 2 2 2 2 2 2 2 2 2 2 19 8" xfId="6714" xr:uid="{0022776F-4122-4F6E-8188-46ECF39ED482}"/>
    <cellStyle name="Normal 2 2 2 2 2 2 2 2 2 2 2 19 8 2" xfId="6715" xr:uid="{593EDBBC-2909-40CA-9355-C9D8F73565C0}"/>
    <cellStyle name="Normal 2 2 2 2 2 2 2 2 2 2 2 19 8 3" xfId="6716" xr:uid="{963B1CC8-8508-4F54-A543-E32B1E4D7432}"/>
    <cellStyle name="Normal 2 2 2 2 2 2 2 2 2 2 2 19 8 4" xfId="6717" xr:uid="{ED820DC1-6412-4231-9DA4-EC112548D16B}"/>
    <cellStyle name="Normal 2 2 2 2 2 2 2 2 2 2 2 19 9" xfId="6718" xr:uid="{626D4F00-FAD5-4658-BE78-7247835607A3}"/>
    <cellStyle name="Normal 2 2 2 2 2 2 2 2 2 2 2 2" xfId="6719" xr:uid="{947EC3B1-C801-44D6-A8A4-C90516488CBF}"/>
    <cellStyle name="Normal 2 2 2 2 2 2 2 2 2 2 2 2 10" xfId="6720" xr:uid="{A12C6FCA-2977-4E41-8E14-335D84EA9178}"/>
    <cellStyle name="Normal 2 2 2 2 2 2 2 2 2 2 2 2 11" xfId="6721" xr:uid="{B6D907A4-607F-4CCF-A3E7-32DF3D75673F}"/>
    <cellStyle name="Normal 2 2 2 2 2 2 2 2 2 2 2 2 12" xfId="6722" xr:uid="{446FA539-893B-405F-8364-ED8108098BFB}"/>
    <cellStyle name="Normal 2 2 2 2 2 2 2 2 2 2 2 2 13" xfId="6723" xr:uid="{9BADDE16-FC6F-4D9F-BC6E-0A9C22AB5DA9}"/>
    <cellStyle name="Normal 2 2 2 2 2 2 2 2 2 2 2 2 14" xfId="6724" xr:uid="{E4F9096E-7ABD-4DFB-9693-18AEF9B81879}"/>
    <cellStyle name="Normal 2 2 2 2 2 2 2 2 2 2 2 2 15" xfId="6725" xr:uid="{653EA484-3F29-49FA-BEC0-AEBC8C1FCC4F}"/>
    <cellStyle name="Normal 2 2 2 2 2 2 2 2 2 2 2 2 16" xfId="6726" xr:uid="{04F966DE-681F-461E-8575-6692113344C7}"/>
    <cellStyle name="Normal 2 2 2 2 2 2 2 2 2 2 2 2 17" xfId="6727" xr:uid="{EC7BBA7E-C995-4521-8CD4-A21A20232260}"/>
    <cellStyle name="Normal 2 2 2 2 2 2 2 2 2 2 2 2 17 10" xfId="6728" xr:uid="{D90C4939-DDCA-42C1-A4B0-CCEEF8E0C441}"/>
    <cellStyle name="Normal 2 2 2 2 2 2 2 2 2 2 2 2 17 11" xfId="6729" xr:uid="{C3D620EB-9271-4A33-A2FB-E73E72E9F5C1}"/>
    <cellStyle name="Normal 2 2 2 2 2 2 2 2 2 2 2 2 17 11 2" xfId="6730" xr:uid="{68E26B30-6ABE-482E-ACE9-FB9518D39A11}"/>
    <cellStyle name="Normal 2 2 2 2 2 2 2 2 2 2 2 2 17 11 3" xfId="6731" xr:uid="{E9A40162-5FD2-4C5F-8CC9-E0FE631B458A}"/>
    <cellStyle name="Normal 2 2 2 2 2 2 2 2 2 2 2 2 17 11 4" xfId="6732" xr:uid="{5C34A668-B6FD-45CF-B140-D4D27F4F9641}"/>
    <cellStyle name="Normal 2 2 2 2 2 2 2 2 2 2 2 2 17 12" xfId="6733" xr:uid="{11572A73-1755-4334-9CBE-84823DCA2C06}"/>
    <cellStyle name="Normal 2 2 2 2 2 2 2 2 2 2 2 2 17 13" xfId="6734" xr:uid="{6EC76B7B-57F8-441E-92A2-A3DE71D124F0}"/>
    <cellStyle name="Normal 2 2 2 2 2 2 2 2 2 2 2 2 17 14" xfId="6735" xr:uid="{210FB98A-8D11-44A7-958C-2888C326495A}"/>
    <cellStyle name="Normal 2 2 2 2 2 2 2 2 2 2 2 2 17 2" xfId="6736" xr:uid="{F5720733-8229-4964-9662-BDAEFF756C93}"/>
    <cellStyle name="Normal 2 2 2 2 2 2 2 2 2 2 2 2 17 2 10" xfId="6737" xr:uid="{A85E6FF2-6A57-4B4D-BA9D-32A3BEB5C8BE}"/>
    <cellStyle name="Normal 2 2 2 2 2 2 2 2 2 2 2 2 17 2 11" xfId="6738" xr:uid="{93F2B1BB-4EBE-43BA-BEB9-95B94C5269A4}"/>
    <cellStyle name="Normal 2 2 2 2 2 2 2 2 2 2 2 2 17 2 2" xfId="6739" xr:uid="{D09B7677-BD09-411B-9AD3-3DBA7F1FD799}"/>
    <cellStyle name="Normal 2 2 2 2 2 2 2 2 2 2 2 2 17 2 2 10" xfId="6740" xr:uid="{D3E3503A-1197-4544-B6D5-047863E44867}"/>
    <cellStyle name="Normal 2 2 2 2 2 2 2 2 2 2 2 2 17 2 2 11" xfId="6741" xr:uid="{E42127E6-83CE-4CF2-91A7-1821C6BBFEEB}"/>
    <cellStyle name="Normal 2 2 2 2 2 2 2 2 2 2 2 2 17 2 2 2" xfId="6742" xr:uid="{27051ABE-DBB8-46BB-9B10-06D3C6108542}"/>
    <cellStyle name="Normal 2 2 2 2 2 2 2 2 2 2 2 2 17 2 2 2 2" xfId="6743" xr:uid="{2D96178F-CB01-4B6E-877B-41FFCBCD584F}"/>
    <cellStyle name="Normal 2 2 2 2 2 2 2 2 2 2 2 2 17 2 2 2 2 2" xfId="6744" xr:uid="{441665AE-51FF-4C31-A865-7BE06226CFFC}"/>
    <cellStyle name="Normal 2 2 2 2 2 2 2 2 2 2 2 2 17 2 2 2 2 3" xfId="6745" xr:uid="{DA3EFF91-8B8A-4E94-B267-1CA9DFE8E448}"/>
    <cellStyle name="Normal 2 2 2 2 2 2 2 2 2 2 2 2 17 2 2 2 2 4" xfId="6746" xr:uid="{E787AB82-F514-4F28-8104-22028AD66370}"/>
    <cellStyle name="Normal 2 2 2 2 2 2 2 2 2 2 2 2 17 2 2 2 3" xfId="6747" xr:uid="{C8E3B485-8208-490F-9A68-2111C0068287}"/>
    <cellStyle name="Normal 2 2 2 2 2 2 2 2 2 2 2 2 17 2 2 2 4" xfId="6748" xr:uid="{3595DE40-60AF-49D9-A7BB-357F81548586}"/>
    <cellStyle name="Normal 2 2 2 2 2 2 2 2 2 2 2 2 17 2 2 2 5" xfId="6749" xr:uid="{EE0D3400-9CAC-49AB-BADE-67E9F1C6D178}"/>
    <cellStyle name="Normal 2 2 2 2 2 2 2 2 2 2 2 2 17 2 2 2 6" xfId="6750" xr:uid="{B9ACBAEB-8BE3-46E1-9972-F0B15C576FCD}"/>
    <cellStyle name="Normal 2 2 2 2 2 2 2 2 2 2 2 2 17 2 2 3" xfId="6751" xr:uid="{7D4C997A-E9EF-42F1-B319-6EF116B0F74D}"/>
    <cellStyle name="Normal 2 2 2 2 2 2 2 2 2 2 2 2 17 2 2 4" xfId="6752" xr:uid="{BC625B0B-6037-46B6-B430-08462F4161DF}"/>
    <cellStyle name="Normal 2 2 2 2 2 2 2 2 2 2 2 2 17 2 2 5" xfId="6753" xr:uid="{E9BD4456-1BA6-4833-90E5-6F29E67E89B1}"/>
    <cellStyle name="Normal 2 2 2 2 2 2 2 2 2 2 2 2 17 2 2 6" xfId="6754" xr:uid="{5D5E0A08-DEEF-494F-899F-A31D85C205AF}"/>
    <cellStyle name="Normal 2 2 2 2 2 2 2 2 2 2 2 2 17 2 2 7" xfId="6755" xr:uid="{D618489A-9514-4B17-AFF6-DD2651A79034}"/>
    <cellStyle name="Normal 2 2 2 2 2 2 2 2 2 2 2 2 17 2 2 8" xfId="6756" xr:uid="{2D5C4B17-A6C5-4DB4-A566-4376E37C5AF8}"/>
    <cellStyle name="Normal 2 2 2 2 2 2 2 2 2 2 2 2 17 2 2 8 2" xfId="6757" xr:uid="{470CEA9F-D708-4505-B7B7-07782EB7C3E7}"/>
    <cellStyle name="Normal 2 2 2 2 2 2 2 2 2 2 2 2 17 2 2 8 3" xfId="6758" xr:uid="{EC39E56C-4EFB-413D-BCC5-925CC86F78DD}"/>
    <cellStyle name="Normal 2 2 2 2 2 2 2 2 2 2 2 2 17 2 2 8 4" xfId="6759" xr:uid="{99B714E4-60B7-434D-A249-4E19DD94E184}"/>
    <cellStyle name="Normal 2 2 2 2 2 2 2 2 2 2 2 2 17 2 2 9" xfId="6760" xr:uid="{8D1FF207-3A42-4F29-A291-EB43768656BA}"/>
    <cellStyle name="Normal 2 2 2 2 2 2 2 2 2 2 2 2 17 2 3" xfId="6761" xr:uid="{C8422B29-9CFB-49B9-92D3-0064042DCA9C}"/>
    <cellStyle name="Normal 2 2 2 2 2 2 2 2 2 2 2 2 17 2 3 2" xfId="6762" xr:uid="{C6413CDD-714D-49DC-A513-8B0C9C834E6B}"/>
    <cellStyle name="Normal 2 2 2 2 2 2 2 2 2 2 2 2 17 2 3 2 2" xfId="6763" xr:uid="{BCB56F97-7851-492E-AFDD-C1E9A1A0935B}"/>
    <cellStyle name="Normal 2 2 2 2 2 2 2 2 2 2 2 2 17 2 3 2 3" xfId="6764" xr:uid="{51AE3A43-1FB4-4AD8-BED8-75E55C82FE90}"/>
    <cellStyle name="Normal 2 2 2 2 2 2 2 2 2 2 2 2 17 2 3 2 4" xfId="6765" xr:uid="{8C3E2002-EC1B-420C-90D0-F5C55A234655}"/>
    <cellStyle name="Normal 2 2 2 2 2 2 2 2 2 2 2 2 17 2 3 3" xfId="6766" xr:uid="{347EA68D-607E-4875-ADF6-DA16618AAF45}"/>
    <cellStyle name="Normal 2 2 2 2 2 2 2 2 2 2 2 2 17 2 3 4" xfId="6767" xr:uid="{7B6CDC52-72F2-45FC-B171-CB037BEB5C58}"/>
    <cellStyle name="Normal 2 2 2 2 2 2 2 2 2 2 2 2 17 2 3 5" xfId="6768" xr:uid="{F74B0EBF-D09D-43D7-9407-7ED70647D189}"/>
    <cellStyle name="Normal 2 2 2 2 2 2 2 2 2 2 2 2 17 2 3 6" xfId="6769" xr:uid="{55345849-EC2E-44C5-B68B-115F05E1CBAD}"/>
    <cellStyle name="Normal 2 2 2 2 2 2 2 2 2 2 2 2 17 2 4" xfId="6770" xr:uid="{DBA58CC9-3BD9-46A7-B55C-C7023B419D80}"/>
    <cellStyle name="Normal 2 2 2 2 2 2 2 2 2 2 2 2 17 2 5" xfId="6771" xr:uid="{E5E30B8B-E705-48A5-A104-D07623A075CB}"/>
    <cellStyle name="Normal 2 2 2 2 2 2 2 2 2 2 2 2 17 2 6" xfId="6772" xr:uid="{47333520-4E2E-429B-9F0E-01EE1DE29755}"/>
    <cellStyle name="Normal 2 2 2 2 2 2 2 2 2 2 2 2 17 2 7" xfId="6773" xr:uid="{BEA144B1-BFED-40C2-AE2A-B5AACB35DE9D}"/>
    <cellStyle name="Normal 2 2 2 2 2 2 2 2 2 2 2 2 17 2 8" xfId="6774" xr:uid="{3697005F-112E-494A-BAF1-D1436F04E4B0}"/>
    <cellStyle name="Normal 2 2 2 2 2 2 2 2 2 2 2 2 17 2 8 2" xfId="6775" xr:uid="{76A96918-3BF2-4060-8EE2-8AE4D9A611F3}"/>
    <cellStyle name="Normal 2 2 2 2 2 2 2 2 2 2 2 2 17 2 8 3" xfId="6776" xr:uid="{7C56C795-880A-4039-9576-165AD870F0E9}"/>
    <cellStyle name="Normal 2 2 2 2 2 2 2 2 2 2 2 2 17 2 8 4" xfId="6777" xr:uid="{CC1F5BF7-5189-48BE-9052-C434814590F4}"/>
    <cellStyle name="Normal 2 2 2 2 2 2 2 2 2 2 2 2 17 2 9" xfId="6778" xr:uid="{787CBEC6-CA21-4E54-9086-B4064F241BA9}"/>
    <cellStyle name="Normal 2 2 2 2 2 2 2 2 2 2 2 2 17 3" xfId="6779" xr:uid="{134187F2-E097-4D57-92F0-A54F1BA44654}"/>
    <cellStyle name="Normal 2 2 2 2 2 2 2 2 2 2 2 2 17 4" xfId="6780" xr:uid="{DE5FB9D8-50D0-49E3-9A10-2C5BFDDF2C3D}"/>
    <cellStyle name="Normal 2 2 2 2 2 2 2 2 2 2 2 2 17 5" xfId="6781" xr:uid="{8F42B349-119A-47D6-9C12-DD2227A309EC}"/>
    <cellStyle name="Normal 2 2 2 2 2 2 2 2 2 2 2 2 17 5 2" xfId="6782" xr:uid="{6608CBE8-46BA-481E-8291-BC15EC10B5A6}"/>
    <cellStyle name="Normal 2 2 2 2 2 2 2 2 2 2 2 2 17 5 2 2" xfId="6783" xr:uid="{1DB0F487-B04F-40B6-9CB0-2F0EDDA6762A}"/>
    <cellStyle name="Normal 2 2 2 2 2 2 2 2 2 2 2 2 17 5 2 3" xfId="6784" xr:uid="{9ED6410B-5B7F-4F8E-BC91-913A59A70107}"/>
    <cellStyle name="Normal 2 2 2 2 2 2 2 2 2 2 2 2 17 5 2 4" xfId="6785" xr:uid="{E884E262-A24B-4A75-848F-731FD7C4D8BC}"/>
    <cellStyle name="Normal 2 2 2 2 2 2 2 2 2 2 2 2 17 5 3" xfId="6786" xr:uid="{6DB8D1DC-D463-4DF3-8A93-2D91B0D6C7FB}"/>
    <cellStyle name="Normal 2 2 2 2 2 2 2 2 2 2 2 2 17 5 4" xfId="6787" xr:uid="{DA1466D2-3FD9-4E9A-9628-AEE51DFEAD08}"/>
    <cellStyle name="Normal 2 2 2 2 2 2 2 2 2 2 2 2 17 5 5" xfId="6788" xr:uid="{9BBC717E-0950-4CD1-B7CA-8DB54A55848E}"/>
    <cellStyle name="Normal 2 2 2 2 2 2 2 2 2 2 2 2 17 5 6" xfId="6789" xr:uid="{A0997A7C-85B8-4A16-9CD9-D15A4EF878E1}"/>
    <cellStyle name="Normal 2 2 2 2 2 2 2 2 2 2 2 2 17 6" xfId="6790" xr:uid="{9B49D0C6-F045-40D5-B84B-AFBC092D12BC}"/>
    <cellStyle name="Normal 2 2 2 2 2 2 2 2 2 2 2 2 17 7" xfId="6791" xr:uid="{EB8C2A93-F0B3-4CEF-9EB0-AF2DDEB265FC}"/>
    <cellStyle name="Normal 2 2 2 2 2 2 2 2 2 2 2 2 17 8" xfId="6792" xr:uid="{C165548C-D006-47DA-90AC-DB55773E7387}"/>
    <cellStyle name="Normal 2 2 2 2 2 2 2 2 2 2 2 2 17 9" xfId="6793" xr:uid="{FE973CBE-6DCE-4C13-B626-892F16F2D173}"/>
    <cellStyle name="Normal 2 2 2 2 2 2 2 2 2 2 2 2 18" xfId="6794" xr:uid="{8F50C65A-DF24-4677-8FA5-D789E1B8F541}"/>
    <cellStyle name="Normal 2 2 2 2 2 2 2 2 2 2 2 2 19" xfId="6795" xr:uid="{1A0661B5-4B02-454F-A886-D9D0F963E8A1}"/>
    <cellStyle name="Normal 2 2 2 2 2 2 2 2 2 2 2 2 19 10" xfId="6796" xr:uid="{C34605B9-77DE-4A76-BA00-80107D1E8225}"/>
    <cellStyle name="Normal 2 2 2 2 2 2 2 2 2 2 2 2 19 11" xfId="6797" xr:uid="{CB6CE1D5-5620-4A7E-8D79-B212D4B3ABC8}"/>
    <cellStyle name="Normal 2 2 2 2 2 2 2 2 2 2 2 2 19 2" xfId="6798" xr:uid="{AAA70041-80C3-42DB-9B8B-985E86137846}"/>
    <cellStyle name="Normal 2 2 2 2 2 2 2 2 2 2 2 2 19 2 10" xfId="6799" xr:uid="{D090DA1C-1505-4E2F-A3AD-6F1BEA6FCB13}"/>
    <cellStyle name="Normal 2 2 2 2 2 2 2 2 2 2 2 2 19 2 11" xfId="6800" xr:uid="{721B63F6-A4F5-4F6A-AFEA-0993A656DA9E}"/>
    <cellStyle name="Normal 2 2 2 2 2 2 2 2 2 2 2 2 19 2 2" xfId="6801" xr:uid="{5142A011-F4E7-47CD-B0E7-63879FD657D6}"/>
    <cellStyle name="Normal 2 2 2 2 2 2 2 2 2 2 2 2 19 2 2 2" xfId="6802" xr:uid="{3A713B50-5B9F-4892-AF2A-162A69D37458}"/>
    <cellStyle name="Normal 2 2 2 2 2 2 2 2 2 2 2 2 19 2 2 2 2" xfId="6803" xr:uid="{E1887EE9-DFEB-469E-A451-544D6A652F2E}"/>
    <cellStyle name="Normal 2 2 2 2 2 2 2 2 2 2 2 2 19 2 2 2 3" xfId="6804" xr:uid="{42301CA0-EBE8-4B81-8B7D-E31A372A4498}"/>
    <cellStyle name="Normal 2 2 2 2 2 2 2 2 2 2 2 2 19 2 2 2 4" xfId="6805" xr:uid="{076FDA54-A6C5-4DAF-A20A-B09598089A75}"/>
    <cellStyle name="Normal 2 2 2 2 2 2 2 2 2 2 2 2 19 2 2 3" xfId="6806" xr:uid="{2370E188-04A1-4B50-B97A-26EBC86E8296}"/>
    <cellStyle name="Normal 2 2 2 2 2 2 2 2 2 2 2 2 19 2 2 4" xfId="6807" xr:uid="{14107A2A-E93C-448E-B90B-12D776B6F919}"/>
    <cellStyle name="Normal 2 2 2 2 2 2 2 2 2 2 2 2 19 2 2 5" xfId="6808" xr:uid="{B1013512-BC4D-46D5-B0A0-56B3F3AE1EC4}"/>
    <cellStyle name="Normal 2 2 2 2 2 2 2 2 2 2 2 2 19 2 2 6" xfId="6809" xr:uid="{177F7C81-A490-40DF-A5AC-F8445227E7FA}"/>
    <cellStyle name="Normal 2 2 2 2 2 2 2 2 2 2 2 2 19 2 3" xfId="6810" xr:uid="{F21D05A2-5746-422F-8C1D-863A9053D212}"/>
    <cellStyle name="Normal 2 2 2 2 2 2 2 2 2 2 2 2 19 2 4" xfId="6811" xr:uid="{4590ED46-A05B-4337-800D-96E141F2DC9C}"/>
    <cellStyle name="Normal 2 2 2 2 2 2 2 2 2 2 2 2 19 2 5" xfId="6812" xr:uid="{50D1D16D-4B88-40B0-BAEB-A9DCE6412494}"/>
    <cellStyle name="Normal 2 2 2 2 2 2 2 2 2 2 2 2 19 2 6" xfId="6813" xr:uid="{8EAC945D-18F1-4B99-A7ED-3C333EE2BABB}"/>
    <cellStyle name="Normal 2 2 2 2 2 2 2 2 2 2 2 2 19 2 7" xfId="6814" xr:uid="{0CE6C8A6-1FD4-4AE9-AFC2-640492A89DA1}"/>
    <cellStyle name="Normal 2 2 2 2 2 2 2 2 2 2 2 2 19 2 8" xfId="6815" xr:uid="{BE97988C-26CA-49F8-BF50-833D8331A974}"/>
    <cellStyle name="Normal 2 2 2 2 2 2 2 2 2 2 2 2 19 2 8 2" xfId="6816" xr:uid="{0BBB84FD-4B92-415C-BA79-6CB5324F0A2C}"/>
    <cellStyle name="Normal 2 2 2 2 2 2 2 2 2 2 2 2 19 2 8 3" xfId="6817" xr:uid="{E2D1C7AA-C134-4056-8C67-7C98B1172C11}"/>
    <cellStyle name="Normal 2 2 2 2 2 2 2 2 2 2 2 2 19 2 8 4" xfId="6818" xr:uid="{44847954-255A-42DB-BF41-E9BCAAAFC1CD}"/>
    <cellStyle name="Normal 2 2 2 2 2 2 2 2 2 2 2 2 19 2 9" xfId="6819" xr:uid="{4469E379-590D-45FE-8096-08417626C7F3}"/>
    <cellStyle name="Normal 2 2 2 2 2 2 2 2 2 2 2 2 19 3" xfId="6820" xr:uid="{8B6CA7F8-9226-42D2-AA06-14435C285D86}"/>
    <cellStyle name="Normal 2 2 2 2 2 2 2 2 2 2 2 2 19 3 2" xfId="6821" xr:uid="{8DDA8F5C-C585-44EC-AEF7-51A0FC039450}"/>
    <cellStyle name="Normal 2 2 2 2 2 2 2 2 2 2 2 2 19 3 2 2" xfId="6822" xr:uid="{69589189-765E-4AF8-BBA3-FF0B78C23490}"/>
    <cellStyle name="Normal 2 2 2 2 2 2 2 2 2 2 2 2 19 3 2 3" xfId="6823" xr:uid="{A466A639-9785-4718-8E81-855A367A2012}"/>
    <cellStyle name="Normal 2 2 2 2 2 2 2 2 2 2 2 2 19 3 2 4" xfId="6824" xr:uid="{AF787F07-10CB-40D6-BC7E-16FCF88C2837}"/>
    <cellStyle name="Normal 2 2 2 2 2 2 2 2 2 2 2 2 19 3 3" xfId="6825" xr:uid="{C4C765EF-E2AE-4216-924A-F5F3472BDBD5}"/>
    <cellStyle name="Normal 2 2 2 2 2 2 2 2 2 2 2 2 19 3 4" xfId="6826" xr:uid="{E942D3B8-72F2-4BEF-8B7E-7039E1ECC1BE}"/>
    <cellStyle name="Normal 2 2 2 2 2 2 2 2 2 2 2 2 19 3 5" xfId="6827" xr:uid="{CDDF1B8E-80EA-4BC5-8896-A489A5E6E8A5}"/>
    <cellStyle name="Normal 2 2 2 2 2 2 2 2 2 2 2 2 19 3 6" xfId="6828" xr:uid="{550A9B7A-5C0E-4C60-8729-CC501B0468B1}"/>
    <cellStyle name="Normal 2 2 2 2 2 2 2 2 2 2 2 2 19 4" xfId="6829" xr:uid="{23E37563-01CF-411B-A340-13E0ACC4AB75}"/>
    <cellStyle name="Normal 2 2 2 2 2 2 2 2 2 2 2 2 19 5" xfId="6830" xr:uid="{3449E243-F009-461B-B2C5-109B52339A97}"/>
    <cellStyle name="Normal 2 2 2 2 2 2 2 2 2 2 2 2 19 6" xfId="6831" xr:uid="{4A05288A-2F1C-4DEE-85DD-9666C489C329}"/>
    <cellStyle name="Normal 2 2 2 2 2 2 2 2 2 2 2 2 19 7" xfId="6832" xr:uid="{5EF41D4A-1B2D-46B7-B6F1-8715A3B3F698}"/>
    <cellStyle name="Normal 2 2 2 2 2 2 2 2 2 2 2 2 19 8" xfId="6833" xr:uid="{D6DA7F0B-CDEE-44FB-A405-9657617B3D49}"/>
    <cellStyle name="Normal 2 2 2 2 2 2 2 2 2 2 2 2 19 8 2" xfId="6834" xr:uid="{BB88D756-9525-4A63-B6EF-5A2B0CF73DAE}"/>
    <cellStyle name="Normal 2 2 2 2 2 2 2 2 2 2 2 2 19 8 3" xfId="6835" xr:uid="{F2CD1666-F414-43A3-9754-060E11B7D4CC}"/>
    <cellStyle name="Normal 2 2 2 2 2 2 2 2 2 2 2 2 19 8 4" xfId="6836" xr:uid="{F0C23C47-8D47-4A7C-A79D-7B76BF7274A5}"/>
    <cellStyle name="Normal 2 2 2 2 2 2 2 2 2 2 2 2 19 9" xfId="6837" xr:uid="{99954040-18EE-4428-ACA8-9A40C7B18051}"/>
    <cellStyle name="Normal 2 2 2 2 2 2 2 2 2 2 2 2 2" xfId="6838" xr:uid="{959B8D76-1A99-4B18-9AA0-58CBB072F182}"/>
    <cellStyle name="Normal 2 2 2 2 2 2 2 2 2 2 2 2 2 10" xfId="6839" xr:uid="{EC93A27D-0750-4062-96A9-B6E60B4D2977}"/>
    <cellStyle name="Normal 2 2 2 2 2 2 2 2 2 2 2 2 2 11" xfId="6840" xr:uid="{64BEDA67-B7C4-482C-87D5-228A743A6840}"/>
    <cellStyle name="Normal 2 2 2 2 2 2 2 2 2 2 2 2 2 12" xfId="6841" xr:uid="{11AC8225-C3CC-418C-A861-F0E55B289F3F}"/>
    <cellStyle name="Normal 2 2 2 2 2 2 2 2 2 2 2 2 2 13" xfId="6842" xr:uid="{7F4C95EB-E350-4158-B611-FAE8A9F945AA}"/>
    <cellStyle name="Normal 2 2 2 2 2 2 2 2 2 2 2 2 2 14" xfId="6843" xr:uid="{5BD3ECD0-75E9-4EDB-8D78-37B7BF4BE58A}"/>
    <cellStyle name="Normal 2 2 2 2 2 2 2 2 2 2 2 2 2 15" xfId="6844" xr:uid="{F01B25A6-9091-4D9E-B3D3-0A8AD12E7F2F}"/>
    <cellStyle name="Normal 2 2 2 2 2 2 2 2 2 2 2 2 2 16" xfId="6845" xr:uid="{E3F51B1F-06AD-4276-969B-21FA332E319E}"/>
    <cellStyle name="Normal 2 2 2 2 2 2 2 2 2 2 2 2 2 16 10" xfId="6846" xr:uid="{1CE7D634-345B-48D6-B844-9791C399A7B6}"/>
    <cellStyle name="Normal 2 2 2 2 2 2 2 2 2 2 2 2 2 16 11" xfId="6847" xr:uid="{FAFC15E8-E457-433B-B9F2-6F1F6F9F3C12}"/>
    <cellStyle name="Normal 2 2 2 2 2 2 2 2 2 2 2 2 2 16 11 2" xfId="6848" xr:uid="{03E30512-5FA1-4716-9AD5-3AED1EDAA1BC}"/>
    <cellStyle name="Normal 2 2 2 2 2 2 2 2 2 2 2 2 2 16 11 3" xfId="6849" xr:uid="{EBB5E7D1-6752-4DEE-929E-EC70CB9D15C8}"/>
    <cellStyle name="Normal 2 2 2 2 2 2 2 2 2 2 2 2 2 16 11 4" xfId="6850" xr:uid="{995E0DD9-D343-4F55-8D57-B9B4626A09AE}"/>
    <cellStyle name="Normal 2 2 2 2 2 2 2 2 2 2 2 2 2 16 12" xfId="6851" xr:uid="{B5E0B525-3B4D-4A9F-9441-E544B2D7C90C}"/>
    <cellStyle name="Normal 2 2 2 2 2 2 2 2 2 2 2 2 2 16 13" xfId="6852" xr:uid="{C06CD685-4741-4E44-B03E-09C53CBDED13}"/>
    <cellStyle name="Normal 2 2 2 2 2 2 2 2 2 2 2 2 2 16 14" xfId="6853" xr:uid="{68DEAB2D-C038-414E-BD68-6625CDD9D6EB}"/>
    <cellStyle name="Normal 2 2 2 2 2 2 2 2 2 2 2 2 2 16 2" xfId="6854" xr:uid="{FF887F7A-6299-48B3-AE28-03ED78E91B43}"/>
    <cellStyle name="Normal 2 2 2 2 2 2 2 2 2 2 2 2 2 16 2 10" xfId="6855" xr:uid="{28A8595A-871B-4034-B657-9DA6E0A4E1CF}"/>
    <cellStyle name="Normal 2 2 2 2 2 2 2 2 2 2 2 2 2 16 2 11" xfId="6856" xr:uid="{CE61C36C-0A4D-4D5A-B46D-4A3EC8547501}"/>
    <cellStyle name="Normal 2 2 2 2 2 2 2 2 2 2 2 2 2 16 2 2" xfId="6857" xr:uid="{EF687A52-26E9-4844-AFED-6290730BB813}"/>
    <cellStyle name="Normal 2 2 2 2 2 2 2 2 2 2 2 2 2 16 2 2 10" xfId="6858" xr:uid="{8C700A13-C848-4EA1-9C3D-BDC24CD254FD}"/>
    <cellStyle name="Normal 2 2 2 2 2 2 2 2 2 2 2 2 2 16 2 2 11" xfId="6859" xr:uid="{0E0CCF85-F5D7-4B47-9CF1-A0358E9B1AA7}"/>
    <cellStyle name="Normal 2 2 2 2 2 2 2 2 2 2 2 2 2 16 2 2 2" xfId="6860" xr:uid="{922FF1C9-37AA-4BE0-A0C1-BB056C17648A}"/>
    <cellStyle name="Normal 2 2 2 2 2 2 2 2 2 2 2 2 2 16 2 2 2 2" xfId="6861" xr:uid="{EC54AE69-B17D-49B1-8DF8-C710D1412D4B}"/>
    <cellStyle name="Normal 2 2 2 2 2 2 2 2 2 2 2 2 2 16 2 2 2 2 2" xfId="6862" xr:uid="{2DD1B4D6-D6E9-4FA9-9E4F-430B29E043B4}"/>
    <cellStyle name="Normal 2 2 2 2 2 2 2 2 2 2 2 2 2 16 2 2 2 2 3" xfId="6863" xr:uid="{BD37D0E7-5444-448B-8ED2-E04A16074A7F}"/>
    <cellStyle name="Normal 2 2 2 2 2 2 2 2 2 2 2 2 2 16 2 2 2 2 4" xfId="6864" xr:uid="{FE206076-C7EE-4B8D-915D-A5FE0194B026}"/>
    <cellStyle name="Normal 2 2 2 2 2 2 2 2 2 2 2 2 2 16 2 2 2 3" xfId="6865" xr:uid="{33821A12-4FC8-489D-B7BC-D3363A673E10}"/>
    <cellStyle name="Normal 2 2 2 2 2 2 2 2 2 2 2 2 2 16 2 2 2 4" xfId="6866" xr:uid="{837BB666-383D-4960-B467-9B27D2444C69}"/>
    <cellStyle name="Normal 2 2 2 2 2 2 2 2 2 2 2 2 2 16 2 2 2 5" xfId="6867" xr:uid="{863F1251-84B4-4D39-8887-2659CD2E93DF}"/>
    <cellStyle name="Normal 2 2 2 2 2 2 2 2 2 2 2 2 2 16 2 2 2 6" xfId="6868" xr:uid="{0F542646-3801-414A-80D6-885E42B3169D}"/>
    <cellStyle name="Normal 2 2 2 2 2 2 2 2 2 2 2 2 2 16 2 2 3" xfId="6869" xr:uid="{202184F0-B64C-4572-B433-222FEE6D430B}"/>
    <cellStyle name="Normal 2 2 2 2 2 2 2 2 2 2 2 2 2 16 2 2 4" xfId="6870" xr:uid="{810E2534-2CEE-47A4-BA06-2FDF0FABA262}"/>
    <cellStyle name="Normal 2 2 2 2 2 2 2 2 2 2 2 2 2 16 2 2 5" xfId="6871" xr:uid="{D902191D-918D-4CB2-A607-AF0B0B985C79}"/>
    <cellStyle name="Normal 2 2 2 2 2 2 2 2 2 2 2 2 2 16 2 2 6" xfId="6872" xr:uid="{C1E3F723-440B-4AE5-981C-4986CC06ADCF}"/>
    <cellStyle name="Normal 2 2 2 2 2 2 2 2 2 2 2 2 2 16 2 2 7" xfId="6873" xr:uid="{399374FC-FA0D-46FC-8899-34B3232E8696}"/>
    <cellStyle name="Normal 2 2 2 2 2 2 2 2 2 2 2 2 2 16 2 2 8" xfId="6874" xr:uid="{D2CC5CD1-2560-4D80-8559-160D2144C1F7}"/>
    <cellStyle name="Normal 2 2 2 2 2 2 2 2 2 2 2 2 2 16 2 2 8 2" xfId="6875" xr:uid="{2D8C2074-CF4B-4676-8C6A-D4B1FCC5096F}"/>
    <cellStyle name="Normal 2 2 2 2 2 2 2 2 2 2 2 2 2 16 2 2 8 3" xfId="6876" xr:uid="{9EB98F8C-67AE-44FA-9762-ED8598319038}"/>
    <cellStyle name="Normal 2 2 2 2 2 2 2 2 2 2 2 2 2 16 2 2 8 4" xfId="6877" xr:uid="{4C2D6AF6-045A-4D36-9AA5-D0D3A9C1C284}"/>
    <cellStyle name="Normal 2 2 2 2 2 2 2 2 2 2 2 2 2 16 2 2 9" xfId="6878" xr:uid="{E1676B81-C6CF-41BC-8EB7-361467BF428B}"/>
    <cellStyle name="Normal 2 2 2 2 2 2 2 2 2 2 2 2 2 16 2 3" xfId="6879" xr:uid="{85ADE9A7-A048-4BD6-B96D-9F15A1EF66E7}"/>
    <cellStyle name="Normal 2 2 2 2 2 2 2 2 2 2 2 2 2 16 2 3 2" xfId="6880" xr:uid="{2EC3F108-FD66-4BBF-96BA-638713AC41D9}"/>
    <cellStyle name="Normal 2 2 2 2 2 2 2 2 2 2 2 2 2 16 2 3 2 2" xfId="6881" xr:uid="{CCB6259D-AB56-4E0D-8562-65F8DD10ED99}"/>
    <cellStyle name="Normal 2 2 2 2 2 2 2 2 2 2 2 2 2 16 2 3 2 3" xfId="6882" xr:uid="{9310EE09-E278-4C32-8E03-5D6B0D0FEF04}"/>
    <cellStyle name="Normal 2 2 2 2 2 2 2 2 2 2 2 2 2 16 2 3 2 4" xfId="6883" xr:uid="{49CCCAC2-871C-43C8-ABCC-169276C318EB}"/>
    <cellStyle name="Normal 2 2 2 2 2 2 2 2 2 2 2 2 2 16 2 3 3" xfId="6884" xr:uid="{408564E4-C037-4466-B62F-EDF79B69C9AC}"/>
    <cellStyle name="Normal 2 2 2 2 2 2 2 2 2 2 2 2 2 16 2 3 4" xfId="6885" xr:uid="{03A2805D-1C4E-4EBE-A39F-0CE39783A339}"/>
    <cellStyle name="Normal 2 2 2 2 2 2 2 2 2 2 2 2 2 16 2 3 5" xfId="6886" xr:uid="{080D7C1F-E6BE-4146-8586-E6AEE1B9BDAC}"/>
    <cellStyle name="Normal 2 2 2 2 2 2 2 2 2 2 2 2 2 16 2 3 6" xfId="6887" xr:uid="{3003531A-D836-4E8A-875F-8129150FB153}"/>
    <cellStyle name="Normal 2 2 2 2 2 2 2 2 2 2 2 2 2 16 2 4" xfId="6888" xr:uid="{04033B2A-6B23-4CC7-80BF-44049B6A3E10}"/>
    <cellStyle name="Normal 2 2 2 2 2 2 2 2 2 2 2 2 2 16 2 5" xfId="6889" xr:uid="{6607CAD3-30C2-4DEE-92EA-86E086AAE0A9}"/>
    <cellStyle name="Normal 2 2 2 2 2 2 2 2 2 2 2 2 2 16 2 6" xfId="6890" xr:uid="{2AE77126-D6C0-48D5-93B1-54CD38EBA073}"/>
    <cellStyle name="Normal 2 2 2 2 2 2 2 2 2 2 2 2 2 16 2 7" xfId="6891" xr:uid="{7582AF30-081D-4134-8ED5-C1F9455642CB}"/>
    <cellStyle name="Normal 2 2 2 2 2 2 2 2 2 2 2 2 2 16 2 8" xfId="6892" xr:uid="{983B2C0D-F6BD-47A9-A444-2EADA131D139}"/>
    <cellStyle name="Normal 2 2 2 2 2 2 2 2 2 2 2 2 2 16 2 8 2" xfId="6893" xr:uid="{28FA5530-2DE2-4E29-BE26-EB67E5FDF401}"/>
    <cellStyle name="Normal 2 2 2 2 2 2 2 2 2 2 2 2 2 16 2 8 3" xfId="6894" xr:uid="{585B6568-299D-4C22-BE1B-A7C8EA1B732A}"/>
    <cellStyle name="Normal 2 2 2 2 2 2 2 2 2 2 2 2 2 16 2 8 4" xfId="6895" xr:uid="{4BBC8BA8-9526-405E-80E1-B7FD40D19A60}"/>
    <cellStyle name="Normal 2 2 2 2 2 2 2 2 2 2 2 2 2 16 2 9" xfId="6896" xr:uid="{CA758F14-E7F0-4DE3-962D-A4A3E1B3AC00}"/>
    <cellStyle name="Normal 2 2 2 2 2 2 2 2 2 2 2 2 2 16 3" xfId="6897" xr:uid="{685C8F3B-3A8B-4BF2-8B74-D00C5694023F}"/>
    <cellStyle name="Normal 2 2 2 2 2 2 2 2 2 2 2 2 2 16 4" xfId="6898" xr:uid="{38F10E2E-1C81-4CAA-AD5D-AB96F3C3C75F}"/>
    <cellStyle name="Normal 2 2 2 2 2 2 2 2 2 2 2 2 2 16 5" xfId="6899" xr:uid="{4B7A721D-391B-488E-8D39-07D00C1AD039}"/>
    <cellStyle name="Normal 2 2 2 2 2 2 2 2 2 2 2 2 2 16 5 2" xfId="6900" xr:uid="{370548D2-9B59-4934-B662-4B85A1F35645}"/>
    <cellStyle name="Normal 2 2 2 2 2 2 2 2 2 2 2 2 2 16 5 2 2" xfId="6901" xr:uid="{90DF8836-6279-4D1B-98A9-E5D1CD839E8C}"/>
    <cellStyle name="Normal 2 2 2 2 2 2 2 2 2 2 2 2 2 16 5 2 3" xfId="6902" xr:uid="{E10BA89C-726A-43C9-94E6-EBB420972EE0}"/>
    <cellStyle name="Normal 2 2 2 2 2 2 2 2 2 2 2 2 2 16 5 2 4" xfId="6903" xr:uid="{3A7546A8-B3F1-4E25-AB04-2FEA61707633}"/>
    <cellStyle name="Normal 2 2 2 2 2 2 2 2 2 2 2 2 2 16 5 3" xfId="6904" xr:uid="{1BEA8318-6EAC-41EC-BCC4-813218D341BB}"/>
    <cellStyle name="Normal 2 2 2 2 2 2 2 2 2 2 2 2 2 16 5 4" xfId="6905" xr:uid="{F8A7476E-26F0-4243-B706-6B65FB1445FA}"/>
    <cellStyle name="Normal 2 2 2 2 2 2 2 2 2 2 2 2 2 16 5 5" xfId="6906" xr:uid="{D80D120E-49D3-494E-B234-4AAA76DA1DC7}"/>
    <cellStyle name="Normal 2 2 2 2 2 2 2 2 2 2 2 2 2 16 5 6" xfId="6907" xr:uid="{D211B19C-B920-4D3B-A399-10E773A5C58F}"/>
    <cellStyle name="Normal 2 2 2 2 2 2 2 2 2 2 2 2 2 16 6" xfId="6908" xr:uid="{BFC55769-7EEF-4CE9-959F-0554C9FD999D}"/>
    <cellStyle name="Normal 2 2 2 2 2 2 2 2 2 2 2 2 2 16 7" xfId="6909" xr:uid="{15579C3E-A274-420A-BAC9-BBD0023CF783}"/>
    <cellStyle name="Normal 2 2 2 2 2 2 2 2 2 2 2 2 2 16 8" xfId="6910" xr:uid="{5291FBA4-4B64-4A4C-92D0-3DF9054C4DAF}"/>
    <cellStyle name="Normal 2 2 2 2 2 2 2 2 2 2 2 2 2 16 9" xfId="6911" xr:uid="{2D0CDB91-43BE-4D61-8FF7-DEDEC0A65CFC}"/>
    <cellStyle name="Normal 2 2 2 2 2 2 2 2 2 2 2 2 2 17" xfId="6912" xr:uid="{1C3383A2-4E0B-445B-9226-3986D2900515}"/>
    <cellStyle name="Normal 2 2 2 2 2 2 2 2 2 2 2 2 2 18" xfId="6913" xr:uid="{B108B5DF-650B-4177-B09B-CC9246F29BD1}"/>
    <cellStyle name="Normal 2 2 2 2 2 2 2 2 2 2 2 2 2 18 10" xfId="6914" xr:uid="{80B83196-F05D-4257-89C9-9C8A7F7E84CC}"/>
    <cellStyle name="Normal 2 2 2 2 2 2 2 2 2 2 2 2 2 18 11" xfId="6915" xr:uid="{A2490D87-79E0-487F-B767-A44168C18CA2}"/>
    <cellStyle name="Normal 2 2 2 2 2 2 2 2 2 2 2 2 2 18 2" xfId="6916" xr:uid="{E2132ACA-0350-4256-8B53-6E2AE7BE1E5E}"/>
    <cellStyle name="Normal 2 2 2 2 2 2 2 2 2 2 2 2 2 18 2 10" xfId="6917" xr:uid="{4389ACCB-EA88-43CD-BC0A-3A04A7C3D8FD}"/>
    <cellStyle name="Normal 2 2 2 2 2 2 2 2 2 2 2 2 2 18 2 11" xfId="6918" xr:uid="{ADDDF93E-5F90-489D-9289-DA70F6EED950}"/>
    <cellStyle name="Normal 2 2 2 2 2 2 2 2 2 2 2 2 2 18 2 2" xfId="6919" xr:uid="{523F07CA-4A61-4578-B374-AC2A8A3EF164}"/>
    <cellStyle name="Normal 2 2 2 2 2 2 2 2 2 2 2 2 2 18 2 2 2" xfId="6920" xr:uid="{1D484CF6-AA4B-43AC-85AF-9A7E8F65CDE4}"/>
    <cellStyle name="Normal 2 2 2 2 2 2 2 2 2 2 2 2 2 18 2 2 2 2" xfId="6921" xr:uid="{A0A51AB4-2E0F-4972-805F-51859B78A631}"/>
    <cellStyle name="Normal 2 2 2 2 2 2 2 2 2 2 2 2 2 18 2 2 2 3" xfId="6922" xr:uid="{C312BABE-DCA6-4D3E-9E39-A5CA3D4D46DD}"/>
    <cellStyle name="Normal 2 2 2 2 2 2 2 2 2 2 2 2 2 18 2 2 2 4" xfId="6923" xr:uid="{9FB82856-A7F7-4D4B-9015-B8E4290B4B57}"/>
    <cellStyle name="Normal 2 2 2 2 2 2 2 2 2 2 2 2 2 18 2 2 3" xfId="6924" xr:uid="{D8D97CA6-57E9-4470-9169-EFBCFD5518AA}"/>
    <cellStyle name="Normal 2 2 2 2 2 2 2 2 2 2 2 2 2 18 2 2 4" xfId="6925" xr:uid="{6476B0DB-E231-4886-89EB-247AE95FF816}"/>
    <cellStyle name="Normal 2 2 2 2 2 2 2 2 2 2 2 2 2 18 2 2 5" xfId="6926" xr:uid="{47E70FBC-4755-4AFB-8FC1-4BDF6924A0BB}"/>
    <cellStyle name="Normal 2 2 2 2 2 2 2 2 2 2 2 2 2 18 2 2 6" xfId="6927" xr:uid="{1C91D34D-DA5D-4CD7-A847-5CDD17F4AC1B}"/>
    <cellStyle name="Normal 2 2 2 2 2 2 2 2 2 2 2 2 2 18 2 3" xfId="6928" xr:uid="{35B38C06-403D-42C9-8F37-88F5F85E69D0}"/>
    <cellStyle name="Normal 2 2 2 2 2 2 2 2 2 2 2 2 2 18 2 4" xfId="6929" xr:uid="{00B872A2-7734-4CCB-9CC0-C848CF7AEB82}"/>
    <cellStyle name="Normal 2 2 2 2 2 2 2 2 2 2 2 2 2 18 2 5" xfId="6930" xr:uid="{76791259-15D4-4D7A-8A46-1DC7C573070F}"/>
    <cellStyle name="Normal 2 2 2 2 2 2 2 2 2 2 2 2 2 18 2 6" xfId="6931" xr:uid="{712CDC9D-6816-49F6-A8D9-C87CCF5CB7A5}"/>
    <cellStyle name="Normal 2 2 2 2 2 2 2 2 2 2 2 2 2 18 2 7" xfId="6932" xr:uid="{BA3C9ECE-8A35-44B6-A25B-18B1BE985EA8}"/>
    <cellStyle name="Normal 2 2 2 2 2 2 2 2 2 2 2 2 2 18 2 8" xfId="6933" xr:uid="{DECA84ED-6FA1-4143-8AA9-42A47CA48DFA}"/>
    <cellStyle name="Normal 2 2 2 2 2 2 2 2 2 2 2 2 2 18 2 8 2" xfId="6934" xr:uid="{4D517C9C-AC1F-4E3A-A5E3-8D574910C6FF}"/>
    <cellStyle name="Normal 2 2 2 2 2 2 2 2 2 2 2 2 2 18 2 8 3" xfId="6935" xr:uid="{53508D4D-A119-42D4-B6D1-29E499F157FA}"/>
    <cellStyle name="Normal 2 2 2 2 2 2 2 2 2 2 2 2 2 18 2 8 4" xfId="6936" xr:uid="{54C60E35-D53F-4BFD-8D31-7B4CC33BB7C2}"/>
    <cellStyle name="Normal 2 2 2 2 2 2 2 2 2 2 2 2 2 18 2 9" xfId="6937" xr:uid="{D4357F7A-8792-42E9-A134-8CED7F46AA95}"/>
    <cellStyle name="Normal 2 2 2 2 2 2 2 2 2 2 2 2 2 18 3" xfId="6938" xr:uid="{90CBDFF2-D2EA-44B3-A6C8-B1D5AFC265DF}"/>
    <cellStyle name="Normal 2 2 2 2 2 2 2 2 2 2 2 2 2 18 3 2" xfId="6939" xr:uid="{22EF828C-9198-4304-ABDE-C00007CCB90B}"/>
    <cellStyle name="Normal 2 2 2 2 2 2 2 2 2 2 2 2 2 18 3 2 2" xfId="6940" xr:uid="{1BD53E0B-7481-4773-BADB-4239F26E26C7}"/>
    <cellStyle name="Normal 2 2 2 2 2 2 2 2 2 2 2 2 2 18 3 2 3" xfId="6941" xr:uid="{59B45E17-E740-44CA-B460-A5026DC67CA6}"/>
    <cellStyle name="Normal 2 2 2 2 2 2 2 2 2 2 2 2 2 18 3 2 4" xfId="6942" xr:uid="{036F2CE7-C6AB-4981-AE0F-AE3550F448A0}"/>
    <cellStyle name="Normal 2 2 2 2 2 2 2 2 2 2 2 2 2 18 3 3" xfId="6943" xr:uid="{A31D4FA9-8E3F-4441-A81A-201F71F260E6}"/>
    <cellStyle name="Normal 2 2 2 2 2 2 2 2 2 2 2 2 2 18 3 4" xfId="6944" xr:uid="{5387C24A-E744-4967-A1D0-25283A1D8E38}"/>
    <cellStyle name="Normal 2 2 2 2 2 2 2 2 2 2 2 2 2 18 3 5" xfId="6945" xr:uid="{BB719147-429E-423B-A256-9E22DC1E7658}"/>
    <cellStyle name="Normal 2 2 2 2 2 2 2 2 2 2 2 2 2 18 3 6" xfId="6946" xr:uid="{CCCFD1EF-6581-474F-ADFE-C935EE886B9F}"/>
    <cellStyle name="Normal 2 2 2 2 2 2 2 2 2 2 2 2 2 18 4" xfId="6947" xr:uid="{51F71976-F95E-402B-8DB8-A4315C152C2D}"/>
    <cellStyle name="Normal 2 2 2 2 2 2 2 2 2 2 2 2 2 18 5" xfId="6948" xr:uid="{566BA360-9486-4127-866A-ED539771F2E4}"/>
    <cellStyle name="Normal 2 2 2 2 2 2 2 2 2 2 2 2 2 18 6" xfId="6949" xr:uid="{7D14C26A-0A08-428E-BA09-4DEEC6AB2D24}"/>
    <cellStyle name="Normal 2 2 2 2 2 2 2 2 2 2 2 2 2 18 7" xfId="6950" xr:uid="{57E075E1-7D76-4546-907B-C71DB23A4CA9}"/>
    <cellStyle name="Normal 2 2 2 2 2 2 2 2 2 2 2 2 2 18 8" xfId="6951" xr:uid="{BE66588E-3ADC-4198-8A80-8E681EA0067A}"/>
    <cellStyle name="Normal 2 2 2 2 2 2 2 2 2 2 2 2 2 18 8 2" xfId="6952" xr:uid="{082C6C3F-D363-45E0-84CD-B5C552CBCC4B}"/>
    <cellStyle name="Normal 2 2 2 2 2 2 2 2 2 2 2 2 2 18 8 3" xfId="6953" xr:uid="{9A3045F8-D743-4B12-856F-A772530565A2}"/>
    <cellStyle name="Normal 2 2 2 2 2 2 2 2 2 2 2 2 2 18 8 4" xfId="6954" xr:uid="{23965D32-6150-493E-BF06-0B0048FE2A08}"/>
    <cellStyle name="Normal 2 2 2 2 2 2 2 2 2 2 2 2 2 18 9" xfId="6955" xr:uid="{05FDE484-AB26-4713-AC00-0782DE8D6D62}"/>
    <cellStyle name="Normal 2 2 2 2 2 2 2 2 2 2 2 2 2 19" xfId="6956" xr:uid="{E9B1551D-BA9C-4AD6-8D6B-3F5E8439630C}"/>
    <cellStyle name="Normal 2 2 2 2 2 2 2 2 2 2 2 2 2 2" xfId="6957" xr:uid="{E44BA3B2-BD28-4312-962A-2A94619D903F}"/>
    <cellStyle name="Normal 2 2 2 2 2 2 2 2 2 2 2 2 2 2 10" xfId="6958" xr:uid="{65B63622-A6EC-4756-9878-AFB789DB2347}"/>
    <cellStyle name="Normal 2 2 2 2 2 2 2 2 2 2 2 2 2 2 11" xfId="6959" xr:uid="{80A46463-A4FF-4072-8B0C-68C8797B8802}"/>
    <cellStyle name="Normal 2 2 2 2 2 2 2 2 2 2 2 2 2 2 12" xfId="6960" xr:uid="{76231077-0157-4205-9909-DDA32826A9F4}"/>
    <cellStyle name="Normal 2 2 2 2 2 2 2 2 2 2 2 2 2 2 13" xfId="6961" xr:uid="{6277F98C-A581-436C-871D-F9BE261113E1}"/>
    <cellStyle name="Normal 2 2 2 2 2 2 2 2 2 2 2 2 2 2 14" xfId="6962" xr:uid="{225C2B30-75C8-4AA0-B272-33D4CD8373FC}"/>
    <cellStyle name="Normal 2 2 2 2 2 2 2 2 2 2 2 2 2 2 15" xfId="6963" xr:uid="{A16508CA-6F8B-43A4-B75A-DD688FDC5540}"/>
    <cellStyle name="Normal 2 2 2 2 2 2 2 2 2 2 2 2 2 2 16" xfId="6964" xr:uid="{1AF86770-9400-4065-B295-17E157E880EA}"/>
    <cellStyle name="Normal 2 2 2 2 2 2 2 2 2 2 2 2 2 2 16 10" xfId="6965" xr:uid="{B7873F5A-B796-4872-9806-90A603010C7D}"/>
    <cellStyle name="Normal 2 2 2 2 2 2 2 2 2 2 2 2 2 2 16 11" xfId="6966" xr:uid="{41C32870-BEEE-4F9A-8AEE-A1B61ECFFF94}"/>
    <cellStyle name="Normal 2 2 2 2 2 2 2 2 2 2 2 2 2 2 16 11 2" xfId="6967" xr:uid="{418184D0-9B2E-4CEA-BFCE-E42866B223C9}"/>
    <cellStyle name="Normal 2 2 2 2 2 2 2 2 2 2 2 2 2 2 16 11 3" xfId="6968" xr:uid="{EB5F02CD-7B56-44BF-B748-3AFFC9833A3B}"/>
    <cellStyle name="Normal 2 2 2 2 2 2 2 2 2 2 2 2 2 2 16 11 4" xfId="6969" xr:uid="{D8B68550-BBFD-480A-8BC1-E0DFB3D6B64A}"/>
    <cellStyle name="Normal 2 2 2 2 2 2 2 2 2 2 2 2 2 2 16 12" xfId="6970" xr:uid="{403311B0-EE92-47C5-81C6-3A64FAB03BAB}"/>
    <cellStyle name="Normal 2 2 2 2 2 2 2 2 2 2 2 2 2 2 16 13" xfId="6971" xr:uid="{58D42120-AF28-4BD9-A7CE-01571E6E20B2}"/>
    <cellStyle name="Normal 2 2 2 2 2 2 2 2 2 2 2 2 2 2 16 14" xfId="6972" xr:uid="{7B94C906-5DBF-4A44-BD10-0DE43C008DD6}"/>
    <cellStyle name="Normal 2 2 2 2 2 2 2 2 2 2 2 2 2 2 16 2" xfId="6973" xr:uid="{66CEEB25-8680-4D36-87AA-F60B3B055DDB}"/>
    <cellStyle name="Normal 2 2 2 2 2 2 2 2 2 2 2 2 2 2 16 2 10" xfId="6974" xr:uid="{3C9A8305-109E-4CD5-8C46-52D8E69FD731}"/>
    <cellStyle name="Normal 2 2 2 2 2 2 2 2 2 2 2 2 2 2 16 2 11" xfId="6975" xr:uid="{BC7A9451-7B97-4AC3-B77B-B17025D76BFB}"/>
    <cellStyle name="Normal 2 2 2 2 2 2 2 2 2 2 2 2 2 2 16 2 2" xfId="6976" xr:uid="{B541F564-AD60-405A-A849-5E65C4EC44FC}"/>
    <cellStyle name="Normal 2 2 2 2 2 2 2 2 2 2 2 2 2 2 16 2 2 10" xfId="6977" xr:uid="{03CA52B8-13CA-4671-9F77-5DB29B4972D0}"/>
    <cellStyle name="Normal 2 2 2 2 2 2 2 2 2 2 2 2 2 2 16 2 2 11" xfId="6978" xr:uid="{C973A731-FDD8-4643-BA10-12B7CEB3C8CB}"/>
    <cellStyle name="Normal 2 2 2 2 2 2 2 2 2 2 2 2 2 2 16 2 2 2" xfId="6979" xr:uid="{EEDF4DC7-018B-47E1-94E8-FAB258FD8741}"/>
    <cellStyle name="Normal 2 2 2 2 2 2 2 2 2 2 2 2 2 2 16 2 2 2 2" xfId="6980" xr:uid="{2B926861-B7D5-40AD-B148-264133542B34}"/>
    <cellStyle name="Normal 2 2 2 2 2 2 2 2 2 2 2 2 2 2 16 2 2 2 2 2" xfId="6981" xr:uid="{47F88108-F59B-4615-AC3F-BF98715EA20D}"/>
    <cellStyle name="Normal 2 2 2 2 2 2 2 2 2 2 2 2 2 2 16 2 2 2 2 3" xfId="6982" xr:uid="{848EF6FE-7B62-4D20-8284-A57E9C71E06D}"/>
    <cellStyle name="Normal 2 2 2 2 2 2 2 2 2 2 2 2 2 2 16 2 2 2 2 4" xfId="6983" xr:uid="{4F989E84-1A6D-40CE-B156-0732B24457FF}"/>
    <cellStyle name="Normal 2 2 2 2 2 2 2 2 2 2 2 2 2 2 16 2 2 2 3" xfId="6984" xr:uid="{1E45D272-C300-4528-87F4-BA457F1253A2}"/>
    <cellStyle name="Normal 2 2 2 2 2 2 2 2 2 2 2 2 2 2 16 2 2 2 4" xfId="6985" xr:uid="{1CC17A9C-F3DB-4B0F-83FB-A8582DDAB498}"/>
    <cellStyle name="Normal 2 2 2 2 2 2 2 2 2 2 2 2 2 2 16 2 2 2 5" xfId="6986" xr:uid="{D38A3DD2-922E-4627-9525-70C696C2C018}"/>
    <cellStyle name="Normal 2 2 2 2 2 2 2 2 2 2 2 2 2 2 16 2 2 2 6" xfId="6987" xr:uid="{C4357EFA-E152-46B8-9E82-DE1F8075CA61}"/>
    <cellStyle name="Normal 2 2 2 2 2 2 2 2 2 2 2 2 2 2 16 2 2 3" xfId="6988" xr:uid="{EDF3A2CA-F3E0-4ECE-B8C8-C09B2C94F874}"/>
    <cellStyle name="Normal 2 2 2 2 2 2 2 2 2 2 2 2 2 2 16 2 2 4" xfId="6989" xr:uid="{EB02583B-2257-4A56-8CFC-9C40423DA32B}"/>
    <cellStyle name="Normal 2 2 2 2 2 2 2 2 2 2 2 2 2 2 16 2 2 5" xfId="6990" xr:uid="{EE6E8176-0CE2-4FB2-9E57-F2CC8D1120B1}"/>
    <cellStyle name="Normal 2 2 2 2 2 2 2 2 2 2 2 2 2 2 16 2 2 6" xfId="6991" xr:uid="{80682012-01FE-48A2-9B37-53FDBACF0D34}"/>
    <cellStyle name="Normal 2 2 2 2 2 2 2 2 2 2 2 2 2 2 16 2 2 7" xfId="6992" xr:uid="{E85C8769-F468-4ED8-BA9A-BA1CE0B1C915}"/>
    <cellStyle name="Normal 2 2 2 2 2 2 2 2 2 2 2 2 2 2 16 2 2 8" xfId="6993" xr:uid="{909993DE-2176-4D28-8E98-577DAD6C2717}"/>
    <cellStyle name="Normal 2 2 2 2 2 2 2 2 2 2 2 2 2 2 16 2 2 8 2" xfId="6994" xr:uid="{88E360B3-D604-4020-880E-2C59F7AFF8A4}"/>
    <cellStyle name="Normal 2 2 2 2 2 2 2 2 2 2 2 2 2 2 16 2 2 8 3" xfId="6995" xr:uid="{E7F1F0A7-7777-4958-84A0-ACDCD551592D}"/>
    <cellStyle name="Normal 2 2 2 2 2 2 2 2 2 2 2 2 2 2 16 2 2 8 4" xfId="6996" xr:uid="{4E2BBAF9-73C6-4BD6-B1B8-817304F30952}"/>
    <cellStyle name="Normal 2 2 2 2 2 2 2 2 2 2 2 2 2 2 16 2 2 9" xfId="6997" xr:uid="{AFC04CA4-58E1-49B7-A433-80516305FC9A}"/>
    <cellStyle name="Normal 2 2 2 2 2 2 2 2 2 2 2 2 2 2 16 2 3" xfId="6998" xr:uid="{8AB149BF-FA12-4F74-9AAB-01C1F74F5924}"/>
    <cellStyle name="Normal 2 2 2 2 2 2 2 2 2 2 2 2 2 2 16 2 3 2" xfId="6999" xr:uid="{B3640B56-7E33-442C-A8B2-52AAAB42E89B}"/>
    <cellStyle name="Normal 2 2 2 2 2 2 2 2 2 2 2 2 2 2 16 2 3 2 2" xfId="7000" xr:uid="{3E2C0B09-B97A-42E4-9184-6C6E28B1D69C}"/>
    <cellStyle name="Normal 2 2 2 2 2 2 2 2 2 2 2 2 2 2 16 2 3 2 3" xfId="7001" xr:uid="{468A06C8-2246-4F34-9536-AD64C5F2E6C2}"/>
    <cellStyle name="Normal 2 2 2 2 2 2 2 2 2 2 2 2 2 2 16 2 3 2 4" xfId="7002" xr:uid="{B7E93CBB-344B-429D-ACCA-921F3770E6CC}"/>
    <cellStyle name="Normal 2 2 2 2 2 2 2 2 2 2 2 2 2 2 16 2 3 3" xfId="7003" xr:uid="{D5CDE999-F01A-4F7E-A00D-53ABF3E28955}"/>
    <cellStyle name="Normal 2 2 2 2 2 2 2 2 2 2 2 2 2 2 16 2 3 4" xfId="7004" xr:uid="{3970D40F-CAFA-4AD0-BBB3-212FF8C24CB9}"/>
    <cellStyle name="Normal 2 2 2 2 2 2 2 2 2 2 2 2 2 2 16 2 3 5" xfId="7005" xr:uid="{E0BAF67C-C589-4B2E-8438-ACA161062BFA}"/>
    <cellStyle name="Normal 2 2 2 2 2 2 2 2 2 2 2 2 2 2 16 2 3 6" xfId="7006" xr:uid="{319AA9D3-C806-44B7-A4E2-3950182D6174}"/>
    <cellStyle name="Normal 2 2 2 2 2 2 2 2 2 2 2 2 2 2 16 2 4" xfId="7007" xr:uid="{D8DD5C9D-774B-4049-B66A-B2C896C8169F}"/>
    <cellStyle name="Normal 2 2 2 2 2 2 2 2 2 2 2 2 2 2 16 2 5" xfId="7008" xr:uid="{6CBEB078-98CE-4261-BFAB-D06A4B74BF0A}"/>
    <cellStyle name="Normal 2 2 2 2 2 2 2 2 2 2 2 2 2 2 16 2 6" xfId="7009" xr:uid="{053F466F-E55D-4B56-9F17-337E136900C0}"/>
    <cellStyle name="Normal 2 2 2 2 2 2 2 2 2 2 2 2 2 2 16 2 7" xfId="7010" xr:uid="{971F59FA-98A4-4DA9-BD61-DB4888057211}"/>
    <cellStyle name="Normal 2 2 2 2 2 2 2 2 2 2 2 2 2 2 16 2 8" xfId="7011" xr:uid="{C39DCCEE-DE86-4D84-B3BB-49A247D3C26C}"/>
    <cellStyle name="Normal 2 2 2 2 2 2 2 2 2 2 2 2 2 2 16 2 8 2" xfId="7012" xr:uid="{DDFE512A-FFA3-41C3-8345-75494E707145}"/>
    <cellStyle name="Normal 2 2 2 2 2 2 2 2 2 2 2 2 2 2 16 2 8 3" xfId="7013" xr:uid="{7B66A546-86F5-4EA7-88D8-3779020627CE}"/>
    <cellStyle name="Normal 2 2 2 2 2 2 2 2 2 2 2 2 2 2 16 2 8 4" xfId="7014" xr:uid="{5123FB21-A214-4A99-97CB-502220A622BA}"/>
    <cellStyle name="Normal 2 2 2 2 2 2 2 2 2 2 2 2 2 2 16 2 9" xfId="7015" xr:uid="{819F3A51-82FD-4377-9434-E756E49004C9}"/>
    <cellStyle name="Normal 2 2 2 2 2 2 2 2 2 2 2 2 2 2 16 3" xfId="7016" xr:uid="{F2C37475-3894-466B-AC3B-3E73DF1EA16A}"/>
    <cellStyle name="Normal 2 2 2 2 2 2 2 2 2 2 2 2 2 2 16 4" xfId="7017" xr:uid="{F4141468-7E48-4916-A9C7-3373951E4765}"/>
    <cellStyle name="Normal 2 2 2 2 2 2 2 2 2 2 2 2 2 2 16 5" xfId="7018" xr:uid="{C8E8C11B-CF83-455C-95BC-0B7CAEC8ACAE}"/>
    <cellStyle name="Normal 2 2 2 2 2 2 2 2 2 2 2 2 2 2 16 5 2" xfId="7019" xr:uid="{A306ADBF-9491-4D4C-B84F-AEA967820C52}"/>
    <cellStyle name="Normal 2 2 2 2 2 2 2 2 2 2 2 2 2 2 16 5 2 2" xfId="7020" xr:uid="{74642785-A463-4088-9FB1-486D366442BA}"/>
    <cellStyle name="Normal 2 2 2 2 2 2 2 2 2 2 2 2 2 2 16 5 2 3" xfId="7021" xr:uid="{055F1342-28D3-4840-AC8E-D2C1CCC6B25C}"/>
    <cellStyle name="Normal 2 2 2 2 2 2 2 2 2 2 2 2 2 2 16 5 2 4" xfId="7022" xr:uid="{007A52FB-3E9E-46FA-A820-97C2498A9451}"/>
    <cellStyle name="Normal 2 2 2 2 2 2 2 2 2 2 2 2 2 2 16 5 3" xfId="7023" xr:uid="{14BA4CFE-3DC7-4083-830B-C8D8BF1D2D87}"/>
    <cellStyle name="Normal 2 2 2 2 2 2 2 2 2 2 2 2 2 2 16 5 4" xfId="7024" xr:uid="{08237C41-8B00-4E76-81F4-E3BB56AB1475}"/>
    <cellStyle name="Normal 2 2 2 2 2 2 2 2 2 2 2 2 2 2 16 5 5" xfId="7025" xr:uid="{D00B3E7D-C7E0-45E2-9CB0-52ADB60DFA01}"/>
    <cellStyle name="Normal 2 2 2 2 2 2 2 2 2 2 2 2 2 2 16 5 6" xfId="7026" xr:uid="{C4271609-ECB1-4EF0-9AC3-A5D5807C1079}"/>
    <cellStyle name="Normal 2 2 2 2 2 2 2 2 2 2 2 2 2 2 16 6" xfId="7027" xr:uid="{AED2BDEC-4760-45EE-A999-E6D5569E5CF7}"/>
    <cellStyle name="Normal 2 2 2 2 2 2 2 2 2 2 2 2 2 2 16 7" xfId="7028" xr:uid="{1601A841-0DD8-476F-9D9B-D18145CA3677}"/>
    <cellStyle name="Normal 2 2 2 2 2 2 2 2 2 2 2 2 2 2 16 8" xfId="7029" xr:uid="{E8E9591C-5125-425B-93B6-191F8517B1E8}"/>
    <cellStyle name="Normal 2 2 2 2 2 2 2 2 2 2 2 2 2 2 16 9" xfId="7030" xr:uid="{D6964CDF-C161-4CCE-BC63-79C421B51977}"/>
    <cellStyle name="Normal 2 2 2 2 2 2 2 2 2 2 2 2 2 2 17" xfId="7031" xr:uid="{F4755800-A747-43EA-B845-13F27872FAE8}"/>
    <cellStyle name="Normal 2 2 2 2 2 2 2 2 2 2 2 2 2 2 18" xfId="7032" xr:uid="{6AA2A596-A082-4F64-A6B5-904F8C8C678E}"/>
    <cellStyle name="Normal 2 2 2 2 2 2 2 2 2 2 2 2 2 2 18 10" xfId="7033" xr:uid="{C5613DA9-3F1A-4CAE-9979-30A1C250B86B}"/>
    <cellStyle name="Normal 2 2 2 2 2 2 2 2 2 2 2 2 2 2 18 11" xfId="7034" xr:uid="{31A880E2-BFA3-42CD-89AA-08281EC3C8C2}"/>
    <cellStyle name="Normal 2 2 2 2 2 2 2 2 2 2 2 2 2 2 18 2" xfId="7035" xr:uid="{EA05C7B8-6C6B-4B1A-8A92-61A8682C16B1}"/>
    <cellStyle name="Normal 2 2 2 2 2 2 2 2 2 2 2 2 2 2 18 2 10" xfId="7036" xr:uid="{2677F2B0-7475-42DA-906A-76596FB538DD}"/>
    <cellStyle name="Normal 2 2 2 2 2 2 2 2 2 2 2 2 2 2 18 2 11" xfId="7037" xr:uid="{EACE19DB-D085-489D-A551-A784E2E84FDF}"/>
    <cellStyle name="Normal 2 2 2 2 2 2 2 2 2 2 2 2 2 2 18 2 2" xfId="7038" xr:uid="{73CBEECC-85AA-4EB1-B045-79D7892B372F}"/>
    <cellStyle name="Normal 2 2 2 2 2 2 2 2 2 2 2 2 2 2 18 2 2 2" xfId="7039" xr:uid="{83171AF3-F7A2-4D78-B5DF-00BBF277F5F3}"/>
    <cellStyle name="Normal 2 2 2 2 2 2 2 2 2 2 2 2 2 2 18 2 2 2 2" xfId="7040" xr:uid="{7E5E67E9-35AA-4743-BCA3-5B1FE1B08F3D}"/>
    <cellStyle name="Normal 2 2 2 2 2 2 2 2 2 2 2 2 2 2 18 2 2 2 3" xfId="7041" xr:uid="{A89A6341-CAC8-4904-9A5E-C72E82DBAB40}"/>
    <cellStyle name="Normal 2 2 2 2 2 2 2 2 2 2 2 2 2 2 18 2 2 2 4" xfId="7042" xr:uid="{22CB9D0C-1447-4F8D-AFCD-044E8E59C3D6}"/>
    <cellStyle name="Normal 2 2 2 2 2 2 2 2 2 2 2 2 2 2 18 2 2 3" xfId="7043" xr:uid="{FE7EC2A2-93A0-47B5-B287-A5208EC3B940}"/>
    <cellStyle name="Normal 2 2 2 2 2 2 2 2 2 2 2 2 2 2 18 2 2 4" xfId="7044" xr:uid="{B1726A34-7995-4667-AC37-4F0CB58D7616}"/>
    <cellStyle name="Normal 2 2 2 2 2 2 2 2 2 2 2 2 2 2 18 2 2 5" xfId="7045" xr:uid="{917112B7-C7BD-4675-BC54-4D2B0E1AE896}"/>
    <cellStyle name="Normal 2 2 2 2 2 2 2 2 2 2 2 2 2 2 18 2 2 6" xfId="7046" xr:uid="{92D627D3-6398-4422-8BA6-980BEEE4E578}"/>
    <cellStyle name="Normal 2 2 2 2 2 2 2 2 2 2 2 2 2 2 18 2 3" xfId="7047" xr:uid="{0D5B10E9-7192-4DFF-9BB4-1B3F708037A4}"/>
    <cellStyle name="Normal 2 2 2 2 2 2 2 2 2 2 2 2 2 2 18 2 4" xfId="7048" xr:uid="{EBF095E0-74F8-4E1A-8CC2-798158F5D6E8}"/>
    <cellStyle name="Normal 2 2 2 2 2 2 2 2 2 2 2 2 2 2 18 2 5" xfId="7049" xr:uid="{83C05A43-04EF-4100-880F-BAB40AF79E05}"/>
    <cellStyle name="Normal 2 2 2 2 2 2 2 2 2 2 2 2 2 2 18 2 6" xfId="7050" xr:uid="{D11F8C7B-0C51-447B-982C-4A6F09BF1765}"/>
    <cellStyle name="Normal 2 2 2 2 2 2 2 2 2 2 2 2 2 2 18 2 7" xfId="7051" xr:uid="{9D6B96DA-3EA2-46F7-97FC-F0CF0CD0CE44}"/>
    <cellStyle name="Normal 2 2 2 2 2 2 2 2 2 2 2 2 2 2 18 2 8" xfId="7052" xr:uid="{20B4BA48-6BB9-41F1-9214-315680F42143}"/>
    <cellStyle name="Normal 2 2 2 2 2 2 2 2 2 2 2 2 2 2 18 2 8 2" xfId="7053" xr:uid="{E54C2651-81D5-4DB1-86AB-F12D1F2E1187}"/>
    <cellStyle name="Normal 2 2 2 2 2 2 2 2 2 2 2 2 2 2 18 2 8 3" xfId="7054" xr:uid="{59B50CE6-49DE-4930-A243-40C8BCFC7CDE}"/>
    <cellStyle name="Normal 2 2 2 2 2 2 2 2 2 2 2 2 2 2 18 2 8 4" xfId="7055" xr:uid="{CE01EF09-C9FE-4EB3-B3FB-4677FAD424C2}"/>
    <cellStyle name="Normal 2 2 2 2 2 2 2 2 2 2 2 2 2 2 18 2 9" xfId="7056" xr:uid="{361B97FC-8DE4-47AB-B52B-C129EF6A68FF}"/>
    <cellStyle name="Normal 2 2 2 2 2 2 2 2 2 2 2 2 2 2 18 3" xfId="7057" xr:uid="{BF67A946-0570-4B05-9A3F-2053CBFA3079}"/>
    <cellStyle name="Normal 2 2 2 2 2 2 2 2 2 2 2 2 2 2 18 3 2" xfId="7058" xr:uid="{123CEFFD-C96E-4469-907F-7E0962583756}"/>
    <cellStyle name="Normal 2 2 2 2 2 2 2 2 2 2 2 2 2 2 18 3 2 2" xfId="7059" xr:uid="{4BFC23B5-C8AB-4DD9-B7A6-07FE3092082E}"/>
    <cellStyle name="Normal 2 2 2 2 2 2 2 2 2 2 2 2 2 2 18 3 2 3" xfId="7060" xr:uid="{4456AD70-174E-48D6-9A62-7DE2019BC95C}"/>
    <cellStyle name="Normal 2 2 2 2 2 2 2 2 2 2 2 2 2 2 18 3 2 4" xfId="7061" xr:uid="{50C066D8-47D3-4826-8588-FBDCFFF34793}"/>
    <cellStyle name="Normal 2 2 2 2 2 2 2 2 2 2 2 2 2 2 18 3 3" xfId="7062" xr:uid="{DEE0B2FA-5C27-41B4-8480-95C723C16EC8}"/>
    <cellStyle name="Normal 2 2 2 2 2 2 2 2 2 2 2 2 2 2 18 3 4" xfId="7063" xr:uid="{60D11A78-0C42-4282-9174-2A012AC98876}"/>
    <cellStyle name="Normal 2 2 2 2 2 2 2 2 2 2 2 2 2 2 18 3 5" xfId="7064" xr:uid="{D723298B-17B9-414B-92A3-582EDE031F76}"/>
    <cellStyle name="Normal 2 2 2 2 2 2 2 2 2 2 2 2 2 2 18 3 6" xfId="7065" xr:uid="{2363C5C9-D65C-487C-BE45-1E1DDE6A0157}"/>
    <cellStyle name="Normal 2 2 2 2 2 2 2 2 2 2 2 2 2 2 18 4" xfId="7066" xr:uid="{5D218215-BA5B-4EF8-B89D-394D876A2B8C}"/>
    <cellStyle name="Normal 2 2 2 2 2 2 2 2 2 2 2 2 2 2 18 5" xfId="7067" xr:uid="{BECD3A99-E39E-4EAF-B5AA-393B00308640}"/>
    <cellStyle name="Normal 2 2 2 2 2 2 2 2 2 2 2 2 2 2 18 6" xfId="7068" xr:uid="{28ACB603-2647-4174-AF79-5B2F3164D288}"/>
    <cellStyle name="Normal 2 2 2 2 2 2 2 2 2 2 2 2 2 2 18 7" xfId="7069" xr:uid="{4F496D4C-2984-4CE6-A752-DC33E826A9CF}"/>
    <cellStyle name="Normal 2 2 2 2 2 2 2 2 2 2 2 2 2 2 18 8" xfId="7070" xr:uid="{16CA31CE-4660-4144-BB42-F91F906E6290}"/>
    <cellStyle name="Normal 2 2 2 2 2 2 2 2 2 2 2 2 2 2 18 8 2" xfId="7071" xr:uid="{A1D5E5E2-E02D-4F26-B6A1-245670864E52}"/>
    <cellStyle name="Normal 2 2 2 2 2 2 2 2 2 2 2 2 2 2 18 8 3" xfId="7072" xr:uid="{C4AFF757-87C9-4477-B329-B4E2F9A20763}"/>
    <cellStyle name="Normal 2 2 2 2 2 2 2 2 2 2 2 2 2 2 18 8 4" xfId="7073" xr:uid="{E99A9D4A-96BA-48C7-8ACD-FE80DB483FFB}"/>
    <cellStyle name="Normal 2 2 2 2 2 2 2 2 2 2 2 2 2 2 18 9" xfId="7074" xr:uid="{F99EACF3-C67D-43D3-A490-41950745220E}"/>
    <cellStyle name="Normal 2 2 2 2 2 2 2 2 2 2 2 2 2 2 19" xfId="7075" xr:uid="{65083911-D2DF-4FF7-8F43-1BBB832895B9}"/>
    <cellStyle name="Normal 2 2 2 2 2 2 2 2 2 2 2 2 2 2 2" xfId="7076" xr:uid="{7A40E21B-1BDD-4ACB-8F1C-8B2499142D25}"/>
    <cellStyle name="Normal 2 2 2 2 2 2 2 2 2 2 2 2 2 2 2 10" xfId="7077" xr:uid="{22B04FCA-07AC-4053-B0F7-4C3A3D935143}"/>
    <cellStyle name="Normal 2 2 2 2 2 2 2 2 2 2 2 2 2 2 2 11" xfId="7078" xr:uid="{95012423-7A89-4195-B9D3-2635F287B429}"/>
    <cellStyle name="Normal 2 2 2 2 2 2 2 2 2 2 2 2 2 2 2 12" xfId="7079" xr:uid="{EC0A5690-F8CF-4631-98B7-1BB5DE161B79}"/>
    <cellStyle name="Normal 2 2 2 2 2 2 2 2 2 2 2 2 2 2 2 12 10" xfId="7080" xr:uid="{A178B0B0-0DD4-4ABD-AAC6-37B1E57B230B}"/>
    <cellStyle name="Normal 2 2 2 2 2 2 2 2 2 2 2 2 2 2 2 12 11" xfId="7081" xr:uid="{001D20DA-C293-43D7-989E-05DE0431DF5D}"/>
    <cellStyle name="Normal 2 2 2 2 2 2 2 2 2 2 2 2 2 2 2 12 11 2" xfId="7082" xr:uid="{F3D4989F-985F-4111-9C80-720DBE0D8F0B}"/>
    <cellStyle name="Normal 2 2 2 2 2 2 2 2 2 2 2 2 2 2 2 12 11 3" xfId="7083" xr:uid="{32E0A164-DA39-47B3-902D-93A46CDC094D}"/>
    <cellStyle name="Normal 2 2 2 2 2 2 2 2 2 2 2 2 2 2 2 12 11 4" xfId="7084" xr:uid="{A6210A97-C6EE-46B6-9FBD-7E27B39BC55C}"/>
    <cellStyle name="Normal 2 2 2 2 2 2 2 2 2 2 2 2 2 2 2 12 12" xfId="7085" xr:uid="{8947F610-EB3E-4C0D-862D-F8ACB099A52D}"/>
    <cellStyle name="Normal 2 2 2 2 2 2 2 2 2 2 2 2 2 2 2 12 13" xfId="7086" xr:uid="{215F6445-6946-4D06-977A-EBBACC9A4E89}"/>
    <cellStyle name="Normal 2 2 2 2 2 2 2 2 2 2 2 2 2 2 2 12 14" xfId="7087" xr:uid="{6C25298F-3FFC-4C7B-89DF-74B63A880D4D}"/>
    <cellStyle name="Normal 2 2 2 2 2 2 2 2 2 2 2 2 2 2 2 12 2" xfId="7088" xr:uid="{E5BDDFA9-0649-4FAF-B1BC-77E6A0ACB644}"/>
    <cellStyle name="Normal 2 2 2 2 2 2 2 2 2 2 2 2 2 2 2 12 2 10" xfId="7089" xr:uid="{143983F3-53EA-4AA4-8239-5719DE68CA62}"/>
    <cellStyle name="Normal 2 2 2 2 2 2 2 2 2 2 2 2 2 2 2 12 2 11" xfId="7090" xr:uid="{C7C17070-B93D-484E-BF36-8154E7F9752A}"/>
    <cellStyle name="Normal 2 2 2 2 2 2 2 2 2 2 2 2 2 2 2 12 2 2" xfId="7091" xr:uid="{6C5B9E0F-AD67-4F7C-BC91-DFBFE62D55F0}"/>
    <cellStyle name="Normal 2 2 2 2 2 2 2 2 2 2 2 2 2 2 2 12 2 2 10" xfId="7092" xr:uid="{4D69A08F-73E9-4C9C-9B5D-DA35C41B7E10}"/>
    <cellStyle name="Normal 2 2 2 2 2 2 2 2 2 2 2 2 2 2 2 12 2 2 11" xfId="7093" xr:uid="{B4DCFF10-AD7E-425F-9DC4-12ED481524DA}"/>
    <cellStyle name="Normal 2 2 2 2 2 2 2 2 2 2 2 2 2 2 2 12 2 2 2" xfId="7094" xr:uid="{782CB3B6-0AD8-44D4-9FAC-F8D6A3844CF0}"/>
    <cellStyle name="Normal 2 2 2 2 2 2 2 2 2 2 2 2 2 2 2 12 2 2 2 2" xfId="7095" xr:uid="{E9F815DB-F178-4183-AD1D-82820E72CE2D}"/>
    <cellStyle name="Normal 2 2 2 2 2 2 2 2 2 2 2 2 2 2 2 12 2 2 2 2 2" xfId="7096" xr:uid="{CD0BADA7-3952-431B-BD3C-203863105012}"/>
    <cellStyle name="Normal 2 2 2 2 2 2 2 2 2 2 2 2 2 2 2 12 2 2 2 2 3" xfId="7097" xr:uid="{024C8C71-2E2A-462F-A57C-A1613DF5D8E0}"/>
    <cellStyle name="Normal 2 2 2 2 2 2 2 2 2 2 2 2 2 2 2 12 2 2 2 2 4" xfId="7098" xr:uid="{67AB51D9-B0F9-4CA5-ABC8-8D17D6AF31D7}"/>
    <cellStyle name="Normal 2 2 2 2 2 2 2 2 2 2 2 2 2 2 2 12 2 2 2 3" xfId="7099" xr:uid="{A71565EB-4958-4632-AC26-39F1A108DD54}"/>
    <cellStyle name="Normal 2 2 2 2 2 2 2 2 2 2 2 2 2 2 2 12 2 2 2 4" xfId="7100" xr:uid="{B8F260D5-E275-4DC0-9A1B-F1A17AE1E3FB}"/>
    <cellStyle name="Normal 2 2 2 2 2 2 2 2 2 2 2 2 2 2 2 12 2 2 2 5" xfId="7101" xr:uid="{AABDA704-5E9E-4D84-9E3A-5EABFFB15891}"/>
    <cellStyle name="Normal 2 2 2 2 2 2 2 2 2 2 2 2 2 2 2 12 2 2 2 6" xfId="7102" xr:uid="{E61FC1F0-18CE-4C5D-BEB6-065453DEBA16}"/>
    <cellStyle name="Normal 2 2 2 2 2 2 2 2 2 2 2 2 2 2 2 12 2 2 3" xfId="7103" xr:uid="{828C3063-A011-45E6-A6BA-9F1317CF0471}"/>
    <cellStyle name="Normal 2 2 2 2 2 2 2 2 2 2 2 2 2 2 2 12 2 2 4" xfId="7104" xr:uid="{71E97320-0140-4AC6-B491-69DC0C2D88DA}"/>
    <cellStyle name="Normal 2 2 2 2 2 2 2 2 2 2 2 2 2 2 2 12 2 2 5" xfId="7105" xr:uid="{4D7DDB8B-D4CD-45F5-B336-C65264719AC1}"/>
    <cellStyle name="Normal 2 2 2 2 2 2 2 2 2 2 2 2 2 2 2 12 2 2 6" xfId="7106" xr:uid="{A10E8CEE-7307-4D89-8633-2D89C24A6760}"/>
    <cellStyle name="Normal 2 2 2 2 2 2 2 2 2 2 2 2 2 2 2 12 2 2 7" xfId="7107" xr:uid="{F89FF272-735A-4CBF-871A-AF3C48E9AAE9}"/>
    <cellStyle name="Normal 2 2 2 2 2 2 2 2 2 2 2 2 2 2 2 12 2 2 8" xfId="7108" xr:uid="{AD124246-6B6A-4139-998D-8B5016A1829E}"/>
    <cellStyle name="Normal 2 2 2 2 2 2 2 2 2 2 2 2 2 2 2 12 2 2 8 2" xfId="7109" xr:uid="{A2BED39A-6D3F-4173-B683-80596E1CD9CF}"/>
    <cellStyle name="Normal 2 2 2 2 2 2 2 2 2 2 2 2 2 2 2 12 2 2 8 3" xfId="7110" xr:uid="{65F802DD-5754-45BE-ACEF-867906BEFE95}"/>
    <cellStyle name="Normal 2 2 2 2 2 2 2 2 2 2 2 2 2 2 2 12 2 2 8 4" xfId="7111" xr:uid="{52BCAC5C-6914-490C-B219-D87E53B35006}"/>
    <cellStyle name="Normal 2 2 2 2 2 2 2 2 2 2 2 2 2 2 2 12 2 2 9" xfId="7112" xr:uid="{3B43E417-28CB-4694-B58B-C5A0AF833F40}"/>
    <cellStyle name="Normal 2 2 2 2 2 2 2 2 2 2 2 2 2 2 2 12 2 3" xfId="7113" xr:uid="{37883188-9935-4C96-8DAE-2E7EAF7D717C}"/>
    <cellStyle name="Normal 2 2 2 2 2 2 2 2 2 2 2 2 2 2 2 12 2 3 2" xfId="7114" xr:uid="{1C03E785-301E-40C3-87E5-A87B958F8C8F}"/>
    <cellStyle name="Normal 2 2 2 2 2 2 2 2 2 2 2 2 2 2 2 12 2 3 2 2" xfId="7115" xr:uid="{1FD418B4-CDFB-4DEB-9436-37F7C9BD65C7}"/>
    <cellStyle name="Normal 2 2 2 2 2 2 2 2 2 2 2 2 2 2 2 12 2 3 2 3" xfId="7116" xr:uid="{EB9D903F-B6CF-474C-A997-410392C4F3D2}"/>
    <cellStyle name="Normal 2 2 2 2 2 2 2 2 2 2 2 2 2 2 2 12 2 3 2 4" xfId="7117" xr:uid="{84145CD2-CC9D-46CB-8FDE-16F390D064A8}"/>
    <cellStyle name="Normal 2 2 2 2 2 2 2 2 2 2 2 2 2 2 2 12 2 3 3" xfId="7118" xr:uid="{D94E024B-4A33-4FB5-B542-4BCFBDF8D8E4}"/>
    <cellStyle name="Normal 2 2 2 2 2 2 2 2 2 2 2 2 2 2 2 12 2 3 4" xfId="7119" xr:uid="{75AB5B88-6932-4881-ACF5-9F60E2B24CE9}"/>
    <cellStyle name="Normal 2 2 2 2 2 2 2 2 2 2 2 2 2 2 2 12 2 3 5" xfId="7120" xr:uid="{234E9764-6B87-4F10-8520-9B3015EE8593}"/>
    <cellStyle name="Normal 2 2 2 2 2 2 2 2 2 2 2 2 2 2 2 12 2 3 6" xfId="7121" xr:uid="{53CA2E43-37F2-4AC2-B95A-169522D85593}"/>
    <cellStyle name="Normal 2 2 2 2 2 2 2 2 2 2 2 2 2 2 2 12 2 4" xfId="7122" xr:uid="{213F19F8-83B4-4BC1-973A-9BD83FB4D0ED}"/>
    <cellStyle name="Normal 2 2 2 2 2 2 2 2 2 2 2 2 2 2 2 12 2 5" xfId="7123" xr:uid="{85622EAD-1E35-4EA8-AFBC-469ECD647166}"/>
    <cellStyle name="Normal 2 2 2 2 2 2 2 2 2 2 2 2 2 2 2 12 2 6" xfId="7124" xr:uid="{0CA20084-A075-46D9-945B-019AE216742E}"/>
    <cellStyle name="Normal 2 2 2 2 2 2 2 2 2 2 2 2 2 2 2 12 2 7" xfId="7125" xr:uid="{722D61DC-19E3-4160-8342-E743A162832C}"/>
    <cellStyle name="Normal 2 2 2 2 2 2 2 2 2 2 2 2 2 2 2 12 2 8" xfId="7126" xr:uid="{3F465005-10D9-4F5D-A8B6-41FC05C58AA3}"/>
    <cellStyle name="Normal 2 2 2 2 2 2 2 2 2 2 2 2 2 2 2 12 2 8 2" xfId="7127" xr:uid="{B5318D95-3104-48C9-8A8A-1A7870B3CFF4}"/>
    <cellStyle name="Normal 2 2 2 2 2 2 2 2 2 2 2 2 2 2 2 12 2 8 3" xfId="7128" xr:uid="{DC58F4FC-22D1-47C5-A497-0FD6B7F7D231}"/>
    <cellStyle name="Normal 2 2 2 2 2 2 2 2 2 2 2 2 2 2 2 12 2 8 4" xfId="7129" xr:uid="{27B3800A-2E32-450A-AB96-4DA0679866A1}"/>
    <cellStyle name="Normal 2 2 2 2 2 2 2 2 2 2 2 2 2 2 2 12 2 9" xfId="7130" xr:uid="{280E726F-04D3-4B59-B1BC-929D9C2F09FA}"/>
    <cellStyle name="Normal 2 2 2 2 2 2 2 2 2 2 2 2 2 2 2 12 3" xfId="7131" xr:uid="{25BAAF7D-2D0F-4DC1-9772-F38226E5F4EE}"/>
    <cellStyle name="Normal 2 2 2 2 2 2 2 2 2 2 2 2 2 2 2 12 4" xfId="7132" xr:uid="{916C7850-E749-464B-910F-554E58DD7F9D}"/>
    <cellStyle name="Normal 2 2 2 2 2 2 2 2 2 2 2 2 2 2 2 12 5" xfId="7133" xr:uid="{83E60B74-AD1A-465A-BD86-9032B3D132B0}"/>
    <cellStyle name="Normal 2 2 2 2 2 2 2 2 2 2 2 2 2 2 2 12 5 2" xfId="7134" xr:uid="{8DC16FDA-CFB7-4901-8FFC-F0CCCC7B41C9}"/>
    <cellStyle name="Normal 2 2 2 2 2 2 2 2 2 2 2 2 2 2 2 12 5 2 2" xfId="7135" xr:uid="{E916886B-43E2-437C-8225-E5904EAAC1F4}"/>
    <cellStyle name="Normal 2 2 2 2 2 2 2 2 2 2 2 2 2 2 2 12 5 2 3" xfId="7136" xr:uid="{B892B3DE-281F-4991-88A1-8483C5B887F7}"/>
    <cellStyle name="Normal 2 2 2 2 2 2 2 2 2 2 2 2 2 2 2 12 5 2 4" xfId="7137" xr:uid="{45A11C28-A074-4FB1-9123-12A150750FE1}"/>
    <cellStyle name="Normal 2 2 2 2 2 2 2 2 2 2 2 2 2 2 2 12 5 3" xfId="7138" xr:uid="{5B920FBA-8230-4842-8DF7-036C5A88EA04}"/>
    <cellStyle name="Normal 2 2 2 2 2 2 2 2 2 2 2 2 2 2 2 12 5 4" xfId="7139" xr:uid="{1CF4211A-C33F-4CD7-B6FE-4FE7927783F4}"/>
    <cellStyle name="Normal 2 2 2 2 2 2 2 2 2 2 2 2 2 2 2 12 5 5" xfId="7140" xr:uid="{E861A401-9100-4448-BA74-DF83A303867A}"/>
    <cellStyle name="Normal 2 2 2 2 2 2 2 2 2 2 2 2 2 2 2 12 5 6" xfId="7141" xr:uid="{D88B040E-4C17-4788-9873-B474E752F544}"/>
    <cellStyle name="Normal 2 2 2 2 2 2 2 2 2 2 2 2 2 2 2 12 6" xfId="7142" xr:uid="{8C6C68B3-52E9-485E-AB84-C8E40FFA4138}"/>
    <cellStyle name="Normal 2 2 2 2 2 2 2 2 2 2 2 2 2 2 2 12 7" xfId="7143" xr:uid="{7C3653A6-493B-4310-A636-BF8940746B34}"/>
    <cellStyle name="Normal 2 2 2 2 2 2 2 2 2 2 2 2 2 2 2 12 8" xfId="7144" xr:uid="{CEA4E01E-2D88-4E70-AFD0-7136EB181ACF}"/>
    <cellStyle name="Normal 2 2 2 2 2 2 2 2 2 2 2 2 2 2 2 12 9" xfId="7145" xr:uid="{997A609F-3566-4A51-A8B1-2535634C687C}"/>
    <cellStyle name="Normal 2 2 2 2 2 2 2 2 2 2 2 2 2 2 2 13" xfId="7146" xr:uid="{E998E77D-74EF-455F-98AC-3BB93120DF5D}"/>
    <cellStyle name="Normal 2 2 2 2 2 2 2 2 2 2 2 2 2 2 2 14" xfId="7147" xr:uid="{64EC362F-8F3C-4487-8215-328DEDB3EA9C}"/>
    <cellStyle name="Normal 2 2 2 2 2 2 2 2 2 2 2 2 2 2 2 14 10" xfId="7148" xr:uid="{13DC70BA-5A56-431F-8058-3231DA846450}"/>
    <cellStyle name="Normal 2 2 2 2 2 2 2 2 2 2 2 2 2 2 2 14 11" xfId="7149" xr:uid="{9B3C27A8-AF36-48C3-ADDB-31B852854924}"/>
    <cellStyle name="Normal 2 2 2 2 2 2 2 2 2 2 2 2 2 2 2 14 2" xfId="7150" xr:uid="{13AADFC4-0C91-43BE-B76D-F2AB5BDFAB7D}"/>
    <cellStyle name="Normal 2 2 2 2 2 2 2 2 2 2 2 2 2 2 2 14 2 10" xfId="7151" xr:uid="{4996C847-4E44-4468-83CB-BC5F619CC9F7}"/>
    <cellStyle name="Normal 2 2 2 2 2 2 2 2 2 2 2 2 2 2 2 14 2 11" xfId="7152" xr:uid="{6D3A5CEC-1D7B-4B62-B55F-635FD82FC94C}"/>
    <cellStyle name="Normal 2 2 2 2 2 2 2 2 2 2 2 2 2 2 2 14 2 2" xfId="7153" xr:uid="{3DE680DE-690D-4203-A193-5CEB4AE6E17C}"/>
    <cellStyle name="Normal 2 2 2 2 2 2 2 2 2 2 2 2 2 2 2 14 2 2 2" xfId="7154" xr:uid="{E5CFF4AD-9D0F-4FD6-84DD-3E62969CB812}"/>
    <cellStyle name="Normal 2 2 2 2 2 2 2 2 2 2 2 2 2 2 2 14 2 2 2 2" xfId="7155" xr:uid="{25D77344-69FE-47A3-B383-1A3D2B6A6EDD}"/>
    <cellStyle name="Normal 2 2 2 2 2 2 2 2 2 2 2 2 2 2 2 14 2 2 2 3" xfId="7156" xr:uid="{1213F459-4D1C-4290-8CF7-D1718403D40B}"/>
    <cellStyle name="Normal 2 2 2 2 2 2 2 2 2 2 2 2 2 2 2 14 2 2 2 4" xfId="7157" xr:uid="{5CF0A594-5FF8-42CC-8708-D888DBB0DF36}"/>
    <cellStyle name="Normal 2 2 2 2 2 2 2 2 2 2 2 2 2 2 2 14 2 2 3" xfId="7158" xr:uid="{8A318F2B-B19F-48FC-85BA-99CD00950D4F}"/>
    <cellStyle name="Normal 2 2 2 2 2 2 2 2 2 2 2 2 2 2 2 14 2 2 4" xfId="7159" xr:uid="{A2E65808-6CDB-4A62-B73F-6AF8D1404F2D}"/>
    <cellStyle name="Normal 2 2 2 2 2 2 2 2 2 2 2 2 2 2 2 14 2 2 5" xfId="7160" xr:uid="{33EE3AE7-B5FE-4057-AF16-3C9D1C28DF9E}"/>
    <cellStyle name="Normal 2 2 2 2 2 2 2 2 2 2 2 2 2 2 2 14 2 2 6" xfId="7161" xr:uid="{64B624AA-DED1-4123-8004-13FE53E7AA94}"/>
    <cellStyle name="Normal 2 2 2 2 2 2 2 2 2 2 2 2 2 2 2 14 2 3" xfId="7162" xr:uid="{9FED45F1-616B-42D3-B799-AC94EE42512D}"/>
    <cellStyle name="Normal 2 2 2 2 2 2 2 2 2 2 2 2 2 2 2 14 2 4" xfId="7163" xr:uid="{049FC670-4A09-47DA-AB93-193CDEE0C161}"/>
    <cellStyle name="Normal 2 2 2 2 2 2 2 2 2 2 2 2 2 2 2 14 2 5" xfId="7164" xr:uid="{E600E6AC-04DB-40C0-A2EB-5043FFC39F2B}"/>
    <cellStyle name="Normal 2 2 2 2 2 2 2 2 2 2 2 2 2 2 2 14 2 6" xfId="7165" xr:uid="{F858679D-18D8-4574-B5F7-5E28FF3234B2}"/>
    <cellStyle name="Normal 2 2 2 2 2 2 2 2 2 2 2 2 2 2 2 14 2 7" xfId="7166" xr:uid="{98CB0325-8C6E-4DF0-AAE8-2436BD98FD1B}"/>
    <cellStyle name="Normal 2 2 2 2 2 2 2 2 2 2 2 2 2 2 2 14 2 8" xfId="7167" xr:uid="{06BCC13C-BFA0-4799-BE75-9E5554662AF8}"/>
    <cellStyle name="Normal 2 2 2 2 2 2 2 2 2 2 2 2 2 2 2 14 2 8 2" xfId="7168" xr:uid="{ED6F7D10-5313-48E5-BD7D-43AFFB9CA1F0}"/>
    <cellStyle name="Normal 2 2 2 2 2 2 2 2 2 2 2 2 2 2 2 14 2 8 3" xfId="7169" xr:uid="{9A220E2F-1578-4EDF-8AC6-CC876DA34A8F}"/>
    <cellStyle name="Normal 2 2 2 2 2 2 2 2 2 2 2 2 2 2 2 14 2 8 4" xfId="7170" xr:uid="{1087BBA2-E06A-4D07-9865-5C2F63BDEC8B}"/>
    <cellStyle name="Normal 2 2 2 2 2 2 2 2 2 2 2 2 2 2 2 14 2 9" xfId="7171" xr:uid="{1ED28738-D880-41C7-A677-6D9B5C950A0D}"/>
    <cellStyle name="Normal 2 2 2 2 2 2 2 2 2 2 2 2 2 2 2 14 3" xfId="7172" xr:uid="{07ED9A7B-3F30-45DE-A62A-AB282FAF47DD}"/>
    <cellStyle name="Normal 2 2 2 2 2 2 2 2 2 2 2 2 2 2 2 14 3 2" xfId="7173" xr:uid="{A4FF803C-2D9D-4AE9-8479-AA14EEF9751A}"/>
    <cellStyle name="Normal 2 2 2 2 2 2 2 2 2 2 2 2 2 2 2 14 3 2 2" xfId="7174" xr:uid="{CE0301F1-6862-43CC-A005-ECF6253F1524}"/>
    <cellStyle name="Normal 2 2 2 2 2 2 2 2 2 2 2 2 2 2 2 14 3 2 3" xfId="7175" xr:uid="{D378A52D-E80D-46E8-B8F0-D54CF74903AB}"/>
    <cellStyle name="Normal 2 2 2 2 2 2 2 2 2 2 2 2 2 2 2 14 3 2 4" xfId="7176" xr:uid="{6863E3DA-C43E-4D2F-9210-87E72213F001}"/>
    <cellStyle name="Normal 2 2 2 2 2 2 2 2 2 2 2 2 2 2 2 14 3 3" xfId="7177" xr:uid="{992EC2F6-6370-476A-8637-94FFD9288B45}"/>
    <cellStyle name="Normal 2 2 2 2 2 2 2 2 2 2 2 2 2 2 2 14 3 4" xfId="7178" xr:uid="{3C03063A-F69A-43E0-A86E-F79F81F35959}"/>
    <cellStyle name="Normal 2 2 2 2 2 2 2 2 2 2 2 2 2 2 2 14 3 5" xfId="7179" xr:uid="{D6E6A397-A75C-450A-9588-B4F0D30F909E}"/>
    <cellStyle name="Normal 2 2 2 2 2 2 2 2 2 2 2 2 2 2 2 14 3 6" xfId="7180" xr:uid="{A9B6FBC3-767F-4E0A-BAD1-31159C6DB9CA}"/>
    <cellStyle name="Normal 2 2 2 2 2 2 2 2 2 2 2 2 2 2 2 14 4" xfId="7181" xr:uid="{0C3017B3-7DF9-4269-ACEA-CE636D16B7F7}"/>
    <cellStyle name="Normal 2 2 2 2 2 2 2 2 2 2 2 2 2 2 2 14 5" xfId="7182" xr:uid="{4DAAD1E8-1D70-41D5-AFBD-FDF14F676CF7}"/>
    <cellStyle name="Normal 2 2 2 2 2 2 2 2 2 2 2 2 2 2 2 14 6" xfId="7183" xr:uid="{C1145519-7A37-4F5C-B2BD-8FE3CE1CFF6C}"/>
    <cellStyle name="Normal 2 2 2 2 2 2 2 2 2 2 2 2 2 2 2 14 7" xfId="7184" xr:uid="{FE9B701E-5186-444F-B055-D5881656B12F}"/>
    <cellStyle name="Normal 2 2 2 2 2 2 2 2 2 2 2 2 2 2 2 14 8" xfId="7185" xr:uid="{5A4BEC13-3FEE-4835-A700-D1958714AB2F}"/>
    <cellStyle name="Normal 2 2 2 2 2 2 2 2 2 2 2 2 2 2 2 14 8 2" xfId="7186" xr:uid="{78A55690-0100-4475-BC5B-60556F0F9039}"/>
    <cellStyle name="Normal 2 2 2 2 2 2 2 2 2 2 2 2 2 2 2 14 8 3" xfId="7187" xr:uid="{1086F27F-EADA-4C57-9521-DAD6D422536B}"/>
    <cellStyle name="Normal 2 2 2 2 2 2 2 2 2 2 2 2 2 2 2 14 8 4" xfId="7188" xr:uid="{50D30F9A-FEA8-46CD-AD2E-A2FE61FC50EE}"/>
    <cellStyle name="Normal 2 2 2 2 2 2 2 2 2 2 2 2 2 2 2 14 9" xfId="7189" xr:uid="{E1DDD69F-70F0-4587-AC71-D34AFBCAC8FB}"/>
    <cellStyle name="Normal 2 2 2 2 2 2 2 2 2 2 2 2 2 2 2 15" xfId="7190" xr:uid="{7497688B-9B86-4BB6-AAEF-B22F205E9D6A}"/>
    <cellStyle name="Normal 2 2 2 2 2 2 2 2 2 2 2 2 2 2 2 16" xfId="7191" xr:uid="{A2A0D92D-194E-4885-9462-6C8F92F345E1}"/>
    <cellStyle name="Normal 2 2 2 2 2 2 2 2 2 2 2 2 2 2 2 16 2" xfId="7192" xr:uid="{EE9148CB-8A67-4356-AE0F-C35997D5DB49}"/>
    <cellStyle name="Normal 2 2 2 2 2 2 2 2 2 2 2 2 2 2 2 16 2 2" xfId="7193" xr:uid="{827D7728-A7E7-4DED-9ED8-6325518132F6}"/>
    <cellStyle name="Normal 2 2 2 2 2 2 2 2 2 2 2 2 2 2 2 16 2 3" xfId="7194" xr:uid="{AB74F860-DEFF-419E-8743-BCB0AA834F0A}"/>
    <cellStyle name="Normal 2 2 2 2 2 2 2 2 2 2 2 2 2 2 2 16 2 4" xfId="7195" xr:uid="{299AF2E8-8916-4F29-A5D4-1A5404C72982}"/>
    <cellStyle name="Normal 2 2 2 2 2 2 2 2 2 2 2 2 2 2 2 16 3" xfId="7196" xr:uid="{D7F8615E-BE1C-43BA-9971-FA587CBE9BDC}"/>
    <cellStyle name="Normal 2 2 2 2 2 2 2 2 2 2 2 2 2 2 2 16 4" xfId="7197" xr:uid="{3B49EB5E-C4DD-44A1-B59B-2E89301F038C}"/>
    <cellStyle name="Normal 2 2 2 2 2 2 2 2 2 2 2 2 2 2 2 16 5" xfId="7198" xr:uid="{A82A1893-20F6-475A-95A9-40B767DCAD49}"/>
    <cellStyle name="Normal 2 2 2 2 2 2 2 2 2 2 2 2 2 2 2 16 6" xfId="7199" xr:uid="{974C49AC-02FF-4B43-B567-E0E387A6CBD3}"/>
    <cellStyle name="Normal 2 2 2 2 2 2 2 2 2 2 2 2 2 2 2 17" xfId="7200" xr:uid="{C42D3A80-70C9-46A9-B24B-A113CE51C77E}"/>
    <cellStyle name="Normal 2 2 2 2 2 2 2 2 2 2 2 2 2 2 2 18" xfId="7201" xr:uid="{89CDE792-6056-45D1-AC57-F85DACCCE924}"/>
    <cellStyle name="Normal 2 2 2 2 2 2 2 2 2 2 2 2 2 2 2 19" xfId="7202" xr:uid="{DFBE8C93-456B-4C06-A6F9-0B138E600AFB}"/>
    <cellStyle name="Normal 2 2 2 2 2 2 2 2 2 2 2 2 2 2 2 2" xfId="7203" xr:uid="{115ABA87-58DE-4E13-8CF9-E0B716A6BBBA}"/>
    <cellStyle name="Normal 2 2 2 2 2 2 2 2 2 2 2 2 2 2 2 2 10" xfId="7204" xr:uid="{C144E5B8-C2C5-4D42-B1F5-731D44083784}"/>
    <cellStyle name="Normal 2 2 2 2 2 2 2 2 2 2 2 2 2 2 2 2 11" xfId="7205" xr:uid="{96253404-D113-4243-A410-5B55ED96669A}"/>
    <cellStyle name="Normal 2 2 2 2 2 2 2 2 2 2 2 2 2 2 2 2 11 10" xfId="7206" xr:uid="{6A7F0443-F2E6-494B-B9AD-85A9457E9831}"/>
    <cellStyle name="Normal 2 2 2 2 2 2 2 2 2 2 2 2 2 2 2 2 11 11" xfId="7207" xr:uid="{8CD056F6-2016-4DDC-9283-B37A4D7F3F39}"/>
    <cellStyle name="Normal 2 2 2 2 2 2 2 2 2 2 2 2 2 2 2 2 11 11 2" xfId="7208" xr:uid="{7CEEA276-FD51-4B81-B753-30C99BEEC2C9}"/>
    <cellStyle name="Normal 2 2 2 2 2 2 2 2 2 2 2 2 2 2 2 2 11 11 3" xfId="7209" xr:uid="{810965F4-A79C-4678-BC54-06EBC3BAAFCC}"/>
    <cellStyle name="Normal 2 2 2 2 2 2 2 2 2 2 2 2 2 2 2 2 11 11 4" xfId="7210" xr:uid="{E9AD64A6-CEFC-42E0-AF9C-95E6B7C1607E}"/>
    <cellStyle name="Normal 2 2 2 2 2 2 2 2 2 2 2 2 2 2 2 2 11 12" xfId="7211" xr:uid="{C10997D4-9891-4AE2-9738-853EF0B15E9B}"/>
    <cellStyle name="Normal 2 2 2 2 2 2 2 2 2 2 2 2 2 2 2 2 11 13" xfId="7212" xr:uid="{DE3C06B0-A4B3-4BEC-A920-6AE8806FAE4E}"/>
    <cellStyle name="Normal 2 2 2 2 2 2 2 2 2 2 2 2 2 2 2 2 11 14" xfId="7213" xr:uid="{E48F611B-FED7-4C9A-813D-5E5A42DB8088}"/>
    <cellStyle name="Normal 2 2 2 2 2 2 2 2 2 2 2 2 2 2 2 2 11 2" xfId="7214" xr:uid="{02A681AC-06EB-40F0-A51B-988AEFC0529A}"/>
    <cellStyle name="Normal 2 2 2 2 2 2 2 2 2 2 2 2 2 2 2 2 11 2 10" xfId="7215" xr:uid="{598D5CC3-3126-4E2A-A575-A1618843FD6F}"/>
    <cellStyle name="Normal 2 2 2 2 2 2 2 2 2 2 2 2 2 2 2 2 11 2 11" xfId="7216" xr:uid="{F8A1CAF5-A5AB-436C-A653-C5D1B7A40CB4}"/>
    <cellStyle name="Normal 2 2 2 2 2 2 2 2 2 2 2 2 2 2 2 2 11 2 2" xfId="7217" xr:uid="{FC4F6C4F-425D-4AE7-8C9E-96B8A07824D1}"/>
    <cellStyle name="Normal 2 2 2 2 2 2 2 2 2 2 2 2 2 2 2 2 11 2 2 10" xfId="7218" xr:uid="{9C0EACAF-9BEF-4BE8-AA9B-BDE35AC0071E}"/>
    <cellStyle name="Normal 2 2 2 2 2 2 2 2 2 2 2 2 2 2 2 2 11 2 2 11" xfId="7219" xr:uid="{76D34534-1CB6-4B62-9978-2DF995ACCA57}"/>
    <cellStyle name="Normal 2 2 2 2 2 2 2 2 2 2 2 2 2 2 2 2 11 2 2 2" xfId="7220" xr:uid="{B61EB26A-7EB4-4FB0-82CF-E5CBF06A1304}"/>
    <cellStyle name="Normal 2 2 2 2 2 2 2 2 2 2 2 2 2 2 2 2 11 2 2 2 2" xfId="7221" xr:uid="{C145F618-04D2-40FF-9183-D48345184CC7}"/>
    <cellStyle name="Normal 2 2 2 2 2 2 2 2 2 2 2 2 2 2 2 2 11 2 2 2 2 2" xfId="7222" xr:uid="{FA51C5F0-F5CF-4E30-8CE6-E29247BE7D81}"/>
    <cellStyle name="Normal 2 2 2 2 2 2 2 2 2 2 2 2 2 2 2 2 11 2 2 2 2 3" xfId="7223" xr:uid="{FEFBC241-6013-4192-A22E-05156B07D649}"/>
    <cellStyle name="Normal 2 2 2 2 2 2 2 2 2 2 2 2 2 2 2 2 11 2 2 2 2 4" xfId="7224" xr:uid="{623A7B34-D37E-43D1-9BE6-7FD4298A4AFC}"/>
    <cellStyle name="Normal 2 2 2 2 2 2 2 2 2 2 2 2 2 2 2 2 11 2 2 2 3" xfId="7225" xr:uid="{E06AA18F-5FEF-4149-BC72-7B4FD433C9E0}"/>
    <cellStyle name="Normal 2 2 2 2 2 2 2 2 2 2 2 2 2 2 2 2 11 2 2 2 4" xfId="7226" xr:uid="{AEFC97DE-E8EA-4A9B-85F9-3081661E7E6D}"/>
    <cellStyle name="Normal 2 2 2 2 2 2 2 2 2 2 2 2 2 2 2 2 11 2 2 2 5" xfId="7227" xr:uid="{71536F85-1244-43F9-AD39-5645C0D823D7}"/>
    <cellStyle name="Normal 2 2 2 2 2 2 2 2 2 2 2 2 2 2 2 2 11 2 2 2 6" xfId="7228" xr:uid="{06BCEDBB-EA51-42BC-B9A1-18195FCA934B}"/>
    <cellStyle name="Normal 2 2 2 2 2 2 2 2 2 2 2 2 2 2 2 2 11 2 2 3" xfId="7229" xr:uid="{8031440B-26B4-4B09-93A6-DA8E98582407}"/>
    <cellStyle name="Normal 2 2 2 2 2 2 2 2 2 2 2 2 2 2 2 2 11 2 2 4" xfId="7230" xr:uid="{069CD021-45B4-4A6A-8513-5A5615593466}"/>
    <cellStyle name="Normal 2 2 2 2 2 2 2 2 2 2 2 2 2 2 2 2 11 2 2 5" xfId="7231" xr:uid="{89554729-B88F-4378-B3CD-A9CD9BCED5EB}"/>
    <cellStyle name="Normal 2 2 2 2 2 2 2 2 2 2 2 2 2 2 2 2 11 2 2 6" xfId="7232" xr:uid="{8F450ECE-B8B6-430B-8210-4A2973628E96}"/>
    <cellStyle name="Normal 2 2 2 2 2 2 2 2 2 2 2 2 2 2 2 2 11 2 2 7" xfId="7233" xr:uid="{EA6C5C4D-0AF1-4262-A3C3-67B793F1ABE5}"/>
    <cellStyle name="Normal 2 2 2 2 2 2 2 2 2 2 2 2 2 2 2 2 11 2 2 8" xfId="7234" xr:uid="{7183A473-21B1-4391-8A94-BB7310D6A9BC}"/>
    <cellStyle name="Normal 2 2 2 2 2 2 2 2 2 2 2 2 2 2 2 2 11 2 2 8 2" xfId="7235" xr:uid="{4041D594-BDBC-48D9-925B-190D47C6567D}"/>
    <cellStyle name="Normal 2 2 2 2 2 2 2 2 2 2 2 2 2 2 2 2 11 2 2 8 3" xfId="7236" xr:uid="{C5098BCA-BE0D-4971-9E34-E60DA0AA76F6}"/>
    <cellStyle name="Normal 2 2 2 2 2 2 2 2 2 2 2 2 2 2 2 2 11 2 2 8 4" xfId="7237" xr:uid="{10273D6E-9CE2-4458-9ED9-13360700AEE7}"/>
    <cellStyle name="Normal 2 2 2 2 2 2 2 2 2 2 2 2 2 2 2 2 11 2 2 9" xfId="7238" xr:uid="{71592D89-D09A-4D64-BD22-80DAD6E94064}"/>
    <cellStyle name="Normal 2 2 2 2 2 2 2 2 2 2 2 2 2 2 2 2 11 2 3" xfId="7239" xr:uid="{502E7E21-8184-4F8F-A412-CB3FF1E3BF2F}"/>
    <cellStyle name="Normal 2 2 2 2 2 2 2 2 2 2 2 2 2 2 2 2 11 2 3 2" xfId="7240" xr:uid="{FE4267B4-90C4-4CF0-9C34-97CA6B404FB0}"/>
    <cellStyle name="Normal 2 2 2 2 2 2 2 2 2 2 2 2 2 2 2 2 11 2 3 2 2" xfId="7241" xr:uid="{A1F337E7-5012-4446-BD66-E36EF928FA0F}"/>
    <cellStyle name="Normal 2 2 2 2 2 2 2 2 2 2 2 2 2 2 2 2 11 2 3 2 3" xfId="7242" xr:uid="{71C3231F-0CB3-48AC-B9CE-0BB0606C3E43}"/>
    <cellStyle name="Normal 2 2 2 2 2 2 2 2 2 2 2 2 2 2 2 2 11 2 3 2 4" xfId="7243" xr:uid="{9B2CB9BF-99A2-4EE4-828A-42EE36FB4980}"/>
    <cellStyle name="Normal 2 2 2 2 2 2 2 2 2 2 2 2 2 2 2 2 11 2 3 3" xfId="7244" xr:uid="{02A8387A-E5E0-4F06-9C2F-CFD4F4DC6B90}"/>
    <cellStyle name="Normal 2 2 2 2 2 2 2 2 2 2 2 2 2 2 2 2 11 2 3 4" xfId="7245" xr:uid="{59E6C740-5793-420C-93DB-566E4D21F566}"/>
    <cellStyle name="Normal 2 2 2 2 2 2 2 2 2 2 2 2 2 2 2 2 11 2 3 5" xfId="7246" xr:uid="{AD70D553-0C1D-4675-8D92-A61906CC766A}"/>
    <cellStyle name="Normal 2 2 2 2 2 2 2 2 2 2 2 2 2 2 2 2 11 2 3 6" xfId="7247" xr:uid="{AE35104E-83AE-4855-89DB-1350996A64B7}"/>
    <cellStyle name="Normal 2 2 2 2 2 2 2 2 2 2 2 2 2 2 2 2 11 2 4" xfId="7248" xr:uid="{E73BE40B-C49A-4B83-B897-71561B6733D6}"/>
    <cellStyle name="Normal 2 2 2 2 2 2 2 2 2 2 2 2 2 2 2 2 11 2 5" xfId="7249" xr:uid="{4AC461B7-A147-48FD-84DC-1646334D745A}"/>
    <cellStyle name="Normal 2 2 2 2 2 2 2 2 2 2 2 2 2 2 2 2 11 2 6" xfId="7250" xr:uid="{1688DAF5-35D4-4277-9377-E09D715BC5E3}"/>
    <cellStyle name="Normal 2 2 2 2 2 2 2 2 2 2 2 2 2 2 2 2 11 2 7" xfId="7251" xr:uid="{D6CB6061-EA76-4CD3-810E-2881B246937A}"/>
    <cellStyle name="Normal 2 2 2 2 2 2 2 2 2 2 2 2 2 2 2 2 11 2 8" xfId="7252" xr:uid="{8ADC045D-41A4-4E69-AE79-9C0EABC9DB26}"/>
    <cellStyle name="Normal 2 2 2 2 2 2 2 2 2 2 2 2 2 2 2 2 11 2 8 2" xfId="7253" xr:uid="{E02FDDD1-6BA2-4126-A286-0B5E3B555FC1}"/>
    <cellStyle name="Normal 2 2 2 2 2 2 2 2 2 2 2 2 2 2 2 2 11 2 8 3" xfId="7254" xr:uid="{EAAFC689-A998-46DC-AF4A-7625CE08B0AE}"/>
    <cellStyle name="Normal 2 2 2 2 2 2 2 2 2 2 2 2 2 2 2 2 11 2 8 4" xfId="7255" xr:uid="{10CC1C5C-90AA-4489-A626-05918C50D75A}"/>
    <cellStyle name="Normal 2 2 2 2 2 2 2 2 2 2 2 2 2 2 2 2 11 2 9" xfId="7256" xr:uid="{8191BEA7-D044-44D7-991D-79FBAAA231FF}"/>
    <cellStyle name="Normal 2 2 2 2 2 2 2 2 2 2 2 2 2 2 2 2 11 3" xfId="7257" xr:uid="{0A0D2E5E-7EB6-43E5-A5A9-269B8E87C789}"/>
    <cellStyle name="Normal 2 2 2 2 2 2 2 2 2 2 2 2 2 2 2 2 11 4" xfId="7258" xr:uid="{ED0BDA27-BF10-4FA9-80DF-2FA76571F033}"/>
    <cellStyle name="Normal 2 2 2 2 2 2 2 2 2 2 2 2 2 2 2 2 11 5" xfId="7259" xr:uid="{8CA0DAF8-6C83-40A1-B687-D468641870D0}"/>
    <cellStyle name="Normal 2 2 2 2 2 2 2 2 2 2 2 2 2 2 2 2 11 5 2" xfId="7260" xr:uid="{116D2BD4-7231-4A3C-B50B-3653384BE540}"/>
    <cellStyle name="Normal 2 2 2 2 2 2 2 2 2 2 2 2 2 2 2 2 11 5 2 2" xfId="7261" xr:uid="{F23CEEAE-D1AA-41FF-A292-DBC0A587F1AC}"/>
    <cellStyle name="Normal 2 2 2 2 2 2 2 2 2 2 2 2 2 2 2 2 11 5 2 3" xfId="7262" xr:uid="{CA26BB34-62EB-45C3-8506-D8F787B5AF07}"/>
    <cellStyle name="Normal 2 2 2 2 2 2 2 2 2 2 2 2 2 2 2 2 11 5 2 4" xfId="7263" xr:uid="{1FABF58F-EC4B-4AC2-8624-33A02DCE0699}"/>
    <cellStyle name="Normal 2 2 2 2 2 2 2 2 2 2 2 2 2 2 2 2 11 5 3" xfId="7264" xr:uid="{97CD0E5B-FF29-49AD-A5A0-A7F5FCB6B7B8}"/>
    <cellStyle name="Normal 2 2 2 2 2 2 2 2 2 2 2 2 2 2 2 2 11 5 4" xfId="7265" xr:uid="{3E2A8D19-CAB8-4CDF-B7AB-0560644685E6}"/>
    <cellStyle name="Normal 2 2 2 2 2 2 2 2 2 2 2 2 2 2 2 2 11 5 5" xfId="7266" xr:uid="{78F75077-21F9-4603-92CE-C6821ED0EA2E}"/>
    <cellStyle name="Normal 2 2 2 2 2 2 2 2 2 2 2 2 2 2 2 2 11 5 6" xfId="7267" xr:uid="{02DBACF2-BD08-4BFB-AAF1-C90717641705}"/>
    <cellStyle name="Normal 2 2 2 2 2 2 2 2 2 2 2 2 2 2 2 2 11 6" xfId="7268" xr:uid="{E447BAF2-5988-4B29-AB9C-597D851689C0}"/>
    <cellStyle name="Normal 2 2 2 2 2 2 2 2 2 2 2 2 2 2 2 2 11 7" xfId="7269" xr:uid="{AE200E36-7E14-4B36-BA2C-B07441AC5260}"/>
    <cellStyle name="Normal 2 2 2 2 2 2 2 2 2 2 2 2 2 2 2 2 11 8" xfId="7270" xr:uid="{55B515AB-71C3-44DE-8DE3-D60CCB06EE09}"/>
    <cellStyle name="Normal 2 2 2 2 2 2 2 2 2 2 2 2 2 2 2 2 11 9" xfId="7271" xr:uid="{D4B5018A-54E9-4163-AA14-09E72097FCC5}"/>
    <cellStyle name="Normal 2 2 2 2 2 2 2 2 2 2 2 2 2 2 2 2 12" xfId="7272" xr:uid="{3348C866-99F6-4BE5-B102-5B49E738809C}"/>
    <cellStyle name="Normal 2 2 2 2 2 2 2 2 2 2 2 2 2 2 2 2 13" xfId="7273" xr:uid="{A8513899-876E-49AC-823C-CCFE178A85A9}"/>
    <cellStyle name="Normal 2 2 2 2 2 2 2 2 2 2 2 2 2 2 2 2 13 10" xfId="7274" xr:uid="{99274D25-FB0F-4311-B758-5ADE22BA21DC}"/>
    <cellStyle name="Normal 2 2 2 2 2 2 2 2 2 2 2 2 2 2 2 2 13 11" xfId="7275" xr:uid="{82826D6D-A3F1-437B-BD7B-5DB699AF6707}"/>
    <cellStyle name="Normal 2 2 2 2 2 2 2 2 2 2 2 2 2 2 2 2 13 2" xfId="7276" xr:uid="{F897A067-A502-40E2-9640-54A2434FF3F3}"/>
    <cellStyle name="Normal 2 2 2 2 2 2 2 2 2 2 2 2 2 2 2 2 13 2 10" xfId="7277" xr:uid="{60D463EC-82B8-4C18-BC3F-21B2CAF39E5E}"/>
    <cellStyle name="Normal 2 2 2 2 2 2 2 2 2 2 2 2 2 2 2 2 13 2 11" xfId="7278" xr:uid="{FA148205-7988-4EE8-ABFA-86FEA62E9CAE}"/>
    <cellStyle name="Normal 2 2 2 2 2 2 2 2 2 2 2 2 2 2 2 2 13 2 2" xfId="7279" xr:uid="{CDC68A95-80DB-4328-9285-97F4A5E0F3BC}"/>
    <cellStyle name="Normal 2 2 2 2 2 2 2 2 2 2 2 2 2 2 2 2 13 2 2 2" xfId="7280" xr:uid="{A01B3466-2C17-41FB-9181-D5EE5908E461}"/>
    <cellStyle name="Normal 2 2 2 2 2 2 2 2 2 2 2 2 2 2 2 2 13 2 2 2 2" xfId="7281" xr:uid="{DE691738-9A26-4C85-B690-AC5E0AD970E2}"/>
    <cellStyle name="Normal 2 2 2 2 2 2 2 2 2 2 2 2 2 2 2 2 13 2 2 2 3" xfId="7282" xr:uid="{8A535337-8F6B-4A4B-BB62-9F667A4E348B}"/>
    <cellStyle name="Normal 2 2 2 2 2 2 2 2 2 2 2 2 2 2 2 2 13 2 2 2 4" xfId="7283" xr:uid="{B1B8F1CD-81AA-48B0-AC49-DD03E23430D5}"/>
    <cellStyle name="Normal 2 2 2 2 2 2 2 2 2 2 2 2 2 2 2 2 13 2 2 3" xfId="7284" xr:uid="{32EC9597-8D19-4932-A8C0-87D61F848E36}"/>
    <cellStyle name="Normal 2 2 2 2 2 2 2 2 2 2 2 2 2 2 2 2 13 2 2 4" xfId="7285" xr:uid="{ED7DB2BB-4314-45A9-BB26-05C4C5A6D5A6}"/>
    <cellStyle name="Normal 2 2 2 2 2 2 2 2 2 2 2 2 2 2 2 2 13 2 2 5" xfId="7286" xr:uid="{5857B646-CCEF-4292-A622-0AA5463D22B7}"/>
    <cellStyle name="Normal 2 2 2 2 2 2 2 2 2 2 2 2 2 2 2 2 13 2 2 6" xfId="7287" xr:uid="{C45A5C02-F1CD-4402-8127-B882E24B111E}"/>
    <cellStyle name="Normal 2 2 2 2 2 2 2 2 2 2 2 2 2 2 2 2 13 2 3" xfId="7288" xr:uid="{EB70DDF3-A752-4710-82D8-BA35F4C54A61}"/>
    <cellStyle name="Normal 2 2 2 2 2 2 2 2 2 2 2 2 2 2 2 2 13 2 4" xfId="7289" xr:uid="{A833F3DE-1F7B-4AFD-8DA7-C6AE0EFCDA7E}"/>
    <cellStyle name="Normal 2 2 2 2 2 2 2 2 2 2 2 2 2 2 2 2 13 2 5" xfId="7290" xr:uid="{3E11BD74-B015-4072-86C3-63D1BECF2FCC}"/>
    <cellStyle name="Normal 2 2 2 2 2 2 2 2 2 2 2 2 2 2 2 2 13 2 6" xfId="7291" xr:uid="{8A8A3D89-068E-45FB-9435-AD613924C2AA}"/>
    <cellStyle name="Normal 2 2 2 2 2 2 2 2 2 2 2 2 2 2 2 2 13 2 7" xfId="7292" xr:uid="{293CF3B2-DEA5-4391-98C2-0BB76AC62A83}"/>
    <cellStyle name="Normal 2 2 2 2 2 2 2 2 2 2 2 2 2 2 2 2 13 2 8" xfId="7293" xr:uid="{8E2E207E-643F-4BC0-A6C6-CEF9160E62EF}"/>
    <cellStyle name="Normal 2 2 2 2 2 2 2 2 2 2 2 2 2 2 2 2 13 2 8 2" xfId="7294" xr:uid="{7653B5CF-41EE-4C7C-BB28-89DA47069AE3}"/>
    <cellStyle name="Normal 2 2 2 2 2 2 2 2 2 2 2 2 2 2 2 2 13 2 8 3" xfId="7295" xr:uid="{478AE3BD-DF8C-42EA-A976-51ADBFF5806F}"/>
    <cellStyle name="Normal 2 2 2 2 2 2 2 2 2 2 2 2 2 2 2 2 13 2 8 4" xfId="7296" xr:uid="{5A74636E-FEBA-40B9-964F-9BC4664F531F}"/>
    <cellStyle name="Normal 2 2 2 2 2 2 2 2 2 2 2 2 2 2 2 2 13 2 9" xfId="7297" xr:uid="{339796AC-9E3B-4180-AE0E-3CDBE620E736}"/>
    <cellStyle name="Normal 2 2 2 2 2 2 2 2 2 2 2 2 2 2 2 2 13 3" xfId="7298" xr:uid="{40699D41-8FCF-4507-B9AE-2B11B52F55AD}"/>
    <cellStyle name="Normal 2 2 2 2 2 2 2 2 2 2 2 2 2 2 2 2 13 3 2" xfId="7299" xr:uid="{9DB7D51B-7D43-4766-891D-1A96A126B67F}"/>
    <cellStyle name="Normal 2 2 2 2 2 2 2 2 2 2 2 2 2 2 2 2 13 3 2 2" xfId="7300" xr:uid="{64458A86-B511-47CB-BF57-C7D84F3E32E8}"/>
    <cellStyle name="Normal 2 2 2 2 2 2 2 2 2 2 2 2 2 2 2 2 13 3 2 3" xfId="7301" xr:uid="{6AD33F78-6BC7-4057-92D3-380FD1D7F7B7}"/>
    <cellStyle name="Normal 2 2 2 2 2 2 2 2 2 2 2 2 2 2 2 2 13 3 2 4" xfId="7302" xr:uid="{2EBAD8CF-BF56-4404-B7B6-3FA19DD5C287}"/>
    <cellStyle name="Normal 2 2 2 2 2 2 2 2 2 2 2 2 2 2 2 2 13 3 3" xfId="7303" xr:uid="{A1513DE7-B7F9-4D93-BF8A-5A55F3B98C05}"/>
    <cellStyle name="Normal 2 2 2 2 2 2 2 2 2 2 2 2 2 2 2 2 13 3 4" xfId="7304" xr:uid="{85913C86-B50F-4F7C-B39D-9D6561044C38}"/>
    <cellStyle name="Normal 2 2 2 2 2 2 2 2 2 2 2 2 2 2 2 2 13 3 5" xfId="7305" xr:uid="{5CBE6FFB-82EF-40FA-B3ED-C1EE853E3963}"/>
    <cellStyle name="Normal 2 2 2 2 2 2 2 2 2 2 2 2 2 2 2 2 13 3 6" xfId="7306" xr:uid="{0F6C9637-57B0-4D47-94CF-9B364CB4E1B4}"/>
    <cellStyle name="Normal 2 2 2 2 2 2 2 2 2 2 2 2 2 2 2 2 13 4" xfId="7307" xr:uid="{921D986C-C4A8-42AE-87D8-C924B6A8073D}"/>
    <cellStyle name="Normal 2 2 2 2 2 2 2 2 2 2 2 2 2 2 2 2 13 5" xfId="7308" xr:uid="{C7958DC8-BF87-4C54-A501-557F4F6AE702}"/>
    <cellStyle name="Normal 2 2 2 2 2 2 2 2 2 2 2 2 2 2 2 2 13 6" xfId="7309" xr:uid="{9579B618-0D98-4016-9126-5FC01EA28E33}"/>
    <cellStyle name="Normal 2 2 2 2 2 2 2 2 2 2 2 2 2 2 2 2 13 7" xfId="7310" xr:uid="{FBBE0BD7-BE9C-4098-803F-0D331F83A6D1}"/>
    <cellStyle name="Normal 2 2 2 2 2 2 2 2 2 2 2 2 2 2 2 2 13 8" xfId="7311" xr:uid="{7F406A45-538C-41A3-B73F-BD5A0C76E55A}"/>
    <cellStyle name="Normal 2 2 2 2 2 2 2 2 2 2 2 2 2 2 2 2 13 8 2" xfId="7312" xr:uid="{A7C2CF82-7A68-49AD-90DD-6D6E08EAB6ED}"/>
    <cellStyle name="Normal 2 2 2 2 2 2 2 2 2 2 2 2 2 2 2 2 13 8 3" xfId="7313" xr:uid="{89A37BF4-80D2-4B5B-87C1-C4DDF15C6B00}"/>
    <cellStyle name="Normal 2 2 2 2 2 2 2 2 2 2 2 2 2 2 2 2 13 8 4" xfId="7314" xr:uid="{93028BF7-1D50-45D3-8D71-010754E7B003}"/>
    <cellStyle name="Normal 2 2 2 2 2 2 2 2 2 2 2 2 2 2 2 2 13 9" xfId="7315" xr:uid="{BD68446F-0733-45F6-B107-15599376CA76}"/>
    <cellStyle name="Normal 2 2 2 2 2 2 2 2 2 2 2 2 2 2 2 2 14" xfId="7316" xr:uid="{194D8B7C-AE39-4F6C-9862-34CAE096ED6E}"/>
    <cellStyle name="Normal 2 2 2 2 2 2 2 2 2 2 2 2 2 2 2 2 15" xfId="7317" xr:uid="{103B4E5E-0EC2-4D4F-AD88-76D4D86F0B2C}"/>
    <cellStyle name="Normal 2 2 2 2 2 2 2 2 2 2 2 2 2 2 2 2 15 2" xfId="7318" xr:uid="{49DD645A-B6A4-4E14-83AA-5434324BFB2A}"/>
    <cellStyle name="Normal 2 2 2 2 2 2 2 2 2 2 2 2 2 2 2 2 15 2 2" xfId="7319" xr:uid="{FD4536C2-CAAD-4461-ABEF-7765BC8EC882}"/>
    <cellStyle name="Normal 2 2 2 2 2 2 2 2 2 2 2 2 2 2 2 2 15 2 3" xfId="7320" xr:uid="{81AED078-0193-4F20-9D99-D920DFFF0EB2}"/>
    <cellStyle name="Normal 2 2 2 2 2 2 2 2 2 2 2 2 2 2 2 2 15 2 4" xfId="7321" xr:uid="{443C5312-5643-41D6-AE0F-40DB17CB00B8}"/>
    <cellStyle name="Normal 2 2 2 2 2 2 2 2 2 2 2 2 2 2 2 2 15 3" xfId="7322" xr:uid="{AD04C441-6B2C-4BD2-8E72-87E36402C5D1}"/>
    <cellStyle name="Normal 2 2 2 2 2 2 2 2 2 2 2 2 2 2 2 2 15 4" xfId="7323" xr:uid="{186BE0D3-8DEE-458A-AD81-2065B0683957}"/>
    <cellStyle name="Normal 2 2 2 2 2 2 2 2 2 2 2 2 2 2 2 2 15 5" xfId="7324" xr:uid="{2A445A4B-2C71-4454-86A6-FF082CEDD856}"/>
    <cellStyle name="Normal 2 2 2 2 2 2 2 2 2 2 2 2 2 2 2 2 15 6" xfId="7325" xr:uid="{DBB1E62D-0572-4C57-9A79-521688C18712}"/>
    <cellStyle name="Normal 2 2 2 2 2 2 2 2 2 2 2 2 2 2 2 2 16" xfId="7326" xr:uid="{9295C5F0-78DF-429A-8F1D-842A91AF66D1}"/>
    <cellStyle name="Normal 2 2 2 2 2 2 2 2 2 2 2 2 2 2 2 2 17" xfId="7327" xr:uid="{0311FCC5-A367-4D58-A6F7-786FF8183A35}"/>
    <cellStyle name="Normal 2 2 2 2 2 2 2 2 2 2 2 2 2 2 2 2 18" xfId="7328" xr:uid="{35F678ED-7A51-4C3E-91C2-E5092D8C0B4A}"/>
    <cellStyle name="Normal 2 2 2 2 2 2 2 2 2 2 2 2 2 2 2 2 19" xfId="7329" xr:uid="{3309D4D6-F3D3-4990-BEC5-2CE89B81CAD0}"/>
    <cellStyle name="Normal 2 2 2 2 2 2 2 2 2 2 2 2 2 2 2 2 2" xfId="7330" xr:uid="{11F372DB-BB9C-4D6D-BAEE-56873D01C094}"/>
    <cellStyle name="Normal 2 2 2 2 2 2 2 2 2 2 2 2 2 2 2 2 2 10" xfId="7331" xr:uid="{C66A4F6D-5AB6-4586-9704-890FFD1A99A9}"/>
    <cellStyle name="Normal 2 2 2 2 2 2 2 2 2 2 2 2 2 2 2 2 2 11" xfId="7332" xr:uid="{EAFD66DE-69CF-4CB4-9D67-AD0530F55964}"/>
    <cellStyle name="Normal 2 2 2 2 2 2 2 2 2 2 2 2 2 2 2 2 2 12" xfId="7333" xr:uid="{9F532265-B2CC-48DE-B1AC-23301C63748C}"/>
    <cellStyle name="Normal 2 2 2 2 2 2 2 2 2 2 2 2 2 2 2 2 2 13" xfId="7334" xr:uid="{AF215A8C-98D8-4AB2-826B-F63D8D5A5E42}"/>
    <cellStyle name="Normal 2 2 2 2 2 2 2 2 2 2 2 2 2 2 2 2 2 13 2" xfId="7335" xr:uid="{5E5E56D7-D6EF-450E-BC3B-6B0FEF51E1AA}"/>
    <cellStyle name="Normal 2 2 2 2 2 2 2 2 2 2 2 2 2 2 2 2 2 13 3" xfId="7336" xr:uid="{BC41C3F5-0BC0-4FCD-927A-D1E54A8C3B79}"/>
    <cellStyle name="Normal 2 2 2 2 2 2 2 2 2 2 2 2 2 2 2 2 2 13 4" xfId="7337" xr:uid="{51882E05-7361-48E5-94CB-815F26225498}"/>
    <cellStyle name="Normal 2 2 2 2 2 2 2 2 2 2 2 2 2 2 2 2 2 14" xfId="7338" xr:uid="{FC2073B1-1865-4D14-90F5-4955DC677914}"/>
    <cellStyle name="Normal 2 2 2 2 2 2 2 2 2 2 2 2 2 2 2 2 2 15" xfId="7339" xr:uid="{2C18AD7A-7A65-4EFF-9B77-C836F77B310C}"/>
    <cellStyle name="Normal 2 2 2 2 2 2 2 2 2 2 2 2 2 2 2 2 2 16" xfId="7340" xr:uid="{3A00C873-87D9-4D06-965A-5E01ABBFA42A}"/>
    <cellStyle name="Normal 2 2 2 2 2 2 2 2 2 2 2 2 2 2 2 2 2 17" xfId="7341" xr:uid="{8EECE872-4D8C-4053-9EB4-026664222FD6}"/>
    <cellStyle name="Normal 2 2 2 2 2 2 2 2 2 2 2 2 2 2 2 2 2 18" xfId="7342" xr:uid="{E021F7B0-1223-4633-B258-06D883B2EFA9}"/>
    <cellStyle name="Normal 2 2 2 2 2 2 2 2 2 2 2 2 2 2 2 2 2 19" xfId="7343" xr:uid="{A854C79C-E52D-4320-9383-FB3B8485A2D9}"/>
    <cellStyle name="Normal 2 2 2 2 2 2 2 2 2 2 2 2 2 2 2 2 2 2" xfId="7344" xr:uid="{443D7F82-0249-4E91-88CA-B11A11B35BB0}"/>
    <cellStyle name="Normal 2 2 2 2 2 2 2 2 2 2 2 2 2 2 2 2 2 2 10" xfId="7345" xr:uid="{BA4ABA2E-F560-49C6-9C85-1DB96421049E}"/>
    <cellStyle name="Normal 2 2 2 2 2 2 2 2 2 2 2 2 2 2 2 2 2 2 11" xfId="7346" xr:uid="{43D9C4AA-39D4-40DA-8220-76679CEC7877}"/>
    <cellStyle name="Normal 2 2 2 2 2 2 2 2 2 2 2 2 2 2 2 2 2 2 11 2" xfId="7347" xr:uid="{67690908-F780-4061-BCD3-D2BC1C1164C2}"/>
    <cellStyle name="Normal 2 2 2 2 2 2 2 2 2 2 2 2 2 2 2 2 2 2 11 3" xfId="7348" xr:uid="{AB0217C1-4654-46C3-8531-6BBFA081796C}"/>
    <cellStyle name="Normal 2 2 2 2 2 2 2 2 2 2 2 2 2 2 2 2 2 2 11 4" xfId="7349" xr:uid="{02E0B207-0DCB-4955-99B1-A2D5FD508E4A}"/>
    <cellStyle name="Normal 2 2 2 2 2 2 2 2 2 2 2 2 2 2 2 2 2 2 12" xfId="7350" xr:uid="{42481195-4CE4-488C-875D-73E8174140F5}"/>
    <cellStyle name="Normal 2 2 2 2 2 2 2 2 2 2 2 2 2 2 2 2 2 2 13" xfId="7351" xr:uid="{912ED792-36C3-47F0-ACF5-3AC5CF9B2E7F}"/>
    <cellStyle name="Normal 2 2 2 2 2 2 2 2 2 2 2 2 2 2 2 2 2 2 14" xfId="7352" xr:uid="{99B0C528-566E-46B5-BB00-321D10986927}"/>
    <cellStyle name="Normal 2 2 2 2 2 2 2 2 2 2 2 2 2 2 2 2 2 2 15" xfId="7353" xr:uid="{A06C3266-B317-4980-BD99-937540396977}"/>
    <cellStyle name="Normal 2 2 2 2 2 2 2 2 2 2 2 2 2 2 2 2 2 2 16" xfId="7354" xr:uid="{EB37219A-5762-46EA-BA01-806C634EEAC9}"/>
    <cellStyle name="Normal 2 2 2 2 2 2 2 2 2 2 2 2 2 2 2 2 2 2 17" xfId="7355" xr:uid="{51BC72EA-2A74-47CA-BCF6-D2DC39EF4E5C}"/>
    <cellStyle name="Normal 2 2 2 2 2 2 2 2 2 2 2 2 2 2 2 2 2 2 18" xfId="7356" xr:uid="{97133F22-2DF7-43D3-A951-5654448A1A0F}"/>
    <cellStyle name="Normal 2 2 2 2 2 2 2 2 2 2 2 2 2 2 2 2 2 2 19" xfId="7357" xr:uid="{C84E3A43-3279-4ED2-9E35-CB80A75AB60A}"/>
    <cellStyle name="Normal 2 2 2 2 2 2 2 2 2 2 2 2 2 2 2 2 2 2 2" xfId="7358" xr:uid="{FAB508E4-074E-465D-A343-8250AA713DDF}"/>
    <cellStyle name="Normal 2 2 2 2 2 2 2 2 2 2 2 2 2 2 2 2 2 2 2 10" xfId="7359" xr:uid="{B6DA6232-DD60-48FF-8F31-9261CBFA3142}"/>
    <cellStyle name="Normal 2 2 2 2 2 2 2 2 2 2 2 2 2 2 2 2 2 2 2 11" xfId="7360" xr:uid="{89875378-712F-488C-9759-1EE26339E83F}"/>
    <cellStyle name="Normal 2 2 2 2 2 2 2 2 2 2 2 2 2 2 2 2 2 2 2 12" xfId="7361" xr:uid="{468442D0-C7D2-4ADA-85A5-29F33807484C}"/>
    <cellStyle name="Normal 2 2 2 2 2 2 2 2 2 2 2 2 2 2 2 2 2 2 2 13" xfId="7362" xr:uid="{28E7DC16-AB8D-4CED-B4DC-9BE485AE03EF}"/>
    <cellStyle name="Normal 2 2 2 2 2 2 2 2 2 2 2 2 2 2 2 2 2 2 2 14" xfId="7363" xr:uid="{AA54A909-76A6-4E9E-91B9-6B1882402EF2}"/>
    <cellStyle name="Normal 2 2 2 2 2 2 2 2 2 2 2 2 2 2 2 2 2 2 2 15" xfId="7364" xr:uid="{DDF7A114-90E6-4C50-9281-5F601C201D81}"/>
    <cellStyle name="Normal 2 2 2 2 2 2 2 2 2 2 2 2 2 2 2 2 2 2 2 16" xfId="7365" xr:uid="{05CAD519-4615-47AB-A0D3-83C73DA0BCD2}"/>
    <cellStyle name="Normal 2 2 2 2 2 2 2 2 2 2 2 2 2 2 2 2 2 2 2 17" xfId="7366" xr:uid="{223EBB76-62B1-48D0-919E-76A860659ECE}"/>
    <cellStyle name="Normal 2 2 2 2 2 2 2 2 2 2 2 2 2 2 2 2 2 2 2 18" xfId="7367" xr:uid="{343C4D2C-40D9-44CA-8A7E-B7587CBD5FB2}"/>
    <cellStyle name="Normal 2 2 2 2 2 2 2 2 2 2 2 2 2 2 2 2 2 2 2 19" xfId="7368" xr:uid="{3E3186AD-27F3-4358-85BB-11E321517931}"/>
    <cellStyle name="Normal 2 2 2 2 2 2 2 2 2 2 2 2 2 2 2 2 2 2 2 2" xfId="7369" xr:uid="{31F09A61-3F94-4FD2-A3D6-9A89BD11F358}"/>
    <cellStyle name="Normal 2 2 2 2 2 2 2 2 2 2 2 2 2 2 2 2 2 2 2 2 10" xfId="7370" xr:uid="{39BEF38E-48BD-414F-AF18-0AD074ABF788}"/>
    <cellStyle name="Normal 2 2 2 2 2 2 2 2 2 2 2 2 2 2 2 2 2 2 2 2 11" xfId="7371" xr:uid="{F4D1F1D4-D9A8-4BB1-B663-FC880DC8330C}"/>
    <cellStyle name="Normal 2 2 2 2 2 2 2 2 2 2 2 2 2 2 2 2 2 2 2 2 12" xfId="7372" xr:uid="{1E1AC454-8A31-4DF4-B602-570C6B04B626}"/>
    <cellStyle name="Normal 2 2 2 2 2 2 2 2 2 2 2 2 2 2 2 2 2 2 2 2 13" xfId="7373" xr:uid="{6E042AA1-FF5B-4E76-831A-57E7D22D8877}"/>
    <cellStyle name="Normal 2 2 2 2 2 2 2 2 2 2 2 2 2 2 2 2 2 2 2 2 14" xfId="7374" xr:uid="{FF81449C-9550-4594-96C9-870515C95654}"/>
    <cellStyle name="Normal 2 2 2 2 2 2 2 2 2 2 2 2 2 2 2 2 2 2 2 2 15" xfId="7375" xr:uid="{704464FA-ECAC-47C9-9EA8-AF7090D4F1B4}"/>
    <cellStyle name="Normal 2 2 2 2 2 2 2 2 2 2 2 2 2 2 2 2 2 2 2 2 16" xfId="7376" xr:uid="{996850CA-572E-42E4-95B9-4D93AFB2AE55}"/>
    <cellStyle name="Normal 2 2 2 2 2 2 2 2 2 2 2 2 2 2 2 2 2 2 2 2 17" xfId="7377" xr:uid="{36D383BC-E7E1-4006-962B-5B7C39A7D994}"/>
    <cellStyle name="Normal 2 2 2 2 2 2 2 2 2 2 2 2 2 2 2 2 2 2 2 2 18" xfId="7378" xr:uid="{D2BC84A1-736A-4441-B644-7BEFD10A0FA7}"/>
    <cellStyle name="Normal 2 2 2 2 2 2 2 2 2 2 2 2 2 2 2 2 2 2 2 2 19" xfId="7379" xr:uid="{96776004-6428-417F-A103-B9053E859AC4}"/>
    <cellStyle name="Normal 2 2 2 2 2 2 2 2 2 2 2 2 2 2 2 2 2 2 2 2 2" xfId="7380" xr:uid="{FAFCE3FB-AC6E-44FD-9203-6054BC2C4B98}"/>
    <cellStyle name="Normal 2 2 2 2 2 2 2 2 2 2 2 2 2 2 2 2 2 2 2 2 2 10" xfId="7381" xr:uid="{2FFBD1DC-6458-4567-9FF1-8139F0DAFC50}"/>
    <cellStyle name="Normal 2 2 2 2 2 2 2 2 2 2 2 2 2 2 2 2 2 2 2 2 2 11" xfId="7382" xr:uid="{8814F603-CDD2-441A-B588-11B8D81BF24B}"/>
    <cellStyle name="Normal 2 2 2 2 2 2 2 2 2 2 2 2 2 2 2 2 2 2 2 2 2 12" xfId="7383" xr:uid="{34DB5610-0A2C-48C6-A86C-F9FFE8A08730}"/>
    <cellStyle name="Normal 2 2 2 2 2 2 2 2 2 2 2 2 2 2 2 2 2 2 2 2 2 13" xfId="7384" xr:uid="{74FEBBB1-B060-4FFE-92B2-EA9D15406016}"/>
    <cellStyle name="Normal 2 2 2 2 2 2 2 2 2 2 2 2 2 2 2 2 2 2 2 2 2 14" xfId="7385" xr:uid="{FF59EA90-B5DA-474B-9317-F795AC453B96}"/>
    <cellStyle name="Normal 2 2 2 2 2 2 2 2 2 2 2 2 2 2 2 2 2 2 2 2 2 15" xfId="7386" xr:uid="{901CFB81-F56B-4E5B-BF23-6728B90CE408}"/>
    <cellStyle name="Normal 2 2 2 2 2 2 2 2 2 2 2 2 2 2 2 2 2 2 2 2 2 16" xfId="7387" xr:uid="{FEB9651D-456F-445C-9EF6-468593065143}"/>
    <cellStyle name="Normal 2 2 2 2 2 2 2 2 2 2 2 2 2 2 2 2 2 2 2 2 2 17" xfId="7388" xr:uid="{3E888327-DC40-4CA9-A4D0-6A687A711761}"/>
    <cellStyle name="Normal 2 2 2 2 2 2 2 2 2 2 2 2 2 2 2 2 2 2 2 2 2 18" xfId="7389" xr:uid="{7BC35BC0-5F90-4BBF-8855-80DACA30990B}"/>
    <cellStyle name="Normal 2 2 2 2 2 2 2 2 2 2 2 2 2 2 2 2 2 2 2 2 2 18 2" xfId="7390" xr:uid="{EF02BFAC-4D93-4D70-9152-FD1ED0ECE512}"/>
    <cellStyle name="Normal 2 2 2 2 2 2 2 2 2 2 2 2 2 2 2 2 2 2 2 2 2 18 3" xfId="7391" xr:uid="{DDAD638F-EB2E-492E-B84F-2A9BA2306179}"/>
    <cellStyle name="Normal 2 2 2 2 2 2 2 2 2 2 2 2 2 2 2 2 2 2 2 2 2 18 4" xfId="7392" xr:uid="{993330E8-BED7-4414-A3DB-6AAFEAF11ABA}"/>
    <cellStyle name="Normal 2 2 2 2 2 2 2 2 2 2 2 2 2 2 2 2 2 2 2 2 2 18 5" xfId="7393" xr:uid="{76E23CC0-3D81-4050-A9B0-479803F1C9E0}"/>
    <cellStyle name="Normal 2 2 2 2 2 2 2 2 2 2 2 2 2 2 2 2 2 2 2 2 2 18 6" xfId="7394" xr:uid="{1D019905-A694-400E-9762-AE49A58E4832}"/>
    <cellStyle name="Normal 2 2 2 2 2 2 2 2 2 2 2 2 2 2 2 2 2 2 2 2 2 18 7" xfId="7395" xr:uid="{3E0AFBCA-F49A-4637-8498-E0893E4E392F}"/>
    <cellStyle name="Normal 2 2 2 2 2 2 2 2 2 2 2 2 2 2 2 2 2 2 2 2 2 19" xfId="7396" xr:uid="{31197BCC-897F-4504-8A74-9ACF5CE13DAE}"/>
    <cellStyle name="Normal 2 2 2 2 2 2 2 2 2 2 2 2 2 2 2 2 2 2 2 2 2 2" xfId="7397" xr:uid="{840525E9-DE2F-4038-917E-198BA0CCE837}"/>
    <cellStyle name="Normal 2 2 2 2 2 2 2 2 2 2 2 2 2 2 2 2 2 2 2 2 2 2 10" xfId="7398" xr:uid="{AC09A1A7-4776-42DA-AB7C-5D47574E26EC}"/>
    <cellStyle name="Normal 2 2 2 2 2 2 2 2 2 2 2 2 2 2 2 2 2 2 2 2 2 2 11" xfId="7399" xr:uid="{A8C27678-22E2-4857-90F1-EC470BB5AB96}"/>
    <cellStyle name="Normal 2 2 2 2 2 2 2 2 2 2 2 2 2 2 2 2 2 2 2 2 2 2 12" xfId="7400" xr:uid="{6FEA4082-2DC7-45EA-BEDF-9CCF92CA2541}"/>
    <cellStyle name="Normal 2 2 2 2 2 2 2 2 2 2 2 2 2 2 2 2 2 2 2 2 2 2 13" xfId="7401" xr:uid="{F1019587-39FC-430D-8903-16C30A0F25D1}"/>
    <cellStyle name="Normal 2 2 2 2 2 2 2 2 2 2 2 2 2 2 2 2 2 2 2 2 2 2 14" xfId="7402" xr:uid="{074BE310-BD50-47FE-BBD7-AA2BB083505B}"/>
    <cellStyle name="Normal 2 2 2 2 2 2 2 2 2 2 2 2 2 2 2 2 2 2 2 2 2 2 15" xfId="7403" xr:uid="{46F72AA2-B0DE-4642-B401-68C45D164E58}"/>
    <cellStyle name="Normal 2 2 2 2 2 2 2 2 2 2 2 2 2 2 2 2 2 2 2 2 2 2 16" xfId="7404" xr:uid="{76C96B6B-EF20-46F7-8B62-189DC3EC14DC}"/>
    <cellStyle name="Normal 2 2 2 2 2 2 2 2 2 2 2 2 2 2 2 2 2 2 2 2 2 2 16 2" xfId="7405" xr:uid="{77F4272A-D92E-42F3-B767-3B11BB2F6C20}"/>
    <cellStyle name="Normal 2 2 2 2 2 2 2 2 2 2 2 2 2 2 2 2 2 2 2 2 2 2 16 3" xfId="7406" xr:uid="{22900289-A617-47AE-8F17-2BFACC801B69}"/>
    <cellStyle name="Normal 2 2 2 2 2 2 2 2 2 2 2 2 2 2 2 2 2 2 2 2 2 2 16 4" xfId="7407" xr:uid="{2FA3B38C-33BB-46DD-ACFE-2511CB023C5F}"/>
    <cellStyle name="Normal 2 2 2 2 2 2 2 2 2 2 2 2 2 2 2 2 2 2 2 2 2 2 16 5" xfId="7408" xr:uid="{2D1A6A1B-AAA2-40FE-918A-546DA8ECC68E}"/>
    <cellStyle name="Normal 2 2 2 2 2 2 2 2 2 2 2 2 2 2 2 2 2 2 2 2 2 2 16 6" xfId="7409" xr:uid="{86DDEA4D-A1B1-4300-8FFC-3F3ED0DDC7B0}"/>
    <cellStyle name="Normal 2 2 2 2 2 2 2 2 2 2 2 2 2 2 2 2 2 2 2 2 2 2 16 7" xfId="7410" xr:uid="{27C95FC4-4B2A-4B43-A8BE-CEBE25ABCDF2}"/>
    <cellStyle name="Normal 2 2 2 2 2 2 2 2 2 2 2 2 2 2 2 2 2 2 2 2 2 2 17" xfId="7411" xr:uid="{D17A5535-5090-4527-AFF1-0176B2412F4D}"/>
    <cellStyle name="Normal 2 2 2 2 2 2 2 2 2 2 2 2 2 2 2 2 2 2 2 2 2 2 18" xfId="7412" xr:uid="{48744448-C646-4D8A-81BD-0B7664692276}"/>
    <cellStyle name="Normal 2 2 2 2 2 2 2 2 2 2 2 2 2 2 2 2 2 2 2 2 2 2 19" xfId="7413" xr:uid="{2B94A40B-BF71-41BA-99F6-D68057103ADE}"/>
    <cellStyle name="Normal 2 2 2 2 2 2 2 2 2 2 2 2 2 2 2 2 2 2 2 2 2 2 2" xfId="7414" xr:uid="{D30929A2-0157-44D0-91F3-0D1C3ADF35F2}"/>
    <cellStyle name="Normal 2 2 2 2 2 2 2 2 2 2 2 2 2 2 2 2 2 2 2 2 2 2 2 10" xfId="7415" xr:uid="{53D67B0B-52A9-466E-B276-F17A6C35F804}"/>
    <cellStyle name="Normal 2 2 2 2 2 2 2 2 2 2 2 2 2 2 2 2 2 2 2 2 2 2 2 11" xfId="7416" xr:uid="{3D04AA5E-F885-458C-B312-75140866CA74}"/>
    <cellStyle name="Normal 2 2 2 2 2 2 2 2 2 2 2 2 2 2 2 2 2 2 2 2 2 2 2 12" xfId="7417" xr:uid="{95AA4E68-EF6C-48BC-869A-571BA4AC3A4E}"/>
    <cellStyle name="Normal 2 2 2 2 2 2 2 2 2 2 2 2 2 2 2 2 2 2 2 2 2 2 2 13" xfId="7418" xr:uid="{470ECE7A-9913-4FF0-990D-31AAB7B0890D}"/>
    <cellStyle name="Normal 2 2 2 2 2 2 2 2 2 2 2 2 2 2 2 2 2 2 2 2 2 2 2 13 2" xfId="7419" xr:uid="{6E945217-DC27-4C9F-80B4-2F7F1B0BD4D0}"/>
    <cellStyle name="Normal 2 2 2 2 2 2 2 2 2 2 2 2 2 2 2 2 2 2 2 2 2 2 2 13 3" xfId="7420" xr:uid="{DB2E92CF-BB82-417A-A478-38E115A6F7E9}"/>
    <cellStyle name="Normal 2 2 2 2 2 2 2 2 2 2 2 2 2 2 2 2 2 2 2 2 2 2 2 13 4" xfId="7421" xr:uid="{9EBD4275-BDF2-41D9-AE52-8D543F082C9A}"/>
    <cellStyle name="Normal 2 2 2 2 2 2 2 2 2 2 2 2 2 2 2 2 2 2 2 2 2 2 2 13 5" xfId="7422" xr:uid="{0613503C-AEBD-4B5C-B597-F5363D908920}"/>
    <cellStyle name="Normal 2 2 2 2 2 2 2 2 2 2 2 2 2 2 2 2 2 2 2 2 2 2 2 13 6" xfId="7423" xr:uid="{F2946B8D-D85A-49A3-8133-9D57D0E2CDE5}"/>
    <cellStyle name="Normal 2 2 2 2 2 2 2 2 2 2 2 2 2 2 2 2 2 2 2 2 2 2 2 13 7" xfId="7424" xr:uid="{2F680513-76B2-43C3-8CCA-720FB19AD547}"/>
    <cellStyle name="Normal 2 2 2 2 2 2 2 2 2 2 2 2 2 2 2 2 2 2 2 2 2 2 2 14" xfId="7425" xr:uid="{CFBC5BB5-B770-40B2-A764-CF2058FC6B20}"/>
    <cellStyle name="Normal 2 2 2 2 2 2 2 2 2 2 2 2 2 2 2 2 2 2 2 2 2 2 2 15" xfId="7426" xr:uid="{73A14B12-C06A-4C42-95DF-7CD3EB8DE7C1}"/>
    <cellStyle name="Normal 2 2 2 2 2 2 2 2 2 2 2 2 2 2 2 2 2 2 2 2 2 2 2 16" xfId="7427" xr:uid="{EF70AB6C-0299-445A-B7C4-D06B77C556F1}"/>
    <cellStyle name="Normal 2 2 2 2 2 2 2 2 2 2 2 2 2 2 2 2 2 2 2 2 2 2 2 17" xfId="7428" xr:uid="{DA11C295-024B-4FAC-BB8B-C6B21223868D}"/>
    <cellStyle name="Normal 2 2 2 2 2 2 2 2 2 2 2 2 2 2 2 2 2 2 2 2 2 2 2 18" xfId="7429" xr:uid="{EF113217-554B-4E4C-8667-495BCE80F987}"/>
    <cellStyle name="Normal 2 2 2 2 2 2 2 2 2 2 2 2 2 2 2 2 2 2 2 2 2 2 2 19" xfId="7430" xr:uid="{4942F9FC-0D5B-4E07-BFCE-331F5F336D68}"/>
    <cellStyle name="Normal 2 2 2 2 2 2 2 2 2 2 2 2 2 2 2 2 2 2 2 2 2 2 2 2" xfId="7431" xr:uid="{A4FD0AEF-62CB-4B3A-A190-41D3B8A63A7D}"/>
    <cellStyle name="Normal 2 2 2 2 2 2 2 2 2 2 2 2 2 2 2 2 2 2 2 2 2 2 2 2 10" xfId="7432" xr:uid="{27CD1806-4EFF-450A-8760-C04F147F8753}"/>
    <cellStyle name="Normal 2 2 2 2 2 2 2 2 2 2 2 2 2 2 2 2 2 2 2 2 2 2 2 2 11" xfId="7433" xr:uid="{7E79A10A-0D97-44EA-98B6-C7A992658A5C}"/>
    <cellStyle name="Normal 2 2 2 2 2 2 2 2 2 2 2 2 2 2 2 2 2 2 2 2 2 2 2 2 12" xfId="7434" xr:uid="{B553C3D9-7FCE-453E-8E6D-FFC18DE6527D}"/>
    <cellStyle name="Normal 2 2 2 2 2 2 2 2 2 2 2 2 2 2 2 2 2 2 2 2 2 2 2 2 13" xfId="7435" xr:uid="{C872C538-4F0D-4BB2-A461-62434B2AD7BF}"/>
    <cellStyle name="Normal 2 2 2 2 2 2 2 2 2 2 2 2 2 2 2 2 2 2 2 2 2 2 2 2 13 2" xfId="7436" xr:uid="{C715C2F2-479D-4B86-9494-F466493FC37B}"/>
    <cellStyle name="Normal 2 2 2 2 2 2 2 2 2 2 2 2 2 2 2 2 2 2 2 2 2 2 2 2 13 3" xfId="7437" xr:uid="{C0985C19-C141-43D9-AF2C-F46F396BE1EC}"/>
    <cellStyle name="Normal 2 2 2 2 2 2 2 2 2 2 2 2 2 2 2 2 2 2 2 2 2 2 2 2 13 4" xfId="7438" xr:uid="{A3AAAF6A-902D-4E59-AE8E-B945FDF05874}"/>
    <cellStyle name="Normal 2 2 2 2 2 2 2 2 2 2 2 2 2 2 2 2 2 2 2 2 2 2 2 2 13 5" xfId="7439" xr:uid="{3CC0C626-E0B0-42A7-8CBE-2E7EA0B15365}"/>
    <cellStyle name="Normal 2 2 2 2 2 2 2 2 2 2 2 2 2 2 2 2 2 2 2 2 2 2 2 2 13 6" xfId="7440" xr:uid="{D0A23C42-2287-4EC4-AE0E-6E583C75F239}"/>
    <cellStyle name="Normal 2 2 2 2 2 2 2 2 2 2 2 2 2 2 2 2 2 2 2 2 2 2 2 2 13 7" xfId="7441" xr:uid="{0EACDF29-E206-4EC5-A09F-9DF147326C6C}"/>
    <cellStyle name="Normal 2 2 2 2 2 2 2 2 2 2 2 2 2 2 2 2 2 2 2 2 2 2 2 2 14" xfId="7442" xr:uid="{D0126CCD-5688-47D8-A244-F884E67802D1}"/>
    <cellStyle name="Normal 2 2 2 2 2 2 2 2 2 2 2 2 2 2 2 2 2 2 2 2 2 2 2 2 15" xfId="7443" xr:uid="{F2C47F14-D6D6-4E3F-9578-2908B6ED6A58}"/>
    <cellStyle name="Normal 2 2 2 2 2 2 2 2 2 2 2 2 2 2 2 2 2 2 2 2 2 2 2 2 16" xfId="7444" xr:uid="{DC33DA22-19E9-4E4B-BF08-7CDEC2B275FA}"/>
    <cellStyle name="Normal 2 2 2 2 2 2 2 2 2 2 2 2 2 2 2 2 2 2 2 2 2 2 2 2 17" xfId="7445" xr:uid="{DB5288DE-A45B-4408-8E87-DA123BE5DF7C}"/>
    <cellStyle name="Normal 2 2 2 2 2 2 2 2 2 2 2 2 2 2 2 2 2 2 2 2 2 2 2 2 18" xfId="7446" xr:uid="{A1A0E8AB-FA04-4928-AD50-5C71186C233B}"/>
    <cellStyle name="Normal 2 2 2 2 2 2 2 2 2 2 2 2 2 2 2 2 2 2 2 2 2 2 2 2 19" xfId="7447" xr:uid="{BD25C75B-7905-48E1-985F-34D239072AD8}"/>
    <cellStyle name="Normal 2 2 2 2 2 2 2 2 2 2 2 2 2 2 2 2 2 2 2 2 2 2 2 2 2" xfId="7448" xr:uid="{507F7825-EDAF-4D21-AD1A-3043E3A82D9F}"/>
    <cellStyle name="Normal 2 2 2 2 2 2 2 2 2 2 2 2 2 2 2 2 2 2 2 2 2 2 2 2 2 10" xfId="7449" xr:uid="{EB9B4B4E-83CE-4C03-9739-765F2A4A8565}"/>
    <cellStyle name="Normal 2 2 2 2 2 2 2 2 2 2 2 2 2 2 2 2 2 2 2 2 2 2 2 2 2 11" xfId="7450" xr:uid="{8CF6B4E9-80EB-4064-8D4E-DDD11BD7AFD6}"/>
    <cellStyle name="Normal 2 2 2 2 2 2 2 2 2 2 2 2 2 2 2 2 2 2 2 2 2 2 2 2 2 12" xfId="7451" xr:uid="{346D86A9-8D8B-4EB8-ACE5-0045D10924A3}"/>
    <cellStyle name="Normal 2 2 2 2 2 2 2 2 2 2 2 2 2 2 2 2 2 2 2 2 2 2 2 2 2 13" xfId="7452" xr:uid="{CA413DC1-D918-4AFF-B7EA-2577BB5CDDB1}"/>
    <cellStyle name="Normal 2 2 2 2 2 2 2 2 2 2 2 2 2 2 2 2 2 2 2 2 2 2 2 2 2 14" xfId="7453" xr:uid="{EECCEC4E-681F-4AB9-9A79-387D7A15B3F2}"/>
    <cellStyle name="Normal 2 2 2 2 2 2 2 2 2 2 2 2 2 2 2 2 2 2 2 2 2 2 2 2 2 15" xfId="7454" xr:uid="{F5C9D596-DDD8-4956-9D04-83B255B3B51C}"/>
    <cellStyle name="Normal 2 2 2 2 2 2 2 2 2 2 2 2 2 2 2 2 2 2 2 2 2 2 2 2 2 16" xfId="7455" xr:uid="{701AE013-C95F-49A6-A5DB-3913229C47E3}"/>
    <cellStyle name="Normal 2 2 2 2 2 2 2 2 2 2 2 2 2 2 2 2 2 2 2 2 2 2 2 2 2 17" xfId="7456" xr:uid="{6E0673A4-4530-487C-8A46-777A5731DE6D}"/>
    <cellStyle name="Normal 2 2 2 2 2 2 2 2 2 2 2 2 2 2 2 2 2 2 2 2 2 2 2 2 2 18" xfId="7457" xr:uid="{F6CBC957-BEFD-4AC7-ABCC-82D710810562}"/>
    <cellStyle name="Normal 2 2 2 2 2 2 2 2 2 2 2 2 2 2 2 2 2 2 2 2 2 2 2 2 2 19" xfId="7458" xr:uid="{B1230E3C-2EB9-4313-BD11-70ED0F3BD095}"/>
    <cellStyle name="Normal 2 2 2 2 2 2 2 2 2 2 2 2 2 2 2 2 2 2 2 2 2 2 2 2 2 2" xfId="7459" xr:uid="{BA614649-737B-4A03-8079-07AB30DAAD15}"/>
    <cellStyle name="Normal 2 2 2 2 2 2 2 2 2 2 2 2 2 2 2 2 2 2 2 2 2 2 2 2 2 2 10" xfId="7460" xr:uid="{B80C7095-D923-410E-A821-121D8FD38F89}"/>
    <cellStyle name="Normal 2 2 2 2 2 2 2 2 2 2 2 2 2 2 2 2 2 2 2 2 2 2 2 2 2 2 11" xfId="7461" xr:uid="{D2D99E6D-20B6-41DB-A2A8-B43D1C4ADDCE}"/>
    <cellStyle name="Normal 2 2 2 2 2 2 2 2 2 2 2 2 2 2 2 2 2 2 2 2 2 2 2 2 2 2 12" xfId="7462" xr:uid="{38C3F3FD-54C6-452A-B00D-3126548FBEBD}"/>
    <cellStyle name="Normal 2 2 2 2 2 2 2 2 2 2 2 2 2 2 2 2 2 2 2 2 2 2 2 2 2 2 13" xfId="7463" xr:uid="{DA043B16-7D0D-4CAA-9916-5ED14055CBA5}"/>
    <cellStyle name="Normal 2 2 2 2 2 2 2 2 2 2 2 2 2 2 2 2 2 2 2 2 2 2 2 2 2 2 14" xfId="7464" xr:uid="{7665631D-FF69-4ECE-96FA-D4B48C963728}"/>
    <cellStyle name="Normal 2 2 2 2 2 2 2 2 2 2 2 2 2 2 2 2 2 2 2 2 2 2 2 2 2 2 15" xfId="7465" xr:uid="{9930D4ED-55F4-49A0-84DB-002EA9DFFC31}"/>
    <cellStyle name="Normal 2 2 2 2 2 2 2 2 2 2 2 2 2 2 2 2 2 2 2 2 2 2 2 2 2 2 16" xfId="7466" xr:uid="{D933BFDB-0E95-4608-B3E3-830186FAB720}"/>
    <cellStyle name="Normal 2 2 2 2 2 2 2 2 2 2 2 2 2 2 2 2 2 2 2 2 2 2 2 2 2 2 17" xfId="7467" xr:uid="{CC5113D2-BB4D-44EA-903C-A44CFF0BB16F}"/>
    <cellStyle name="Normal 2 2 2 2 2 2 2 2 2 2 2 2 2 2 2 2 2 2 2 2 2 2 2 2 2 2 18" xfId="7468" xr:uid="{AFC928F2-5576-4038-A062-22800E373E38}"/>
    <cellStyle name="Normal 2 2 2 2 2 2 2 2 2 2 2 2 2 2 2 2 2 2 2 2 2 2 2 2 2 2 19" xfId="7469" xr:uid="{0F85A0E6-B3C2-4E25-8A92-719DC08B5705}"/>
    <cellStyle name="Normal 2 2 2 2 2 2 2 2 2 2 2 2 2 2 2 2 2 2 2 2 2 2 2 2 2 2 2" xfId="7470" xr:uid="{4BB84CC5-C588-4E05-AEF9-565379A136D1}"/>
    <cellStyle name="Normal 2 2 2 2 2 2 2 2 2 2 2 2 2 2 2 2 2 2 2 2 2 2 2 2 2 2 2 10" xfId="7471" xr:uid="{FDAFD768-4421-4496-83F3-6F081F45BB58}"/>
    <cellStyle name="Normal 2 2 2 2 2 2 2 2 2 2 2 2 2 2 2 2 2 2 2 2 2 2 2 2 2 2 2 11" xfId="7472" xr:uid="{C1914A69-9632-451B-8C53-D987FF319C2A}"/>
    <cellStyle name="Normal 2 2 2 2 2 2 2 2 2 2 2 2 2 2 2 2 2 2 2 2 2 2 2 2 2 2 2 12" xfId="7473" xr:uid="{722E5B1C-287C-4E93-A0F8-2025E1FCBB9B}"/>
    <cellStyle name="Normal 2 2 2 2 2 2 2 2 2 2 2 2 2 2 2 2 2 2 2 2 2 2 2 2 2 2 2 13" xfId="7474" xr:uid="{6904E135-ADE4-4A06-AE2F-D5BD812FD306}"/>
    <cellStyle name="Normal 2 2 2 2 2 2 2 2 2 2 2 2 2 2 2 2 2 2 2 2 2 2 2 2 2 2 2 14" xfId="7475" xr:uid="{19CD5D2A-84D5-4D79-9E9E-DCB5EE8879AC}"/>
    <cellStyle name="Normal 2 2 2 2 2 2 2 2 2 2 2 2 2 2 2 2 2 2 2 2 2 2 2 2 2 2 2 15" xfId="7476" xr:uid="{6D6E2E51-34FE-4C11-B098-9C8598DF0A9E}"/>
    <cellStyle name="Normal 2 2 2 2 2 2 2 2 2 2 2 2 2 2 2 2 2 2 2 2 2 2 2 2 2 2 2 16" xfId="7477" xr:uid="{F2EB8021-AEE3-4DB2-8C57-6A3D420E3579}"/>
    <cellStyle name="Normal 2 2 2 2 2 2 2 2 2 2 2 2 2 2 2 2 2 2 2 2 2 2 2 2 2 2 2 17" xfId="7478" xr:uid="{D4B0D520-2CF0-41BD-AA7F-49DC561D794D}"/>
    <cellStyle name="Normal 2 2 2 2 2 2 2 2 2 2 2 2 2 2 2 2 2 2 2 2 2 2 2 2 2 2 2 18" xfId="7479" xr:uid="{DDE96994-C512-4301-A3A2-2B76F86A8B0A}"/>
    <cellStyle name="Normal 2 2 2 2 2 2 2 2 2 2 2 2 2 2 2 2 2 2 2 2 2 2 2 2 2 2 2 19" xfId="7480" xr:uid="{2FB9C69A-5AB0-4687-A630-ECC89FB3C56A}"/>
    <cellStyle name="Normal 2 2 2 2 2 2 2 2 2 2 2 2 2 2 2 2 2 2 2 2 2 2 2 2 2 2 2 2" xfId="7481" xr:uid="{94BEDE55-F879-45A8-B6C5-DA4132FF1FCD}"/>
    <cellStyle name="Normal 2 2 2 2 2 2 2 2 2 2 2 2 2 2 2 2 2 2 2 2 2 2 2 2 2 2 2 2 10" xfId="7482" xr:uid="{AF1238CA-1688-41E3-BDC3-080746D4A89E}"/>
    <cellStyle name="Normal 2 2 2 2 2 2 2 2 2 2 2 2 2 2 2 2 2 2 2 2 2 2 2 2 2 2 2 2 11" xfId="7483" xr:uid="{1E08E22F-0E7D-4BA7-8655-3932181D5963}"/>
    <cellStyle name="Normal 2 2 2 2 2 2 2 2 2 2 2 2 2 2 2 2 2 2 2 2 2 2 2 2 2 2 2 2 12" xfId="7484" xr:uid="{9B31177C-1450-4F68-9299-894C8DFB69E0}"/>
    <cellStyle name="Normal 2 2 2 2 2 2 2 2 2 2 2 2 2 2 2 2 2 2 2 2 2 2 2 2 2 2 2 2 13" xfId="7485" xr:uid="{DD58A4FE-4C04-45A8-937A-B7F781D60DE0}"/>
    <cellStyle name="Normal 2 2 2 2 2 2 2 2 2 2 2 2 2 2 2 2 2 2 2 2 2 2 2 2 2 2 2 2 14" xfId="7486" xr:uid="{82CF10AE-AD40-4272-850F-844E2773AE36}"/>
    <cellStyle name="Normal 2 2 2 2 2 2 2 2 2 2 2 2 2 2 2 2 2 2 2 2 2 2 2 2 2 2 2 2 15" xfId="7487" xr:uid="{9BFF7C0A-2339-43E6-B64C-6C9F2CBBCC19}"/>
    <cellStyle name="Normal 2 2 2 2 2 2 2 2 2 2 2 2 2 2 2 2 2 2 2 2 2 2 2 2 2 2 2 2 16" xfId="7488" xr:uid="{A01F05B2-7BC5-41CC-84FA-905DC443F116}"/>
    <cellStyle name="Normal 2 2 2 2 2 2 2 2 2 2 2 2 2 2 2 2 2 2 2 2 2 2 2 2 2 2 2 2 17" xfId="7489" xr:uid="{4DA1A747-C7E8-4E1E-B7BF-F0C74E152D94}"/>
    <cellStyle name="Normal 2 2 2 2 2 2 2 2 2 2 2 2 2 2 2 2 2 2 2 2 2 2 2 2 2 2 2 2 18" xfId="7490" xr:uid="{DA9C9750-2D8F-43FB-9308-44CE14755050}"/>
    <cellStyle name="Normal 2 2 2 2 2 2 2 2 2 2 2 2 2 2 2 2 2 2 2 2 2 2 2 2 2 2 2 2 19" xfId="7491" xr:uid="{691A1A56-F288-4F1F-9A8A-F1686E63FA4F}"/>
    <cellStyle name="Normal 2 2 2 2 2 2 2 2 2 2 2 2 2 2 2 2 2 2 2 2 2 2 2 2 2 2 2 2 2" xfId="7492" xr:uid="{6900527C-6164-48AD-9C67-7A8338358F5D}"/>
    <cellStyle name="Normal 2 2 2 2 2 2 2 2 2 2 2 2 2 2 2 2 2 2 2 2 2 2 2 2 2 2 2 2 2 10" xfId="7493" xr:uid="{42516535-26FC-43F6-AFDE-1D2F2EF9BD3A}"/>
    <cellStyle name="Normal 2 2 2 2 2 2 2 2 2 2 2 2 2 2 2 2 2 2 2 2 2 2 2 2 2 2 2 2 2 11" xfId="7494" xr:uid="{09FD1D91-D57F-410A-85B5-0702E2DEF220}"/>
    <cellStyle name="Normal 2 2 2 2 2 2 2 2 2 2 2 2 2 2 2 2 2 2 2 2 2 2 2 2 2 2 2 2 2 12" xfId="7495" xr:uid="{E0E625C3-8E3E-4B33-811C-4584456C2BD9}"/>
    <cellStyle name="Normal 2 2 2 2 2 2 2 2 2 2 2 2 2 2 2 2 2 2 2 2 2 2 2 2 2 2 2 2 2 13" xfId="7496" xr:uid="{DF972796-D645-405A-9D80-A5DB2DEBE83D}"/>
    <cellStyle name="Normal 2 2 2 2 2 2 2 2 2 2 2 2 2 2 2 2 2 2 2 2 2 2 2 2 2 2 2 2 2 14" xfId="7497" xr:uid="{9E43D86C-B055-4F1A-8D56-FB0D8F83418D}"/>
    <cellStyle name="Normal 2 2 2 2 2 2 2 2 2 2 2 2 2 2 2 2 2 2 2 2 2 2 2 2 2 2 2 2 2 15" xfId="7498" xr:uid="{587904F1-ECDD-4177-AE9C-40203FD1FA3E}"/>
    <cellStyle name="Normal 2 2 2 2 2 2 2 2 2 2 2 2 2 2 2 2 2 2 2 2 2 2 2 2 2 2 2 2 2 16" xfId="7499" xr:uid="{58765487-19C9-4688-8F3A-7AA7C1A1DDCC}"/>
    <cellStyle name="Normal 2 2 2 2 2 2 2 2 2 2 2 2 2 2 2 2 2 2 2 2 2 2 2 2 2 2 2 2 2 17" xfId="7500" xr:uid="{009497B8-24D7-4D27-9178-3AF48EE66E17}"/>
    <cellStyle name="Normal 2 2 2 2 2 2 2 2 2 2 2 2 2 2 2 2 2 2 2 2 2 2 2 2 2 2 2 2 2 18" xfId="7501" xr:uid="{D7E73C79-E2CD-4030-8B29-4662954EBC73}"/>
    <cellStyle name="Normal 2 2 2 2 2 2 2 2 2 2 2 2 2 2 2 2 2 2 2 2 2 2 2 2 2 2 2 2 2 19" xfId="7502" xr:uid="{F7D4800C-999F-454C-A787-59021CC6D741}"/>
    <cellStyle name="Normal 2 2 2 2 2 2 2 2 2 2 2 2 2 2 2 2 2 2 2 2 2 2 2 2 2 2 2 2 2 2" xfId="7503" xr:uid="{02326466-8063-4785-8E2E-9D7C1E62E9F6}"/>
    <cellStyle name="Normal 2 2 2 2 2 2 2 2 2 2 2 2 2 2 2 2 2 2 2 2 2 2 2 2 2 2 2 2 2 2 10" xfId="7504" xr:uid="{23DFEA83-7639-4D16-98BC-6862BC453392}"/>
    <cellStyle name="Normal 2 2 2 2 2 2 2 2 2 2 2 2 2 2 2 2 2 2 2 2 2 2 2 2 2 2 2 2 2 2 11" xfId="7505" xr:uid="{6AC28B97-ABC5-4268-B102-B960AD4817A3}"/>
    <cellStyle name="Normal 2 2 2 2 2 2 2 2 2 2 2 2 2 2 2 2 2 2 2 2 2 2 2 2 2 2 2 2 2 2 12" xfId="7506" xr:uid="{FC802A41-7250-4168-972E-E7BA8CDC02A2}"/>
    <cellStyle name="Normal 2 2 2 2 2 2 2 2 2 2 2 2 2 2 2 2 2 2 2 2 2 2 2 2 2 2 2 2 2 2 13" xfId="7507" xr:uid="{BCED8E5B-3F33-4414-9949-0DBC43AD39A1}"/>
    <cellStyle name="Normal 2 2 2 2 2 2 2 2 2 2 2 2 2 2 2 2 2 2 2 2 2 2 2 2 2 2 2 2 2 2 14" xfId="7508" xr:uid="{D13BDA40-F9C5-4B32-897E-8FA8E57E6623}"/>
    <cellStyle name="Normal 2 2 2 2 2 2 2 2 2 2 2 2 2 2 2 2 2 2 2 2 2 2 2 2 2 2 2 2 2 2 15" xfId="7509" xr:uid="{08E5C3E0-5B5D-4CD0-AE5B-0A691BF61A29}"/>
    <cellStyle name="Normal 2 2 2 2 2 2 2 2 2 2 2 2 2 2 2 2 2 2 2 2 2 2 2 2 2 2 2 2 2 2 16" xfId="7510" xr:uid="{6EB0A54F-7654-4529-9FF1-85F7815FCCA5}"/>
    <cellStyle name="Normal 2 2 2 2 2 2 2 2 2 2 2 2 2 2 2 2 2 2 2 2 2 2 2 2 2 2 2 2 2 2 17" xfId="7511" xr:uid="{8A225A50-9DA5-4EA2-BEE1-4727F22AF810}"/>
    <cellStyle name="Normal 2 2 2 2 2 2 2 2 2 2 2 2 2 2 2 2 2 2 2 2 2 2 2 2 2 2 2 2 2 2 18" xfId="7512" xr:uid="{5A47C39B-53B0-4CE9-9648-FDA2B36869A0}"/>
    <cellStyle name="Normal 2 2 2 2 2 2 2 2 2 2 2 2 2 2 2 2 2 2 2 2 2 2 2 2 2 2 2 2 2 2 19" xfId="7513" xr:uid="{6A46EB40-F6ED-425E-8890-C424AE9B4FF1}"/>
    <cellStyle name="Normal 2 2 2 2 2 2 2 2 2 2 2 2 2 2 2 2 2 2 2 2 2 2 2 2 2 2 2 2 2 2 2" xfId="7514" xr:uid="{A50AEDC7-19AE-4EB9-BD33-E56F20011B39}"/>
    <cellStyle name="Normal 2 2 2 2 2 2 2 2 2 2 2 2 2 2 2 2 2 2 2 2 2 2 2 2 2 2 2 2 2 2 2 10" xfId="7515" xr:uid="{32802EB3-C57C-45A1-910D-66229EBA0E94}"/>
    <cellStyle name="Normal 2 2 2 2 2 2 2 2 2 2 2 2 2 2 2 2 2 2 2 2 2 2 2 2 2 2 2 2 2 2 2 11" xfId="7516" xr:uid="{3B31B45D-1DB9-4E54-BB1A-288C338BDA9A}"/>
    <cellStyle name="Normal 2 2 2 2 2 2 2 2 2 2 2 2 2 2 2 2 2 2 2 2 2 2 2 2 2 2 2 2 2 2 2 12" xfId="7517" xr:uid="{3F481D38-C054-4445-B18F-82AB95F2DC43}"/>
    <cellStyle name="Normal 2 2 2 2 2 2 2 2 2 2 2 2 2 2 2 2 2 2 2 2 2 2 2 2 2 2 2 2 2 2 2 13" xfId="7518" xr:uid="{5C780135-5CAB-4704-8F98-D9DCD7955A8E}"/>
    <cellStyle name="Normal 2 2 2 2 2 2 2 2 2 2 2 2 2 2 2 2 2 2 2 2 2 2 2 2 2 2 2 2 2 2 2 14" xfId="7519" xr:uid="{A8044EEB-1B28-4958-AA3A-7B17F8B81D72}"/>
    <cellStyle name="Normal 2 2 2 2 2 2 2 2 2 2 2 2 2 2 2 2 2 2 2 2 2 2 2 2 2 2 2 2 2 2 2 15" xfId="7520" xr:uid="{27A1139C-6EEC-43FF-ADF7-388EE0ADA2CC}"/>
    <cellStyle name="Normal 2 2 2 2 2 2 2 2 2 2 2 2 2 2 2 2 2 2 2 2 2 2 2 2 2 2 2 2 2 2 2 16" xfId="7521" xr:uid="{3F2671D5-7227-4926-907D-A991AF5C1B52}"/>
    <cellStyle name="Normal 2 2 2 2 2 2 2 2 2 2 2 2 2 2 2 2 2 2 2 2 2 2 2 2 2 2 2 2 2 2 2 17" xfId="7522" xr:uid="{2599E5AB-FDD4-4C1F-91C6-12935D9B5A05}"/>
    <cellStyle name="Normal 2 2 2 2 2 2 2 2 2 2 2 2 2 2 2 2 2 2 2 2 2 2 2 2 2 2 2 2 2 2 2 18" xfId="7523" xr:uid="{FBEBF037-B030-4348-8B1A-D1ADD3EC117E}"/>
    <cellStyle name="Normal 2 2 2 2 2 2 2 2 2 2 2 2 2 2 2 2 2 2 2 2 2 2 2 2 2 2 2 2 2 2 2 19" xfId="7524" xr:uid="{CC7FB27F-B6F6-45C9-BF78-CCFE81781672}"/>
    <cellStyle name="Normal 2 2 2 2 2 2 2 2 2 2 2 2 2 2 2 2 2 2 2 2 2 2 2 2 2 2 2 2 2 2 2 2" xfId="7525" xr:uid="{91BB244F-DB1E-4218-90DF-FB5580723C41}"/>
    <cellStyle name="Normal 2 2 2 2 2 2 2 2 2 2 2 2 2 2 2 2 2 2 2 2 2 2 2 2 2 2 2 2 2 2 2 2 10" xfId="7526" xr:uid="{83DA5BA2-1AE7-4CFF-9493-ED3AC4A20DE0}"/>
    <cellStyle name="Normal 2 2 2 2 2 2 2 2 2 2 2 2 2 2 2 2 2 2 2 2 2 2 2 2 2 2 2 2 2 2 2 2 11" xfId="7527" xr:uid="{791FF5FB-DB73-4C85-93A3-84451ACFE423}"/>
    <cellStyle name="Normal 2 2 2 2 2 2 2 2 2 2 2 2 2 2 2 2 2 2 2 2 2 2 2 2 2 2 2 2 2 2 2 2 12" xfId="7528" xr:uid="{9C87506A-56E9-4DE5-9561-8BBF239484E6}"/>
    <cellStyle name="Normal 2 2 2 2 2 2 2 2 2 2 2 2 2 2 2 2 2 2 2 2 2 2 2 2 2 2 2 2 2 2 2 2 13" xfId="7529" xr:uid="{A72AC390-C289-4E4B-AD54-7BE88BC8BDCA}"/>
    <cellStyle name="Normal 2 2 2 2 2 2 2 2 2 2 2 2 2 2 2 2 2 2 2 2 2 2 2 2 2 2 2 2 2 2 2 2 14" xfId="7530" xr:uid="{5B41C41B-EFF0-4B1F-83C9-D05579AAD276}"/>
    <cellStyle name="Normal 2 2 2 2 2 2 2 2 2 2 2 2 2 2 2 2 2 2 2 2 2 2 2 2 2 2 2 2 2 2 2 2 15" xfId="7531" xr:uid="{389F7418-C8AF-40E7-A21B-11171B5A3238}"/>
    <cellStyle name="Normal 2 2 2 2 2 2 2 2 2 2 2 2 2 2 2 2 2 2 2 2 2 2 2 2 2 2 2 2 2 2 2 2 16" xfId="7532" xr:uid="{601A1D1A-54F7-427D-AB50-652A0C23C8CA}"/>
    <cellStyle name="Normal 2 2 2 2 2 2 2 2 2 2 2 2 2 2 2 2 2 2 2 2 2 2 2 2 2 2 2 2 2 2 2 2 17" xfId="7533" xr:uid="{7EFE8316-7EFC-4D9F-8D87-412755A7E032}"/>
    <cellStyle name="Normal 2 2 2 2 2 2 2 2 2 2 2 2 2 2 2 2 2 2 2 2 2 2 2 2 2 2 2 2 2 2 2 2 18" xfId="7534" xr:uid="{926F99A6-CEBC-44A4-B678-E25AE59B3FD2}"/>
    <cellStyle name="Normal 2 2 2 2 2 2 2 2 2 2 2 2 2 2 2 2 2 2 2 2 2 2 2 2 2 2 2 2 2 2 2 2 19" xfId="7535" xr:uid="{2F4D75C9-357E-4333-B055-D8E865CA7229}"/>
    <cellStyle name="Normal 2 2 2 2 2 2 2 2 2 2 2 2 2 2 2 2 2 2 2 2 2 2 2 2 2 2 2 2 2 2 2 2 2" xfId="7536" xr:uid="{2C45F2AA-4D9D-4A86-9404-6C7A93FA16CF}"/>
    <cellStyle name="Normal 2 2 2 2 2 2 2 2 2 2 2 2 2 2 2 2 2 2 2 2 2 2 2 2 2 2 2 2 2 2 2 2 2 2" xfId="7537" xr:uid="{1FEF163C-DFD6-4DF3-9DF9-406A02D63FC5}"/>
    <cellStyle name="Normal 2 2 2 2 2 2 2 2 2 2 2 2 2 2 2 2 2 2 2 2 2 2 2 2 2 2 2 2 2 2 2 2 2 2 2" xfId="7538" xr:uid="{28519A2E-B6C0-4290-9D9F-EC29472D4AC7}"/>
    <cellStyle name="Normal 2 2 2 2 2 2 2 2 2 2 2 2 2 2 2 2 2 2 2 2 2 2 2 2 2 2 2 2 2 2 2 2 2 2 2 2" xfId="7539" xr:uid="{92637771-5AB3-419B-8F75-53419693AC6E}"/>
    <cellStyle name="Normal 2 2 2 2 2 2 2 2 2 2 2 2 2 2 2 2 2 2 2 2 2 2 2 2 2 2 2 2 2 2 2 2 2 2 2 2 2" xfId="7540" xr:uid="{9F23A339-7408-406D-9ABA-AB3C3ECD739A}"/>
    <cellStyle name="Normal 2 2 2 2 2 2 2 2 2 2 2 2 2 2 2 2 2 2 2 2 2 2 2 2 2 2 2 2 2 2 2 2 2 2 2 2 2 2" xfId="7541" xr:uid="{35EF7641-7555-43B7-8A83-F2A8A393CBFC}"/>
    <cellStyle name="Normal 2 2 2 2 2 2 2 2 2 2 2 2 2 2 2 2 2 2 2 2 2 2 2 2 2 2 2 2 2 2 2 2 2 2 2 2 2 2 2" xfId="7542" xr:uid="{0DA08201-907B-469C-AFB8-05738AA5B600}"/>
    <cellStyle name="Normal 2 2 2 2 2 2 2 2 2 2 2 2 2 2 2 2 2 2 2 2 2 2 2 2 2 2 2 2 2 2 2 2 2 2 2 2 3" xfId="7543" xr:uid="{FDFA0416-A926-4827-983E-A2C0E80A6BA9}"/>
    <cellStyle name="Normal 2 2 2 2 2 2 2 2 2 2 2 2 2 2 2 2 2 2 2 2 2 2 2 2 2 2 2 2 2 2 2 2 2 2 2 2 4" xfId="7544" xr:uid="{6D3A6204-FA2E-4804-98AC-51A40C980244}"/>
    <cellStyle name="Normal 2 2 2 2 2 2 2 2 2 2 2 2 2 2 2 2 2 2 2 2 2 2 2 2 2 2 2 2 2 2 2 2 2 2 2 3" xfId="7545" xr:uid="{7D52D9C5-6289-41C7-B77C-AB621A1C45E9}"/>
    <cellStyle name="Normal 2 2 2 2 2 2 2 2 2 2 2 2 2 2 2 2 2 2 2 2 2 2 2 2 2 2 2 2 2 2 2 2 2 2 2 4" xfId="7546" xr:uid="{8E713296-025E-40E9-ACA7-C5160F7F1234}"/>
    <cellStyle name="Normal 2 2 2 2 2 2 2 2 2 2 2 2 2 2 2 2 2 2 2 2 2 2 2 2 2 2 2 2 2 2 2 2 2 2 2 5" xfId="7547" xr:uid="{D154A824-6D59-4898-8542-7C08B71D0A04}"/>
    <cellStyle name="Normal 2 2 2 2 2 2 2 2 2 2 2 2 2 2 2 2 2 2 2 2 2 2 2 2 2 2 2 2 2 2 2 2 2 2 3" xfId="7548" xr:uid="{5DC2FC4A-896A-4B2B-89F0-E22E040B4AD4}"/>
    <cellStyle name="Normal 2 2 2 2 2 2 2 2 2 2 2 2 2 2 2 2 2 2 2 2 2 2 2 2 2 2 2 2 2 2 2 2 2 2 4" xfId="7549" xr:uid="{0F7444F3-0D5E-42BA-B440-B358B30A605B}"/>
    <cellStyle name="Normal 2 2 2 2 2 2 2 2 2 2 2 2 2 2 2 2 2 2 2 2 2 2 2 2 2 2 2 2 2 2 2 2 2 2 5" xfId="7550" xr:uid="{826B604D-D452-49F5-B3BD-8393190F7E9D}"/>
    <cellStyle name="Normal 2 2 2 2 2 2 2 2 2 2 2 2 2 2 2 2 2 2 2 2 2 2 2 2 2 2 2 2 2 2 2 2 2 2 6" xfId="7551" xr:uid="{139DC3AE-2847-4EE5-BAFA-B32EC97DEF24}"/>
    <cellStyle name="Normal 2 2 2 2 2 2 2 2 2 2 2 2 2 2 2 2 2 2 2 2 2 2 2 2 2 2 2 2 2 2 2 2 2 2 6 2" xfId="7552" xr:uid="{1EAC5A1C-1998-4835-8EEB-FE0B500A12C3}"/>
    <cellStyle name="Normal 2 2 2 2 2 2 2 2 2 2 2 2 2 2 2 2 2 2 2 2 2 2 2 2 2 2 2 2 2 2 2 2 2 2 6 3" xfId="7553" xr:uid="{4E24946D-D83A-4B46-A2B1-65CD2286471F}"/>
    <cellStyle name="Normal 2 2 2 2 2 2 2 2 2 2 2 2 2 2 2 2 2 2 2 2 2 2 2 2 2 2 2 2 2 2 2 2 2 2 6 4" xfId="7554" xr:uid="{6532BDB5-2F0E-4879-B8B0-196A100344E0}"/>
    <cellStyle name="Normal 2 2 2 2 2 2 2 2 2 2 2 2 2 2 2 2 2 2 2 2 2 2 2 2 2 2 2 2 2 2 2 2 2 2 7" xfId="7555" xr:uid="{397856AD-BD79-42A4-AC90-95C352F25C9F}"/>
    <cellStyle name="Normal 2 2 2 2 2 2 2 2 2 2 2 2 2 2 2 2 2 2 2 2 2 2 2 2 2 2 2 2 2 2 2 2 2 2 8" xfId="7556" xr:uid="{C2909B66-3DA7-483A-8126-133F59A179B4}"/>
    <cellStyle name="Normal 2 2 2 2 2 2 2 2 2 2 2 2 2 2 2 2 2 2 2 2 2 2 2 2 2 2 2 2 2 2 2 2 2 3" xfId="7557" xr:uid="{73490009-9EDD-44E0-B1BF-DA34ED1E3AE0}"/>
    <cellStyle name="Normal 2 2 2 2 2 2 2 2 2 2 2 2 2 2 2 2 2 2 2 2 2 2 2 2 2 2 2 2 2 2 2 2 2 4" xfId="7558" xr:uid="{8E41F3FE-7A27-41F6-9AF8-D1C86A453B51}"/>
    <cellStyle name="Normal 2 2 2 2 2 2 2 2 2 2 2 2 2 2 2 2 2 2 2 2 2 2 2 2 2 2 2 2 2 2 2 2 2 5" xfId="7559" xr:uid="{883CE40B-9405-4B25-BF2A-5218FBAE5FEE}"/>
    <cellStyle name="Normal 2 2 2 2 2 2 2 2 2 2 2 2 2 2 2 2 2 2 2 2 2 2 2 2 2 2 2 2 2 2 2 2 2 6" xfId="7560" xr:uid="{411DAD99-C906-4D71-A7B7-492E5F8C1537}"/>
    <cellStyle name="Normal 2 2 2 2 2 2 2 2 2 2 2 2 2 2 2 2 2 2 2 2 2 2 2 2 2 2 2 2 2 2 2 2 2 6 2" xfId="7561" xr:uid="{B04F57E1-9787-45D8-9143-000150755DA2}"/>
    <cellStyle name="Normal 2 2 2 2 2 2 2 2 2 2 2 2 2 2 2 2 2 2 2 2 2 2 2 2 2 2 2 2 2 2 2 2 2 6 3" xfId="7562" xr:uid="{97AD2034-E892-487F-B125-D34391952F6F}"/>
    <cellStyle name="Normal 2 2 2 2 2 2 2 2 2 2 2 2 2 2 2 2 2 2 2 2 2 2 2 2 2 2 2 2 2 2 2 2 2 6 4" xfId="7563" xr:uid="{93E07948-9B1A-4976-887F-32153866A55F}"/>
    <cellStyle name="Normal 2 2 2 2 2 2 2 2 2 2 2 2 2 2 2 2 2 2 2 2 2 2 2 2 2 2 2 2 2 2 2 2 2 7" xfId="7564" xr:uid="{416AAC9D-B74B-4F43-896D-E38B5BBFB89B}"/>
    <cellStyle name="Normal 2 2 2 2 2 2 2 2 2 2 2 2 2 2 2 2 2 2 2 2 2 2 2 2 2 2 2 2 2 2 2 2 2 8" xfId="7565" xr:uid="{5365CA63-5334-4ABA-A547-E9D4D281A507}"/>
    <cellStyle name="Normal 2 2 2 2 2 2 2 2 2 2 2 2 2 2 2 2 2 2 2 2 2 2 2 2 2 2 2 2 2 2 2 2 20" xfId="7566" xr:uid="{3E9921B0-9C84-43C1-B478-E3B199008CB2}"/>
    <cellStyle name="Normal 2 2 2 2 2 2 2 2 2 2 2 2 2 2 2 2 2 2 2 2 2 2 2 2 2 2 2 2 2 2 2 2 21" xfId="7567" xr:uid="{14A53F36-FB3E-46A1-942F-82CD5E59EBF0}"/>
    <cellStyle name="Normal 2 2 2 2 2 2 2 2 2 2 2 2 2 2 2 2 2 2 2 2 2 2 2 2 2 2 2 2 2 2 2 2 22" xfId="7568" xr:uid="{8E809F8B-9554-4EDF-912A-0377F79C03E7}"/>
    <cellStyle name="Normal 2 2 2 2 2 2 2 2 2 2 2 2 2 2 2 2 2 2 2 2 2 2 2 2 2 2 2 2 2 2 2 2 23" xfId="7569" xr:uid="{4073B471-001F-4BED-90C6-958AD9228429}"/>
    <cellStyle name="Normal 2 2 2 2 2 2 2 2 2 2 2 2 2 2 2 2 2 2 2 2 2 2 2 2 2 2 2 2 2 2 2 2 24" xfId="7570" xr:uid="{54B4F627-4833-4C35-9D1F-7FA27ADC3B2E}"/>
    <cellStyle name="Normal 2 2 2 2 2 2 2 2 2 2 2 2 2 2 2 2 2 2 2 2 2 2 2 2 2 2 2 2 2 2 2 2 25" xfId="7571" xr:uid="{85DAB64D-A00E-4C28-A64B-475BCF418783}"/>
    <cellStyle name="Normal 2 2 2 2 2 2 2 2 2 2 2 2 2 2 2 2 2 2 2 2 2 2 2 2 2 2 2 2 2 2 2 2 25 2" xfId="7572" xr:uid="{E47B77D3-31E8-4700-8907-C5A7193E831C}"/>
    <cellStyle name="Normal 2 2 2 2 2 2 2 2 2 2 2 2 2 2 2 2 2 2 2 2 2 2 2 2 2 2 2 2 2 2 2 2 25 3" xfId="7573" xr:uid="{31A1D43D-207D-409E-89E4-9342E34BB963}"/>
    <cellStyle name="Normal 2 2 2 2 2 2 2 2 2 2 2 2 2 2 2 2 2 2 2 2 2 2 2 2 2 2 2 2 2 2 2 2 25 4" xfId="7574" xr:uid="{CA55F68F-52C8-46F6-9381-74C7DF2B8D68}"/>
    <cellStyle name="Normal 2 2 2 2 2 2 2 2 2 2 2 2 2 2 2 2 2 2 2 2 2 2 2 2 2 2 2 2 2 2 2 2 26" xfId="7575" xr:uid="{DCAA8BD2-2F31-4122-9DF9-BFF9A3B9CAED}"/>
    <cellStyle name="Normal 2 2 2 2 2 2 2 2 2 2 2 2 2 2 2 2 2 2 2 2 2 2 2 2 2 2 2 2 2 2 2 2 27" xfId="7576" xr:uid="{3E93469E-B2F6-46D7-8418-5ABC203146DA}"/>
    <cellStyle name="Normal 2 2 2 2 2 2 2 2 2 2 2 2 2 2 2 2 2 2 2 2 2 2 2 2 2 2 2 2 2 2 2 2 3" xfId="7577" xr:uid="{6457C3F8-F45C-4213-8842-B378916801C3}"/>
    <cellStyle name="Normal 2 2 2 2 2 2 2 2 2 2 2 2 2 2 2 2 2 2 2 2 2 2 2 2 2 2 2 2 2 2 2 2 4" xfId="7578" xr:uid="{5666E93B-F0C4-498A-A483-D4FC74B39222}"/>
    <cellStyle name="Normal 2 2 2 2 2 2 2 2 2 2 2 2 2 2 2 2 2 2 2 2 2 2 2 2 2 2 2 2 2 2 2 2 5" xfId="7579" xr:uid="{239BCD88-10FE-4651-A143-75C961CE4CAD}"/>
    <cellStyle name="Normal 2 2 2 2 2 2 2 2 2 2 2 2 2 2 2 2 2 2 2 2 2 2 2 2 2 2 2 2 2 2 2 2 6" xfId="7580" xr:uid="{00136161-1CCC-4601-8072-E254AE7C1A2B}"/>
    <cellStyle name="Normal 2 2 2 2 2 2 2 2 2 2 2 2 2 2 2 2 2 2 2 2 2 2 2 2 2 2 2 2 2 2 2 2 7" xfId="7581" xr:uid="{5E8A2A7E-D9DF-4591-A4F4-F8D46D3F7558}"/>
    <cellStyle name="Normal 2 2 2 2 2 2 2 2 2 2 2 2 2 2 2 2 2 2 2 2 2 2 2 2 2 2 2 2 2 2 2 2 8" xfId="7582" xr:uid="{1A1F69C9-050C-4337-AD87-0382F294B460}"/>
    <cellStyle name="Normal 2 2 2 2 2 2 2 2 2 2 2 2 2 2 2 2 2 2 2 2 2 2 2 2 2 2 2 2 2 2 2 2 9" xfId="7583" xr:uid="{95F7EDDF-ABA7-4C0A-8D90-C0F2FC09E421}"/>
    <cellStyle name="Normal 2 2 2 2 2 2 2 2 2 2 2 2 2 2 2 2 2 2 2 2 2 2 2 2 2 2 2 2 2 2 2 20" xfId="7584" xr:uid="{D1B42D84-5172-46BA-8C4B-29D24D59F191}"/>
    <cellStyle name="Normal 2 2 2 2 2 2 2 2 2 2 2 2 2 2 2 2 2 2 2 2 2 2 2 2 2 2 2 2 2 2 2 21" xfId="7585" xr:uid="{8C2D6934-B575-4A4F-AD98-8ABE1D0F1C91}"/>
    <cellStyle name="Normal 2 2 2 2 2 2 2 2 2 2 2 2 2 2 2 2 2 2 2 2 2 2 2 2 2 2 2 2 2 2 2 22" xfId="7586" xr:uid="{0D8173FD-1765-4B31-86E2-488890261D14}"/>
    <cellStyle name="Normal 2 2 2 2 2 2 2 2 2 2 2 2 2 2 2 2 2 2 2 2 2 2 2 2 2 2 2 2 2 2 2 23" xfId="7587" xr:uid="{74762DBD-E1EB-4B9E-BD4C-FCB46BF9852B}"/>
    <cellStyle name="Normal 2 2 2 2 2 2 2 2 2 2 2 2 2 2 2 2 2 2 2 2 2 2 2 2 2 2 2 2 2 2 2 24" xfId="7588" xr:uid="{29CD131D-BD3B-46CF-9FB3-7A0AF70663B1}"/>
    <cellStyle name="Normal 2 2 2 2 2 2 2 2 2 2 2 2 2 2 2 2 2 2 2 2 2 2 2 2 2 2 2 2 2 2 2 25" xfId="7589" xr:uid="{860C6836-4182-49AD-BEB2-60AA3CFB995E}"/>
    <cellStyle name="Normal 2 2 2 2 2 2 2 2 2 2 2 2 2 2 2 2 2 2 2 2 2 2 2 2 2 2 2 2 2 2 2 25 2" xfId="7590" xr:uid="{E3BD9E30-8CE8-44B4-9159-E47D05ACDFFD}"/>
    <cellStyle name="Normal 2 2 2 2 2 2 2 2 2 2 2 2 2 2 2 2 2 2 2 2 2 2 2 2 2 2 2 2 2 2 2 25 3" xfId="7591" xr:uid="{D19549DB-3760-49CA-9AD0-7027E922B51E}"/>
    <cellStyle name="Normal 2 2 2 2 2 2 2 2 2 2 2 2 2 2 2 2 2 2 2 2 2 2 2 2 2 2 2 2 2 2 2 25 4" xfId="7592" xr:uid="{2647DCCD-E6FD-4313-9C2C-334EE0F08352}"/>
    <cellStyle name="Normal 2 2 2 2 2 2 2 2 2 2 2 2 2 2 2 2 2 2 2 2 2 2 2 2 2 2 2 2 2 2 2 26" xfId="7593" xr:uid="{A9984854-4245-4A35-BB6F-DA6D3DDE21DC}"/>
    <cellStyle name="Normal 2 2 2 2 2 2 2 2 2 2 2 2 2 2 2 2 2 2 2 2 2 2 2 2 2 2 2 2 2 2 2 27" xfId="7594" xr:uid="{8055422A-9524-4DA1-BB1B-073491D270B4}"/>
    <cellStyle name="Normal 2 2 2 2 2 2 2 2 2 2 2 2 2 2 2 2 2 2 2 2 2 2 2 2 2 2 2 2 2 2 2 3" xfId="7595" xr:uid="{92E868F0-EB38-47CF-8211-F1F77CA0350E}"/>
    <cellStyle name="Normal 2 2 2 2 2 2 2 2 2 2 2 2 2 2 2 2 2 2 2 2 2 2 2 2 2 2 2 2 2 2 2 4" xfId="7596" xr:uid="{695C6349-6D26-480F-9D97-539F8EE20671}"/>
    <cellStyle name="Normal 2 2 2 2 2 2 2 2 2 2 2 2 2 2 2 2 2 2 2 2 2 2 2 2 2 2 2 2 2 2 2 5" xfId="7597" xr:uid="{F528EC53-3E5D-4889-B049-D5B3B8345B6C}"/>
    <cellStyle name="Normal 2 2 2 2 2 2 2 2 2 2 2 2 2 2 2 2 2 2 2 2 2 2 2 2 2 2 2 2 2 2 2 6" xfId="7598" xr:uid="{92C5BF8F-52D6-48EC-BFE6-968573707048}"/>
    <cellStyle name="Normal 2 2 2 2 2 2 2 2 2 2 2 2 2 2 2 2 2 2 2 2 2 2 2 2 2 2 2 2 2 2 2 7" xfId="7599" xr:uid="{8867E00D-C8D5-48A2-B1C1-89CC8F94DA4F}"/>
    <cellStyle name="Normal 2 2 2 2 2 2 2 2 2 2 2 2 2 2 2 2 2 2 2 2 2 2 2 2 2 2 2 2 2 2 2 8" xfId="7600" xr:uid="{132D4510-BABB-4257-BF70-B218BFD8AC4E}"/>
    <cellStyle name="Normal 2 2 2 2 2 2 2 2 2 2 2 2 2 2 2 2 2 2 2 2 2 2 2 2 2 2 2 2 2 2 2 9" xfId="7601" xr:uid="{97505864-850A-4882-A7BF-248665DA1D98}"/>
    <cellStyle name="Normal 2 2 2 2 2 2 2 2 2 2 2 2 2 2 2 2 2 2 2 2 2 2 2 2 2 2 2 2 2 2 20" xfId="7602" xr:uid="{4CE59A74-17C8-4072-AD2C-7F09EEF468B2}"/>
    <cellStyle name="Normal 2 2 2 2 2 2 2 2 2 2 2 2 2 2 2 2 2 2 2 2 2 2 2 2 2 2 2 2 2 2 21" xfId="7603" xr:uid="{291F2C6F-AC56-4875-8164-B579EAAA7AF7}"/>
    <cellStyle name="Normal 2 2 2 2 2 2 2 2 2 2 2 2 2 2 2 2 2 2 2 2 2 2 2 2 2 2 2 2 2 2 22" xfId="7604" xr:uid="{5CEFEC44-5509-4846-9AA9-041FD6E0D798}"/>
    <cellStyle name="Normal 2 2 2 2 2 2 2 2 2 2 2 2 2 2 2 2 2 2 2 2 2 2 2 2 2 2 2 2 2 2 23" xfId="7605" xr:uid="{4DE34063-2854-48D6-BDB2-67E4BC678320}"/>
    <cellStyle name="Normal 2 2 2 2 2 2 2 2 2 2 2 2 2 2 2 2 2 2 2 2 2 2 2 2 2 2 2 2 2 2 24" xfId="7606" xr:uid="{EECB91D1-9694-4ABF-832A-1A88C0F05779}"/>
    <cellStyle name="Normal 2 2 2 2 2 2 2 2 2 2 2 2 2 2 2 2 2 2 2 2 2 2 2 2 2 2 2 2 2 2 25" xfId="7607" xr:uid="{8571E851-080A-4739-9BCD-E0A7470A8F29}"/>
    <cellStyle name="Normal 2 2 2 2 2 2 2 2 2 2 2 2 2 2 2 2 2 2 2 2 2 2 2 2 2 2 2 2 2 2 26" xfId="7608" xr:uid="{95A40252-B5B7-4552-8710-0249F3319A21}"/>
    <cellStyle name="Normal 2 2 2 2 2 2 2 2 2 2 2 2 2 2 2 2 2 2 2 2 2 2 2 2 2 2 2 2 2 2 27" xfId="7609" xr:uid="{D4AD9FE6-2FDD-4693-8535-1AB87DAFB0F3}"/>
    <cellStyle name="Normal 2 2 2 2 2 2 2 2 2 2 2 2 2 2 2 2 2 2 2 2 2 2 2 2 2 2 2 2 2 2 28" xfId="7610" xr:uid="{1FEE1AAF-E724-437A-8165-965B741A49CD}"/>
    <cellStyle name="Normal 2 2 2 2 2 2 2 2 2 2 2 2 2 2 2 2 2 2 2 2 2 2 2 2 2 2 2 2 2 2 29" xfId="7611" xr:uid="{1B6AE1F1-7548-47CB-B0EA-409B85F565B0}"/>
    <cellStyle name="Normal 2 2 2 2 2 2 2 2 2 2 2 2 2 2 2 2 2 2 2 2 2 2 2 2 2 2 2 2 2 2 3" xfId="7612" xr:uid="{68C72510-3E2E-49F5-AE7B-C435F9B28FAF}"/>
    <cellStyle name="Normal 2 2 2 2 2 2 2 2 2 2 2 2 2 2 2 2 2 2 2 2 2 2 2 2 2 2 2 2 2 2 30" xfId="7613" xr:uid="{E1E471EF-B448-4DD9-AA77-B1998D1FD154}"/>
    <cellStyle name="Normal 2 2 2 2 2 2 2 2 2 2 2 2 2 2 2 2 2 2 2 2 2 2 2 2 2 2 2 2 2 2 31" xfId="7614" xr:uid="{2A6F157D-E8ED-46BC-B64B-D86993D318CE}"/>
    <cellStyle name="Normal 2 2 2 2 2 2 2 2 2 2 2 2 2 2 2 2 2 2 2 2 2 2 2 2 2 2 2 2 2 2 32" xfId="7615" xr:uid="{57DDA2A8-9D96-4995-995C-CE5989F8951B}"/>
    <cellStyle name="Normal 2 2 2 2 2 2 2 2 2 2 2 2 2 2 2 2 2 2 2 2 2 2 2 2 2 2 2 2 2 2 33" xfId="7616" xr:uid="{DDFC053B-56C4-4491-94CD-585910FFF082}"/>
    <cellStyle name="Normal 2 2 2 2 2 2 2 2 2 2 2 2 2 2 2 2 2 2 2 2 2 2 2 2 2 2 2 2 2 2 34" xfId="7617" xr:uid="{8B29F53F-1785-4611-9158-AEE2892DE3F5}"/>
    <cellStyle name="Normal 2 2 2 2 2 2 2 2 2 2 2 2 2 2 2 2 2 2 2 2 2 2 2 2 2 2 2 2 2 2 35" xfId="7618" xr:uid="{5694F560-7763-4A21-BD9F-6F2FB81BB547}"/>
    <cellStyle name="Normal 2 2 2 2 2 2 2 2 2 2 2 2 2 2 2 2 2 2 2 2 2 2 2 2 2 2 2 2 2 2 36" xfId="7619" xr:uid="{B8E6FC40-AB47-4EFF-8A89-1048BCCEB92F}"/>
    <cellStyle name="Normal 2 2 2 2 2 2 2 2 2 2 2 2 2 2 2 2 2 2 2 2 2 2 2 2 2 2 2 2 2 2 37" xfId="7620" xr:uid="{9EF8BB04-A63E-4854-A03C-9BCF93DC6434}"/>
    <cellStyle name="Normal 2 2 2 2 2 2 2 2 2 2 2 2 2 2 2 2 2 2 2 2 2 2 2 2 2 2 2 2 2 2 38" xfId="7621" xr:uid="{F3456C41-01FD-4BFF-A7C8-CC375A878D7E}"/>
    <cellStyle name="Normal 2 2 2 2 2 2 2 2 2 2 2 2 2 2 2 2 2 2 2 2 2 2 2 2 2 2 2 2 2 2 39" xfId="7622" xr:uid="{B1CAA73D-19AA-4533-B575-4A17AF328E60}"/>
    <cellStyle name="Normal 2 2 2 2 2 2 2 2 2 2 2 2 2 2 2 2 2 2 2 2 2 2 2 2 2 2 2 2 2 2 4" xfId="7623" xr:uid="{D890C9E1-6F13-4EAF-9A4F-A38EA7CCCCF6}"/>
    <cellStyle name="Normal 2 2 2 2 2 2 2 2 2 2 2 2 2 2 2 2 2 2 2 2 2 2 2 2 2 2 2 2 2 2 40" xfId="7624" xr:uid="{E022D03E-502F-492A-B95F-0CF65D63512F}"/>
    <cellStyle name="Normal 2 2 2 2 2 2 2 2 2 2 2 2 2 2 2 2 2 2 2 2 2 2 2 2 2 2 2 2 2 2 40 2" xfId="7625" xr:uid="{B073A036-BF15-415F-AAE0-FA2756AFA7BF}"/>
    <cellStyle name="Normal 2 2 2 2 2 2 2 2 2 2 2 2 2 2 2 2 2 2 2 2 2 2 2 2 2 2 2 2 2 2 40 3" xfId="7626" xr:uid="{1CEEEEF6-824A-4D66-A401-14B0B308D2E3}"/>
    <cellStyle name="Normal 2 2 2 2 2 2 2 2 2 2 2 2 2 2 2 2 2 2 2 2 2 2 2 2 2 2 2 2 2 2 40 4" xfId="7627" xr:uid="{549B03B7-0CE2-44CA-B0ED-63697053C9C1}"/>
    <cellStyle name="Normal 2 2 2 2 2 2 2 2 2 2 2 2 2 2 2 2 2 2 2 2 2 2 2 2 2 2 2 2 2 2 41" xfId="7628" xr:uid="{A9F13958-E067-49AF-95FD-5180E633E2A0}"/>
    <cellStyle name="Normal 2 2 2 2 2 2 2 2 2 2 2 2 2 2 2 2 2 2 2 2 2 2 2 2 2 2 2 2 2 2 42" xfId="7629" xr:uid="{93E79D8D-DE4B-401A-89A8-BA9D33713ACE}"/>
    <cellStyle name="Normal 2 2 2 2 2 2 2 2 2 2 2 2 2 2 2 2 2 2 2 2 2 2 2 2 2 2 2 2 2 2 5" xfId="7630" xr:uid="{52C053A6-6563-43AB-9E76-3AA93BA8974F}"/>
    <cellStyle name="Normal 2 2 2 2 2 2 2 2 2 2 2 2 2 2 2 2 2 2 2 2 2 2 2 2 2 2 2 2 2 2 6" xfId="7631" xr:uid="{7017B0C4-A211-4FDE-B097-84537B2801A8}"/>
    <cellStyle name="Normal 2 2 2 2 2 2 2 2 2 2 2 2 2 2 2 2 2 2 2 2 2 2 2 2 2 2 2 2 2 2 7" xfId="7632" xr:uid="{6A3A8596-152A-45FB-98DC-EA52D10B2AB1}"/>
    <cellStyle name="Normal 2 2 2 2 2 2 2 2 2 2 2 2 2 2 2 2 2 2 2 2 2 2 2 2 2 2 2 2 2 2 8" xfId="7633" xr:uid="{8B250C25-EAFB-4C0B-8CE8-96BFE1A2B69D}"/>
    <cellStyle name="Normal 2 2 2 2 2 2 2 2 2 2 2 2 2 2 2 2 2 2 2 2 2 2 2 2 2 2 2 2 2 2 9" xfId="7634" xr:uid="{2D070ED8-7F55-4275-97A9-1A3EB84242AA}"/>
    <cellStyle name="Normal 2 2 2 2 2 2 2 2 2 2 2 2 2 2 2 2 2 2 2 2 2 2 2 2 2 2 2 2 2 20" xfId="7635" xr:uid="{C8564E93-FB7D-46C4-A27F-606A91E7C09B}"/>
    <cellStyle name="Normal 2 2 2 2 2 2 2 2 2 2 2 2 2 2 2 2 2 2 2 2 2 2 2 2 2 2 2 2 2 21" xfId="7636" xr:uid="{2D62DBDF-A23D-40CB-908D-907BA26C949B}"/>
    <cellStyle name="Normal 2 2 2 2 2 2 2 2 2 2 2 2 2 2 2 2 2 2 2 2 2 2 2 2 2 2 2 2 2 22" xfId="7637" xr:uid="{F67E3C8D-F35C-4817-B0F6-BC89CEA49E5B}"/>
    <cellStyle name="Normal 2 2 2 2 2 2 2 2 2 2 2 2 2 2 2 2 2 2 2 2 2 2 2 2 2 2 2 2 2 23" xfId="7638" xr:uid="{ABD363EA-C6EC-4064-AA22-5DD5661B520D}"/>
    <cellStyle name="Normal 2 2 2 2 2 2 2 2 2 2 2 2 2 2 2 2 2 2 2 2 2 2 2 2 2 2 2 2 2 24" xfId="7639" xr:uid="{F90AC677-C32E-40D4-A277-18BB3C9B1720}"/>
    <cellStyle name="Normal 2 2 2 2 2 2 2 2 2 2 2 2 2 2 2 2 2 2 2 2 2 2 2 2 2 2 2 2 2 25" xfId="7640" xr:uid="{59416E6F-CA15-4706-BE0F-E741BEBAE77C}"/>
    <cellStyle name="Normal 2 2 2 2 2 2 2 2 2 2 2 2 2 2 2 2 2 2 2 2 2 2 2 2 2 2 2 2 2 26" xfId="7641" xr:uid="{08CB80AE-2B2A-4DF1-B7F5-FFFC18843080}"/>
    <cellStyle name="Normal 2 2 2 2 2 2 2 2 2 2 2 2 2 2 2 2 2 2 2 2 2 2 2 2 2 2 2 2 2 27" xfId="7642" xr:uid="{FAB9BE66-C398-43A3-B2E2-1A8F0BFAF24A}"/>
    <cellStyle name="Normal 2 2 2 2 2 2 2 2 2 2 2 2 2 2 2 2 2 2 2 2 2 2 2 2 2 2 2 2 2 28" xfId="7643" xr:uid="{CD26DD09-23E6-4A35-A100-80AFB9073E74}"/>
    <cellStyle name="Normal 2 2 2 2 2 2 2 2 2 2 2 2 2 2 2 2 2 2 2 2 2 2 2 2 2 2 2 2 2 29" xfId="7644" xr:uid="{429506D2-69D9-4135-B407-1034BC3266FB}"/>
    <cellStyle name="Normal 2 2 2 2 2 2 2 2 2 2 2 2 2 2 2 2 2 2 2 2 2 2 2 2 2 2 2 2 2 3" xfId="7645" xr:uid="{DF3B3C14-A4BD-408B-BB6D-43E18B7D5759}"/>
    <cellStyle name="Normal 2 2 2 2 2 2 2 2 2 2 2 2 2 2 2 2 2 2 2 2 2 2 2 2 2 2 2 2 2 30" xfId="7646" xr:uid="{53BDC887-A445-43BA-A463-F270A800185F}"/>
    <cellStyle name="Normal 2 2 2 2 2 2 2 2 2 2 2 2 2 2 2 2 2 2 2 2 2 2 2 2 2 2 2 2 2 31" xfId="7647" xr:uid="{1D5311A0-C6D2-4E28-8884-663F0C25C185}"/>
    <cellStyle name="Normal 2 2 2 2 2 2 2 2 2 2 2 2 2 2 2 2 2 2 2 2 2 2 2 2 2 2 2 2 2 32" xfId="7648" xr:uid="{1897B3CF-15B0-4E59-B230-9A6025D7AFAB}"/>
    <cellStyle name="Normal 2 2 2 2 2 2 2 2 2 2 2 2 2 2 2 2 2 2 2 2 2 2 2 2 2 2 2 2 2 33" xfId="7649" xr:uid="{BCDBC1E3-86FC-4081-B04C-ABE789F7EF1B}"/>
    <cellStyle name="Normal 2 2 2 2 2 2 2 2 2 2 2 2 2 2 2 2 2 2 2 2 2 2 2 2 2 2 2 2 2 34" xfId="7650" xr:uid="{BC2F8A98-7DB4-450E-980B-B21526379E73}"/>
    <cellStyle name="Normal 2 2 2 2 2 2 2 2 2 2 2 2 2 2 2 2 2 2 2 2 2 2 2 2 2 2 2 2 2 35" xfId="7651" xr:uid="{49389D35-74CB-4689-9BFB-E9DA5C805FB7}"/>
    <cellStyle name="Normal 2 2 2 2 2 2 2 2 2 2 2 2 2 2 2 2 2 2 2 2 2 2 2 2 2 2 2 2 2 36" xfId="7652" xr:uid="{10691820-E3E6-4CE6-B0C2-D0FF688F9780}"/>
    <cellStyle name="Normal 2 2 2 2 2 2 2 2 2 2 2 2 2 2 2 2 2 2 2 2 2 2 2 2 2 2 2 2 2 37" xfId="7653" xr:uid="{416D24AB-C83E-4F32-8526-961F7D4BEA43}"/>
    <cellStyle name="Normal 2 2 2 2 2 2 2 2 2 2 2 2 2 2 2 2 2 2 2 2 2 2 2 2 2 2 2 2 2 38" xfId="7654" xr:uid="{08DB11D1-986D-465F-9D18-503E5A01D4B0}"/>
    <cellStyle name="Normal 2 2 2 2 2 2 2 2 2 2 2 2 2 2 2 2 2 2 2 2 2 2 2 2 2 2 2 2 2 39" xfId="7655" xr:uid="{A5E691E6-933F-4F33-9523-860226AF6447}"/>
    <cellStyle name="Normal 2 2 2 2 2 2 2 2 2 2 2 2 2 2 2 2 2 2 2 2 2 2 2 2 2 2 2 2 2 4" xfId="7656" xr:uid="{A6749995-4B9D-4EB6-9261-69D017DD6B9F}"/>
    <cellStyle name="Normal 2 2 2 2 2 2 2 2 2 2 2 2 2 2 2 2 2 2 2 2 2 2 2 2 2 2 2 2 2 40" xfId="7657" xr:uid="{CF4BB419-F4DD-4A05-B1F8-86062F998E0A}"/>
    <cellStyle name="Normal 2 2 2 2 2 2 2 2 2 2 2 2 2 2 2 2 2 2 2 2 2 2 2 2 2 2 2 2 2 40 2" xfId="7658" xr:uid="{D8C5E7B7-BEE8-4BDC-9085-50B328C5DED2}"/>
    <cellStyle name="Normal 2 2 2 2 2 2 2 2 2 2 2 2 2 2 2 2 2 2 2 2 2 2 2 2 2 2 2 2 2 40 3" xfId="7659" xr:uid="{9198EB4D-6092-42AE-BF5E-619948C7000F}"/>
    <cellStyle name="Normal 2 2 2 2 2 2 2 2 2 2 2 2 2 2 2 2 2 2 2 2 2 2 2 2 2 2 2 2 2 40 4" xfId="7660" xr:uid="{A7D92BF3-32B4-4BDF-9C26-83FEA7DECE0E}"/>
    <cellStyle name="Normal 2 2 2 2 2 2 2 2 2 2 2 2 2 2 2 2 2 2 2 2 2 2 2 2 2 2 2 2 2 41" xfId="7661" xr:uid="{63F47FEB-6D6D-4942-B2C7-A1BF8DDE5C8F}"/>
    <cellStyle name="Normal 2 2 2 2 2 2 2 2 2 2 2 2 2 2 2 2 2 2 2 2 2 2 2 2 2 2 2 2 2 42" xfId="7662" xr:uid="{7AB6D960-C095-4697-82BD-2CD0B9A16A2B}"/>
    <cellStyle name="Normal 2 2 2 2 2 2 2 2 2 2 2 2 2 2 2 2 2 2 2 2 2 2 2 2 2 2 2 2 2 5" xfId="7663" xr:uid="{8EB43CB0-86E1-43AF-BB7B-40C249E2E42C}"/>
    <cellStyle name="Normal 2 2 2 2 2 2 2 2 2 2 2 2 2 2 2 2 2 2 2 2 2 2 2 2 2 2 2 2 2 6" xfId="7664" xr:uid="{4D7C3A38-CA57-4F13-8725-7E76491A72AD}"/>
    <cellStyle name="Normal 2 2 2 2 2 2 2 2 2 2 2 2 2 2 2 2 2 2 2 2 2 2 2 2 2 2 2 2 2 7" xfId="7665" xr:uid="{D640F30E-774D-4C26-8F79-A298FF986D9A}"/>
    <cellStyle name="Normal 2 2 2 2 2 2 2 2 2 2 2 2 2 2 2 2 2 2 2 2 2 2 2 2 2 2 2 2 2 8" xfId="7666" xr:uid="{7FBB9265-346F-4D67-A332-AF1F9ADBC76F}"/>
    <cellStyle name="Normal 2 2 2 2 2 2 2 2 2 2 2 2 2 2 2 2 2 2 2 2 2 2 2 2 2 2 2 2 2 9" xfId="7667" xr:uid="{6C045FCC-1D5E-4BFF-BCF4-E80ECB5F4FB5}"/>
    <cellStyle name="Normal 2 2 2 2 2 2 2 2 2 2 2 2 2 2 2 2 2 2 2 2 2 2 2 2 2 2 2 2 20" xfId="7668" xr:uid="{FC903A0D-27D8-4D64-A165-8F415ABCDFE4}"/>
    <cellStyle name="Normal 2 2 2 2 2 2 2 2 2 2 2 2 2 2 2 2 2 2 2 2 2 2 2 2 2 2 2 2 21" xfId="7669" xr:uid="{53DB4BB1-61FC-4621-91F0-C4758A9E31D0}"/>
    <cellStyle name="Normal 2 2 2 2 2 2 2 2 2 2 2 2 2 2 2 2 2 2 2 2 2 2 2 2 2 2 2 2 22" xfId="7670" xr:uid="{6EC3C282-352F-4197-9EEE-53F967ED1773}"/>
    <cellStyle name="Normal 2 2 2 2 2 2 2 2 2 2 2 2 2 2 2 2 2 2 2 2 2 2 2 2 2 2 2 2 23" xfId="7671" xr:uid="{67EF7E22-3B52-4AEE-9587-54E1F6001242}"/>
    <cellStyle name="Normal 2 2 2 2 2 2 2 2 2 2 2 2 2 2 2 2 2 2 2 2 2 2 2 2 2 2 2 2 24" xfId="7672" xr:uid="{A1386591-0A41-4E4A-AD53-ECC8248AC60C}"/>
    <cellStyle name="Normal 2 2 2 2 2 2 2 2 2 2 2 2 2 2 2 2 2 2 2 2 2 2 2 2 2 2 2 2 25" xfId="7673" xr:uid="{9EE4541C-FD4D-4043-AC8B-F10428F7306A}"/>
    <cellStyle name="Normal 2 2 2 2 2 2 2 2 2 2 2 2 2 2 2 2 2 2 2 2 2 2 2 2 2 2 2 2 26" xfId="7674" xr:uid="{6CDC495A-EFAA-4CFC-8ACB-1382EE11D614}"/>
    <cellStyle name="Normal 2 2 2 2 2 2 2 2 2 2 2 2 2 2 2 2 2 2 2 2 2 2 2 2 2 2 2 2 27" xfId="7675" xr:uid="{2B49BA58-27E0-4D80-B7C4-982B9D776546}"/>
    <cellStyle name="Normal 2 2 2 2 2 2 2 2 2 2 2 2 2 2 2 2 2 2 2 2 2 2 2 2 2 2 2 2 28" xfId="7676" xr:uid="{3FD6E5E3-BE6A-4617-A07D-24F93BE740EF}"/>
    <cellStyle name="Normal 2 2 2 2 2 2 2 2 2 2 2 2 2 2 2 2 2 2 2 2 2 2 2 2 2 2 2 2 29" xfId="7677" xr:uid="{C9FFC2BE-3B95-4D87-B4C1-F80B6F168BA0}"/>
    <cellStyle name="Normal 2 2 2 2 2 2 2 2 2 2 2 2 2 2 2 2 2 2 2 2 2 2 2 2 2 2 2 2 3" xfId="7678" xr:uid="{7936A7CA-E7E8-4272-9768-687B85B76FF0}"/>
    <cellStyle name="Normal 2 2 2 2 2 2 2 2 2 2 2 2 2 2 2 2 2 2 2 2 2 2 2 2 2 2 2 2 30" xfId="7679" xr:uid="{A00A406F-FC37-4D20-97A3-9E3390222DA6}"/>
    <cellStyle name="Normal 2 2 2 2 2 2 2 2 2 2 2 2 2 2 2 2 2 2 2 2 2 2 2 2 2 2 2 2 31" xfId="7680" xr:uid="{8F00BAAE-A79C-4548-A5EC-8A389D3ACFC3}"/>
    <cellStyle name="Normal 2 2 2 2 2 2 2 2 2 2 2 2 2 2 2 2 2 2 2 2 2 2 2 2 2 2 2 2 32" xfId="7681" xr:uid="{A5DC34C7-EE9E-42CF-966C-6785ED517054}"/>
    <cellStyle name="Normal 2 2 2 2 2 2 2 2 2 2 2 2 2 2 2 2 2 2 2 2 2 2 2 2 2 2 2 2 33" xfId="7682" xr:uid="{05111246-E0C7-45B9-8309-746EFAA59DB9}"/>
    <cellStyle name="Normal 2 2 2 2 2 2 2 2 2 2 2 2 2 2 2 2 2 2 2 2 2 2 2 2 2 2 2 2 34" xfId="7683" xr:uid="{C2590D53-03FD-4F75-80FE-4E189EA5B10B}"/>
    <cellStyle name="Normal 2 2 2 2 2 2 2 2 2 2 2 2 2 2 2 2 2 2 2 2 2 2 2 2 2 2 2 2 35" xfId="7684" xr:uid="{B1DCBF43-3D50-4813-ADB1-6851E58FFF08}"/>
    <cellStyle name="Normal 2 2 2 2 2 2 2 2 2 2 2 2 2 2 2 2 2 2 2 2 2 2 2 2 2 2 2 2 36" xfId="7685" xr:uid="{8FEB3108-E440-462C-AD58-57BDF4FBA670}"/>
    <cellStyle name="Normal 2 2 2 2 2 2 2 2 2 2 2 2 2 2 2 2 2 2 2 2 2 2 2 2 2 2 2 2 37" xfId="7686" xr:uid="{C6CC31DD-7CB4-45A7-BD5D-76167B5DBBCB}"/>
    <cellStyle name="Normal 2 2 2 2 2 2 2 2 2 2 2 2 2 2 2 2 2 2 2 2 2 2 2 2 2 2 2 2 38" xfId="7687" xr:uid="{C5B23F08-720A-4F26-9719-69493039E333}"/>
    <cellStyle name="Normal 2 2 2 2 2 2 2 2 2 2 2 2 2 2 2 2 2 2 2 2 2 2 2 2 2 2 2 2 39" xfId="7688" xr:uid="{74EFBBF5-686E-480B-BB69-C6661BA77FE9}"/>
    <cellStyle name="Normal 2 2 2 2 2 2 2 2 2 2 2 2 2 2 2 2 2 2 2 2 2 2 2 2 2 2 2 2 4" xfId="7689" xr:uid="{659EB2C1-EEFA-4353-BCD5-F87F1A997A9A}"/>
    <cellStyle name="Normal 2 2 2 2 2 2 2 2 2 2 2 2 2 2 2 2 2 2 2 2 2 2 2 2 2 2 2 2 40" xfId="7690" xr:uid="{4A88D0A8-31C6-4DE2-9B9E-F59BB6E096F7}"/>
    <cellStyle name="Normal 2 2 2 2 2 2 2 2 2 2 2 2 2 2 2 2 2 2 2 2 2 2 2 2 2 2 2 2 41" xfId="7691" xr:uid="{7032D7DB-E7FA-49D3-9CFC-21CF57FC6DE3}"/>
    <cellStyle name="Normal 2 2 2 2 2 2 2 2 2 2 2 2 2 2 2 2 2 2 2 2 2 2 2 2 2 2 2 2 42" xfId="7692" xr:uid="{2B790098-0D4D-40A3-B7A5-AEC9B56D79C0}"/>
    <cellStyle name="Normal 2 2 2 2 2 2 2 2 2 2 2 2 2 2 2 2 2 2 2 2 2 2 2 2 2 2 2 2 43" xfId="7693" xr:uid="{63DACAC0-E5FB-44DB-98E4-2C296CC7B51F}"/>
    <cellStyle name="Normal 2 2 2 2 2 2 2 2 2 2 2 2 2 2 2 2 2 2 2 2 2 2 2 2 2 2 2 2 43 2" xfId="7694" xr:uid="{8781A19E-E0D0-4C50-9212-4FD0ADA7F971}"/>
    <cellStyle name="Normal 2 2 2 2 2 2 2 2 2 2 2 2 2 2 2 2 2 2 2 2 2 2 2 2 2 2 2 2 43 3" xfId="7695" xr:uid="{4B592FA8-85FB-4AA9-80F0-B2A498D79BDF}"/>
    <cellStyle name="Normal 2 2 2 2 2 2 2 2 2 2 2 2 2 2 2 2 2 2 2 2 2 2 2 2 2 2 2 2 43 4" xfId="7696" xr:uid="{A9E02429-BB76-42F4-8010-AF3B9AD4175F}"/>
    <cellStyle name="Normal 2 2 2 2 2 2 2 2 2 2 2 2 2 2 2 2 2 2 2 2 2 2 2 2 2 2 2 2 44" xfId="7697" xr:uid="{4A970868-828E-405F-BEFD-1EF3BFD9CE7D}"/>
    <cellStyle name="Normal 2 2 2 2 2 2 2 2 2 2 2 2 2 2 2 2 2 2 2 2 2 2 2 2 2 2 2 2 45" xfId="7698" xr:uid="{381C1CC3-2656-48E8-9146-9E3E50413D32}"/>
    <cellStyle name="Normal 2 2 2 2 2 2 2 2 2 2 2 2 2 2 2 2 2 2 2 2 2 2 2 2 2 2 2 2 5" xfId="7699" xr:uid="{265972E4-6DC4-47F9-8B4A-BE5828C6C568}"/>
    <cellStyle name="Normal 2 2 2 2 2 2 2 2 2 2 2 2 2 2 2 2 2 2 2 2 2 2 2 2 2 2 2 2 6" xfId="7700" xr:uid="{C06FD9E5-7912-4E0C-9DB9-B80BBB24C2DE}"/>
    <cellStyle name="Normal 2 2 2 2 2 2 2 2 2 2 2 2 2 2 2 2 2 2 2 2 2 2 2 2 2 2 2 2 7" xfId="7701" xr:uid="{0DBB9C5C-5C66-4B35-B31A-ED98E0ED3D5B}"/>
    <cellStyle name="Normal 2 2 2 2 2 2 2 2 2 2 2 2 2 2 2 2 2 2 2 2 2 2 2 2 2 2 2 2 8" xfId="7702" xr:uid="{6524F85B-D2ED-4A73-A8FC-E42009876B4A}"/>
    <cellStyle name="Normal 2 2 2 2 2 2 2 2 2 2 2 2 2 2 2 2 2 2 2 2 2 2 2 2 2 2 2 2 9" xfId="7703" xr:uid="{F6383E2B-F885-43EB-9262-2F39C55ADEC9}"/>
    <cellStyle name="Normal 2 2 2 2 2 2 2 2 2 2 2 2 2 2 2 2 2 2 2 2 2 2 2 2 2 2 2 20" xfId="7704" xr:uid="{AFEB94C6-47C2-4308-BDBA-725D5C296A90}"/>
    <cellStyle name="Normal 2 2 2 2 2 2 2 2 2 2 2 2 2 2 2 2 2 2 2 2 2 2 2 2 2 2 2 21" xfId="7705" xr:uid="{7463E3B6-3205-413E-910B-E6BECA0A91F5}"/>
    <cellStyle name="Normal 2 2 2 2 2 2 2 2 2 2 2 2 2 2 2 2 2 2 2 2 2 2 2 2 2 2 2 22" xfId="7706" xr:uid="{4A66107A-3F56-45C0-B11D-ECA35DCB47F5}"/>
    <cellStyle name="Normal 2 2 2 2 2 2 2 2 2 2 2 2 2 2 2 2 2 2 2 2 2 2 2 2 2 2 2 23" xfId="7707" xr:uid="{17370C85-F3A4-4244-85CB-227F83560EEE}"/>
    <cellStyle name="Normal 2 2 2 2 2 2 2 2 2 2 2 2 2 2 2 2 2 2 2 2 2 2 2 2 2 2 2 24" xfId="7708" xr:uid="{5F74959F-EC61-4812-A5F3-3E233E2FEDC3}"/>
    <cellStyle name="Normal 2 2 2 2 2 2 2 2 2 2 2 2 2 2 2 2 2 2 2 2 2 2 2 2 2 2 2 25" xfId="7709" xr:uid="{FE062F18-F412-4B5E-A4D3-5FC248B736F2}"/>
    <cellStyle name="Normal 2 2 2 2 2 2 2 2 2 2 2 2 2 2 2 2 2 2 2 2 2 2 2 2 2 2 2 26" xfId="7710" xr:uid="{0F8C38F8-98B9-4B69-A8A4-03C7E4E90E68}"/>
    <cellStyle name="Normal 2 2 2 2 2 2 2 2 2 2 2 2 2 2 2 2 2 2 2 2 2 2 2 2 2 2 2 27" xfId="7711" xr:uid="{4DCEC146-A364-4D55-85DA-0296E2D28823}"/>
    <cellStyle name="Normal 2 2 2 2 2 2 2 2 2 2 2 2 2 2 2 2 2 2 2 2 2 2 2 2 2 2 2 28" xfId="7712" xr:uid="{51213700-430D-41D6-9863-A63C3141DADD}"/>
    <cellStyle name="Normal 2 2 2 2 2 2 2 2 2 2 2 2 2 2 2 2 2 2 2 2 2 2 2 2 2 2 2 29" xfId="7713" xr:uid="{835358CA-A2B4-42E7-AB09-E7F61FDE0AEF}"/>
    <cellStyle name="Normal 2 2 2 2 2 2 2 2 2 2 2 2 2 2 2 2 2 2 2 2 2 2 2 2 2 2 2 3" xfId="7714" xr:uid="{70F7EFBC-2F89-4C9E-8218-890C53853F10}"/>
    <cellStyle name="Normal 2 2 2 2 2 2 2 2 2 2 2 2 2 2 2 2 2 2 2 2 2 2 2 2 2 2 2 30" xfId="7715" xr:uid="{07B1FBE0-98E0-4F70-91EA-40C94223057E}"/>
    <cellStyle name="Normal 2 2 2 2 2 2 2 2 2 2 2 2 2 2 2 2 2 2 2 2 2 2 2 2 2 2 2 31" xfId="7716" xr:uid="{1821619D-D5D2-4A29-8596-0E1D0F1B129B}"/>
    <cellStyle name="Normal 2 2 2 2 2 2 2 2 2 2 2 2 2 2 2 2 2 2 2 2 2 2 2 2 2 2 2 32" xfId="7717" xr:uid="{F251EF11-C16C-4EC9-9335-EEAC323A6B2E}"/>
    <cellStyle name="Normal 2 2 2 2 2 2 2 2 2 2 2 2 2 2 2 2 2 2 2 2 2 2 2 2 2 2 2 33" xfId="7718" xr:uid="{28BA40B1-577D-4870-BB56-B79673604CAB}"/>
    <cellStyle name="Normal 2 2 2 2 2 2 2 2 2 2 2 2 2 2 2 2 2 2 2 2 2 2 2 2 2 2 2 34" xfId="7719" xr:uid="{8A340CB3-C99C-47E4-85CE-F80CF89BE69E}"/>
    <cellStyle name="Normal 2 2 2 2 2 2 2 2 2 2 2 2 2 2 2 2 2 2 2 2 2 2 2 2 2 2 2 35" xfId="7720" xr:uid="{8917C7CB-65DC-43F8-8181-BB93F5F8F057}"/>
    <cellStyle name="Normal 2 2 2 2 2 2 2 2 2 2 2 2 2 2 2 2 2 2 2 2 2 2 2 2 2 2 2 36" xfId="7721" xr:uid="{1E476FF4-D0C7-43E2-82D3-C65D2C450C96}"/>
    <cellStyle name="Normal 2 2 2 2 2 2 2 2 2 2 2 2 2 2 2 2 2 2 2 2 2 2 2 2 2 2 2 37" xfId="7722" xr:uid="{9DA8C7FC-5EDB-4CF5-8A66-72D8A68DA11F}"/>
    <cellStyle name="Normal 2 2 2 2 2 2 2 2 2 2 2 2 2 2 2 2 2 2 2 2 2 2 2 2 2 2 2 38" xfId="7723" xr:uid="{139E8043-CFC1-4498-A1B0-92A14DBF9A62}"/>
    <cellStyle name="Normal 2 2 2 2 2 2 2 2 2 2 2 2 2 2 2 2 2 2 2 2 2 2 2 2 2 2 2 39" xfId="7724" xr:uid="{09C6B8EA-3F42-4A26-AEC5-787920D0F8DB}"/>
    <cellStyle name="Normal 2 2 2 2 2 2 2 2 2 2 2 2 2 2 2 2 2 2 2 2 2 2 2 2 2 2 2 4" xfId="7725" xr:uid="{6B6A37A9-2B01-4F93-8E37-47E4C0704AFF}"/>
    <cellStyle name="Normal 2 2 2 2 2 2 2 2 2 2 2 2 2 2 2 2 2 2 2 2 2 2 2 2 2 2 2 40" xfId="7726" xr:uid="{5316F0FB-B5A3-474D-B429-E137C7C77BB2}"/>
    <cellStyle name="Normal 2 2 2 2 2 2 2 2 2 2 2 2 2 2 2 2 2 2 2 2 2 2 2 2 2 2 2 41" xfId="7727" xr:uid="{BC5E37AA-02E7-4547-B86D-9B9C09F3107E}"/>
    <cellStyle name="Normal 2 2 2 2 2 2 2 2 2 2 2 2 2 2 2 2 2 2 2 2 2 2 2 2 2 2 2 42" xfId="7728" xr:uid="{3B43CEBA-40D3-4015-B530-EFD31C9A50B7}"/>
    <cellStyle name="Normal 2 2 2 2 2 2 2 2 2 2 2 2 2 2 2 2 2 2 2 2 2 2 2 2 2 2 2 43" xfId="7729" xr:uid="{92ADD429-C8E2-45D7-A85E-01F1083F60F3}"/>
    <cellStyle name="Normal 2 2 2 2 2 2 2 2 2 2 2 2 2 2 2 2 2 2 2 2 2 2 2 2 2 2 2 43 2" xfId="7730" xr:uid="{6F2667E9-0775-437C-9088-562EFC492BA7}"/>
    <cellStyle name="Normal 2 2 2 2 2 2 2 2 2 2 2 2 2 2 2 2 2 2 2 2 2 2 2 2 2 2 2 43 3" xfId="7731" xr:uid="{F34012C9-2B29-4AA1-96E4-AC9CE60B4CBD}"/>
    <cellStyle name="Normal 2 2 2 2 2 2 2 2 2 2 2 2 2 2 2 2 2 2 2 2 2 2 2 2 2 2 2 43 4" xfId="7732" xr:uid="{36E50880-930A-4A82-AF64-42299EFF1EAB}"/>
    <cellStyle name="Normal 2 2 2 2 2 2 2 2 2 2 2 2 2 2 2 2 2 2 2 2 2 2 2 2 2 2 2 44" xfId="7733" xr:uid="{C5BDD704-861A-4791-B849-5325DE55E8CD}"/>
    <cellStyle name="Normal 2 2 2 2 2 2 2 2 2 2 2 2 2 2 2 2 2 2 2 2 2 2 2 2 2 2 2 45" xfId="7734" xr:uid="{F8C9C861-E5AE-4B15-BF3D-ADC99998BF85}"/>
    <cellStyle name="Normal 2 2 2 2 2 2 2 2 2 2 2 2 2 2 2 2 2 2 2 2 2 2 2 2 2 2 2 5" xfId="7735" xr:uid="{8FCE256C-46EC-499A-B1E1-9FD15EE9A190}"/>
    <cellStyle name="Normal 2 2 2 2 2 2 2 2 2 2 2 2 2 2 2 2 2 2 2 2 2 2 2 2 2 2 2 6" xfId="7736" xr:uid="{F5EA8145-F0DF-426B-95D4-9FCCCEC32041}"/>
    <cellStyle name="Normal 2 2 2 2 2 2 2 2 2 2 2 2 2 2 2 2 2 2 2 2 2 2 2 2 2 2 2 7" xfId="7737" xr:uid="{DCF4D685-5A76-4EEA-9DC5-E96DDBC7CBD7}"/>
    <cellStyle name="Normal 2 2 2 2 2 2 2 2 2 2 2 2 2 2 2 2 2 2 2 2 2 2 2 2 2 2 2 8" xfId="7738" xr:uid="{1A3C8DE2-6DDC-498D-BACC-1FFF91739000}"/>
    <cellStyle name="Normal 2 2 2 2 2 2 2 2 2 2 2 2 2 2 2 2 2 2 2 2 2 2 2 2 2 2 2 9" xfId="7739" xr:uid="{2161F21B-A5DE-4C57-AF3B-5A66A4CB9852}"/>
    <cellStyle name="Normal 2 2 2 2 2 2 2 2 2 2 2 2 2 2 2 2 2 2 2 2 2 2 2 2 2 2 20" xfId="7740" xr:uid="{963B832F-C7A4-4073-8D7E-E622EBC328AE}"/>
    <cellStyle name="Normal 2 2 2 2 2 2 2 2 2 2 2 2 2 2 2 2 2 2 2 2 2 2 2 2 2 2 21" xfId="7741" xr:uid="{8356B71C-F7D4-4380-B775-2C9531BF5334}"/>
    <cellStyle name="Normal 2 2 2 2 2 2 2 2 2 2 2 2 2 2 2 2 2 2 2 2 2 2 2 2 2 2 22" xfId="7742" xr:uid="{EF8AEBAD-2B7A-46CA-94DF-80741C0960F8}"/>
    <cellStyle name="Normal 2 2 2 2 2 2 2 2 2 2 2 2 2 2 2 2 2 2 2 2 2 2 2 2 2 2 23" xfId="7743" xr:uid="{A8AE53E3-099A-4828-AD3E-1524D21F68F9}"/>
    <cellStyle name="Normal 2 2 2 2 2 2 2 2 2 2 2 2 2 2 2 2 2 2 2 2 2 2 2 2 2 2 24" xfId="7744" xr:uid="{9353BC2A-7A93-4CB9-900D-EA33DF024FDB}"/>
    <cellStyle name="Normal 2 2 2 2 2 2 2 2 2 2 2 2 2 2 2 2 2 2 2 2 2 2 2 2 2 2 25" xfId="7745" xr:uid="{B2CA57CF-4090-4BF5-A344-179EB03AB21A}"/>
    <cellStyle name="Normal 2 2 2 2 2 2 2 2 2 2 2 2 2 2 2 2 2 2 2 2 2 2 2 2 2 2 26" xfId="7746" xr:uid="{D7B93C68-B9AC-4422-9FA3-8B10B6F9EE77}"/>
    <cellStyle name="Normal 2 2 2 2 2 2 2 2 2 2 2 2 2 2 2 2 2 2 2 2 2 2 2 2 2 2 27" xfId="7747" xr:uid="{2AE95BB9-6A7F-482B-8EB2-91C4929FD192}"/>
    <cellStyle name="Normal 2 2 2 2 2 2 2 2 2 2 2 2 2 2 2 2 2 2 2 2 2 2 2 2 2 2 28" xfId="7748" xr:uid="{A33ACA98-EAB3-49C6-A11B-6E9AD5F68D17}"/>
    <cellStyle name="Normal 2 2 2 2 2 2 2 2 2 2 2 2 2 2 2 2 2 2 2 2 2 2 2 2 2 2 29" xfId="7749" xr:uid="{3B8685DC-326C-4485-8A30-DD2135361FCE}"/>
    <cellStyle name="Normal 2 2 2 2 2 2 2 2 2 2 2 2 2 2 2 2 2 2 2 2 2 2 2 2 2 2 3" xfId="7750" xr:uid="{D58D4653-56F9-485A-9418-A124D8AB948F}"/>
    <cellStyle name="Normal 2 2 2 2 2 2 2 2 2 2 2 2 2 2 2 2 2 2 2 2 2 2 2 2 2 2 30" xfId="7751" xr:uid="{5954E368-924B-40A6-A380-2E15196941E3}"/>
    <cellStyle name="Normal 2 2 2 2 2 2 2 2 2 2 2 2 2 2 2 2 2 2 2 2 2 2 2 2 2 2 31" xfId="7752" xr:uid="{AE51F588-A347-4606-8445-45D404E78DF2}"/>
    <cellStyle name="Normal 2 2 2 2 2 2 2 2 2 2 2 2 2 2 2 2 2 2 2 2 2 2 2 2 2 2 32" xfId="7753" xr:uid="{8457C6BE-7D68-4FFA-8CE7-E62978AEF087}"/>
    <cellStyle name="Normal 2 2 2 2 2 2 2 2 2 2 2 2 2 2 2 2 2 2 2 2 2 2 2 2 2 2 33" xfId="7754" xr:uid="{9B7D9DB7-E694-46B5-9713-A445C6DFFD93}"/>
    <cellStyle name="Normal 2 2 2 2 2 2 2 2 2 2 2 2 2 2 2 2 2 2 2 2 2 2 2 2 2 2 34" xfId="7755" xr:uid="{98CB96C3-7AC5-4C53-A8DA-71BC0302A0FC}"/>
    <cellStyle name="Normal 2 2 2 2 2 2 2 2 2 2 2 2 2 2 2 2 2 2 2 2 2 2 2 2 2 2 35" xfId="7756" xr:uid="{167CC861-3B13-4931-95B9-5B4A62A1430F}"/>
    <cellStyle name="Normal 2 2 2 2 2 2 2 2 2 2 2 2 2 2 2 2 2 2 2 2 2 2 2 2 2 2 36" xfId="7757" xr:uid="{688FA291-9F7A-4045-8C6B-4B367F897687}"/>
    <cellStyle name="Normal 2 2 2 2 2 2 2 2 2 2 2 2 2 2 2 2 2 2 2 2 2 2 2 2 2 2 37" xfId="7758" xr:uid="{51676241-8490-4A93-91F9-E5E3E6448FDF}"/>
    <cellStyle name="Normal 2 2 2 2 2 2 2 2 2 2 2 2 2 2 2 2 2 2 2 2 2 2 2 2 2 2 38" xfId="7759" xr:uid="{8CD17E6B-DA0C-432C-AC71-7336088DFF2F}"/>
    <cellStyle name="Normal 2 2 2 2 2 2 2 2 2 2 2 2 2 2 2 2 2 2 2 2 2 2 2 2 2 2 39" xfId="7760" xr:uid="{B20A1217-A574-4927-8BD9-BF49BF93518F}"/>
    <cellStyle name="Normal 2 2 2 2 2 2 2 2 2 2 2 2 2 2 2 2 2 2 2 2 2 2 2 2 2 2 4" xfId="7761" xr:uid="{16AB47C5-965D-400F-92AF-1E308C5332AB}"/>
    <cellStyle name="Normal 2 2 2 2 2 2 2 2 2 2 2 2 2 2 2 2 2 2 2 2 2 2 2 2 2 2 40" xfId="7762" xr:uid="{B19C298F-58DB-4CE4-862F-B1D4996BA7F1}"/>
    <cellStyle name="Normal 2 2 2 2 2 2 2 2 2 2 2 2 2 2 2 2 2 2 2 2 2 2 2 2 2 2 41" xfId="7763" xr:uid="{FB5FF97E-177B-42BD-B213-BDE5D4B0AFC7}"/>
    <cellStyle name="Normal 2 2 2 2 2 2 2 2 2 2 2 2 2 2 2 2 2 2 2 2 2 2 2 2 2 2 42" xfId="7764" xr:uid="{0925DF0F-C219-4E5D-BCAA-2EA8C6392078}"/>
    <cellStyle name="Normal 2 2 2 2 2 2 2 2 2 2 2 2 2 2 2 2 2 2 2 2 2 2 2 2 2 2 43" xfId="7765" xr:uid="{428D2BF5-3B83-4329-B6C5-0C9D9B28839E}"/>
    <cellStyle name="Normal 2 2 2 2 2 2 2 2 2 2 2 2 2 2 2 2 2 2 2 2 2 2 2 2 2 2 44" xfId="7766" xr:uid="{8B872E09-6167-40EB-BCA9-9C902141F999}"/>
    <cellStyle name="Normal 2 2 2 2 2 2 2 2 2 2 2 2 2 2 2 2 2 2 2 2 2 2 2 2 2 2 45" xfId="7767" xr:uid="{6F2D7C54-F0C3-413F-B391-40614C827FD4}"/>
    <cellStyle name="Normal 2 2 2 2 2 2 2 2 2 2 2 2 2 2 2 2 2 2 2 2 2 2 2 2 2 2 46" xfId="7768" xr:uid="{96E0E4F1-F3D4-47FD-97A5-5FB02AF5BFE2}"/>
    <cellStyle name="Normal 2 2 2 2 2 2 2 2 2 2 2 2 2 2 2 2 2 2 2 2 2 2 2 2 2 2 47" xfId="7769" xr:uid="{4E8E200E-FC71-44F0-8699-0822E62A2CED}"/>
    <cellStyle name="Normal 2 2 2 2 2 2 2 2 2 2 2 2 2 2 2 2 2 2 2 2 2 2 2 2 2 2 48" xfId="7770" xr:uid="{67791342-19A4-4249-87A7-C103F4CBC2C8}"/>
    <cellStyle name="Normal 2 2 2 2 2 2 2 2 2 2 2 2 2 2 2 2 2 2 2 2 2 2 2 2 2 2 49" xfId="7771" xr:uid="{76099090-5C69-4B49-BE88-05DF64DAF98F}"/>
    <cellStyle name="Normal 2 2 2 2 2 2 2 2 2 2 2 2 2 2 2 2 2 2 2 2 2 2 2 2 2 2 49 2" xfId="7772" xr:uid="{B6D32DF2-7BA6-46D1-9C5D-F892DE7AA6CC}"/>
    <cellStyle name="Normal 2 2 2 2 2 2 2 2 2 2 2 2 2 2 2 2 2 2 2 2 2 2 2 2 2 2 49 3" xfId="7773" xr:uid="{EDB24358-5C97-49A2-A998-0B9EDE1F1E3A}"/>
    <cellStyle name="Normal 2 2 2 2 2 2 2 2 2 2 2 2 2 2 2 2 2 2 2 2 2 2 2 2 2 2 49 4" xfId="7774" xr:uid="{B205B0E2-B501-4C36-BD9F-56164795674F}"/>
    <cellStyle name="Normal 2 2 2 2 2 2 2 2 2 2 2 2 2 2 2 2 2 2 2 2 2 2 2 2 2 2 5" xfId="7775" xr:uid="{7670FF50-6F8A-41BA-B58F-24571F5B458C}"/>
    <cellStyle name="Normal 2 2 2 2 2 2 2 2 2 2 2 2 2 2 2 2 2 2 2 2 2 2 2 2 2 2 50" xfId="7776" xr:uid="{8A878F0B-D24B-46D0-8FD7-14DC59DD6BB1}"/>
    <cellStyle name="Normal 2 2 2 2 2 2 2 2 2 2 2 2 2 2 2 2 2 2 2 2 2 2 2 2 2 2 51" xfId="7777" xr:uid="{49D410ED-FB44-49D6-97A2-01CEC40108CD}"/>
    <cellStyle name="Normal 2 2 2 2 2 2 2 2 2 2 2 2 2 2 2 2 2 2 2 2 2 2 2 2 2 2 6" xfId="7778" xr:uid="{046CC541-B44A-4ABA-8A78-8CE91C759E9A}"/>
    <cellStyle name="Normal 2 2 2 2 2 2 2 2 2 2 2 2 2 2 2 2 2 2 2 2 2 2 2 2 2 2 7" xfId="7779" xr:uid="{FC957ABB-47FD-4BC1-B0DF-354A7279C300}"/>
    <cellStyle name="Normal 2 2 2 2 2 2 2 2 2 2 2 2 2 2 2 2 2 2 2 2 2 2 2 2 2 2 8" xfId="7780" xr:uid="{711036DD-59C0-4B5B-96AF-2C8AF8936BD0}"/>
    <cellStyle name="Normal 2 2 2 2 2 2 2 2 2 2 2 2 2 2 2 2 2 2 2 2 2 2 2 2 2 2 9" xfId="7781" xr:uid="{BE0CBFD7-19E8-4EB6-A3B4-E8518B708BCA}"/>
    <cellStyle name="Normal 2 2 2 2 2 2 2 2 2 2 2 2 2 2 2 2 2 2 2 2 2 2 2 2 2 20" xfId="7782" xr:uid="{64F3D12E-D6D5-4640-93E1-4C8E610E82A9}"/>
    <cellStyle name="Normal 2 2 2 2 2 2 2 2 2 2 2 2 2 2 2 2 2 2 2 2 2 2 2 2 2 21" xfId="7783" xr:uid="{1678C4DE-1742-48C4-B731-8D5206CCA688}"/>
    <cellStyle name="Normal 2 2 2 2 2 2 2 2 2 2 2 2 2 2 2 2 2 2 2 2 2 2 2 2 2 22" xfId="7784" xr:uid="{BBF5F010-33E2-41BF-ABFC-0E47D25237CD}"/>
    <cellStyle name="Normal 2 2 2 2 2 2 2 2 2 2 2 2 2 2 2 2 2 2 2 2 2 2 2 2 2 23" xfId="7785" xr:uid="{7FFA056C-E86D-471A-9548-61DA9493065A}"/>
    <cellStyle name="Normal 2 2 2 2 2 2 2 2 2 2 2 2 2 2 2 2 2 2 2 2 2 2 2 2 2 24" xfId="7786" xr:uid="{BC34DC46-3537-450D-8F0C-7410617DA90C}"/>
    <cellStyle name="Normal 2 2 2 2 2 2 2 2 2 2 2 2 2 2 2 2 2 2 2 2 2 2 2 2 2 25" xfId="7787" xr:uid="{9F64789C-5044-48BF-8770-084E0AA42AEB}"/>
    <cellStyle name="Normal 2 2 2 2 2 2 2 2 2 2 2 2 2 2 2 2 2 2 2 2 2 2 2 2 2 26" xfId="7788" xr:uid="{459B91E3-F13F-4BED-9F13-A48FB0A74EE3}"/>
    <cellStyle name="Normal 2 2 2 2 2 2 2 2 2 2 2 2 2 2 2 2 2 2 2 2 2 2 2 2 2 27" xfId="7789" xr:uid="{397016C9-705E-4037-AB07-19B331E6FCC0}"/>
    <cellStyle name="Normal 2 2 2 2 2 2 2 2 2 2 2 2 2 2 2 2 2 2 2 2 2 2 2 2 2 28" xfId="7790" xr:uid="{FDC2AB23-BF93-4506-A8E4-EBCBDB06AF10}"/>
    <cellStyle name="Normal 2 2 2 2 2 2 2 2 2 2 2 2 2 2 2 2 2 2 2 2 2 2 2 2 2 29" xfId="7791" xr:uid="{87BACD4E-F92C-47BC-8A62-8A3145F1659D}"/>
    <cellStyle name="Normal 2 2 2 2 2 2 2 2 2 2 2 2 2 2 2 2 2 2 2 2 2 2 2 2 2 3" xfId="7792" xr:uid="{AAB2097B-F13B-47BC-9525-5CDA9FB36396}"/>
    <cellStyle name="Normal 2 2 2 2 2 2 2 2 2 2 2 2 2 2 2 2 2 2 2 2 2 2 2 2 2 30" xfId="7793" xr:uid="{6CAB55DE-2972-46E0-8952-E139C712FC66}"/>
    <cellStyle name="Normal 2 2 2 2 2 2 2 2 2 2 2 2 2 2 2 2 2 2 2 2 2 2 2 2 2 31" xfId="7794" xr:uid="{E5D6FC9C-43A3-4825-9880-4F376561D434}"/>
    <cellStyle name="Normal 2 2 2 2 2 2 2 2 2 2 2 2 2 2 2 2 2 2 2 2 2 2 2 2 2 32" xfId="7795" xr:uid="{09D5C846-E912-4957-A706-253CEC85AA8B}"/>
    <cellStyle name="Normal 2 2 2 2 2 2 2 2 2 2 2 2 2 2 2 2 2 2 2 2 2 2 2 2 2 33" xfId="7796" xr:uid="{3AB0DCC8-D39F-4E39-A051-F13155755D7F}"/>
    <cellStyle name="Normal 2 2 2 2 2 2 2 2 2 2 2 2 2 2 2 2 2 2 2 2 2 2 2 2 2 34" xfId="7797" xr:uid="{F65DE905-D23B-45A2-B7D2-96C329AD39B6}"/>
    <cellStyle name="Normal 2 2 2 2 2 2 2 2 2 2 2 2 2 2 2 2 2 2 2 2 2 2 2 2 2 35" xfId="7798" xr:uid="{5C617C5A-F3CB-4E84-AD9D-2E2E53F84434}"/>
    <cellStyle name="Normal 2 2 2 2 2 2 2 2 2 2 2 2 2 2 2 2 2 2 2 2 2 2 2 2 2 36" xfId="7799" xr:uid="{55E73BDB-56F9-4F06-863E-C098B1C922F3}"/>
    <cellStyle name="Normal 2 2 2 2 2 2 2 2 2 2 2 2 2 2 2 2 2 2 2 2 2 2 2 2 2 37" xfId="7800" xr:uid="{8D5DC2EE-DB5E-4226-985C-217DF31923A7}"/>
    <cellStyle name="Normal 2 2 2 2 2 2 2 2 2 2 2 2 2 2 2 2 2 2 2 2 2 2 2 2 2 38" xfId="7801" xr:uid="{F40FCD8E-DD1E-46D1-9B35-4217C5ACA263}"/>
    <cellStyle name="Normal 2 2 2 2 2 2 2 2 2 2 2 2 2 2 2 2 2 2 2 2 2 2 2 2 2 39" xfId="7802" xr:uid="{820EB1DF-7A5D-4780-BE0A-A041A71C9841}"/>
    <cellStyle name="Normal 2 2 2 2 2 2 2 2 2 2 2 2 2 2 2 2 2 2 2 2 2 2 2 2 2 4" xfId="7803" xr:uid="{E05ADFD6-1005-4C85-8159-A384904EAB97}"/>
    <cellStyle name="Normal 2 2 2 2 2 2 2 2 2 2 2 2 2 2 2 2 2 2 2 2 2 2 2 2 2 40" xfId="7804" xr:uid="{0F09706A-58F8-47B9-BA8A-5AAA97E6A7E9}"/>
    <cellStyle name="Normal 2 2 2 2 2 2 2 2 2 2 2 2 2 2 2 2 2 2 2 2 2 2 2 2 2 41" xfId="7805" xr:uid="{B1E3B23D-B0A6-429A-B8F3-6ED15EE112E7}"/>
    <cellStyle name="Normal 2 2 2 2 2 2 2 2 2 2 2 2 2 2 2 2 2 2 2 2 2 2 2 2 2 42" xfId="7806" xr:uid="{E8D0CD50-D07F-4190-B8CC-8FF792A9C660}"/>
    <cellStyle name="Normal 2 2 2 2 2 2 2 2 2 2 2 2 2 2 2 2 2 2 2 2 2 2 2 2 2 43" xfId="7807" xr:uid="{4556C613-CCC9-4173-BB80-6152C05893CE}"/>
    <cellStyle name="Normal 2 2 2 2 2 2 2 2 2 2 2 2 2 2 2 2 2 2 2 2 2 2 2 2 2 44" xfId="7808" xr:uid="{D1E0D402-7363-424D-BDDA-0BA6FC211192}"/>
    <cellStyle name="Normal 2 2 2 2 2 2 2 2 2 2 2 2 2 2 2 2 2 2 2 2 2 2 2 2 2 45" xfId="7809" xr:uid="{60458600-5071-4331-B9D5-6574F60D39C9}"/>
    <cellStyle name="Normal 2 2 2 2 2 2 2 2 2 2 2 2 2 2 2 2 2 2 2 2 2 2 2 2 2 46" xfId="7810" xr:uid="{A4AF8A58-D8E5-4872-8B81-2DAF106F9F55}"/>
    <cellStyle name="Normal 2 2 2 2 2 2 2 2 2 2 2 2 2 2 2 2 2 2 2 2 2 2 2 2 2 47" xfId="7811" xr:uid="{2A103B3D-34DB-4DE6-9762-0A15D83D6A43}"/>
    <cellStyle name="Normal 2 2 2 2 2 2 2 2 2 2 2 2 2 2 2 2 2 2 2 2 2 2 2 2 2 48" xfId="7812" xr:uid="{455CF257-7BF1-4D51-8B65-584411E4C15B}"/>
    <cellStyle name="Normal 2 2 2 2 2 2 2 2 2 2 2 2 2 2 2 2 2 2 2 2 2 2 2 2 2 49" xfId="7813" xr:uid="{FE4DA716-B954-4013-AC88-3EC79C55B4A9}"/>
    <cellStyle name="Normal 2 2 2 2 2 2 2 2 2 2 2 2 2 2 2 2 2 2 2 2 2 2 2 2 2 5" xfId="7814" xr:uid="{5076C101-A5A9-4AC5-94AF-0BE6360564EB}"/>
    <cellStyle name="Normal 2 2 2 2 2 2 2 2 2 2 2 2 2 2 2 2 2 2 2 2 2 2 2 2 2 50" xfId="7815" xr:uid="{60CA0D80-6DF6-4696-B9B4-43AF81CFA2F3}"/>
    <cellStyle name="Normal 2 2 2 2 2 2 2 2 2 2 2 2 2 2 2 2 2 2 2 2 2 2 2 2 2 50 2" xfId="7816" xr:uid="{604807B1-1C9D-49BB-BD6B-D03E13612399}"/>
    <cellStyle name="Normal 2 2 2 2 2 2 2 2 2 2 2 2 2 2 2 2 2 2 2 2 2 2 2 2 2 50 3" xfId="7817" xr:uid="{33E3D6CB-EF58-4694-8089-09691BF0A70B}"/>
    <cellStyle name="Normal 2 2 2 2 2 2 2 2 2 2 2 2 2 2 2 2 2 2 2 2 2 2 2 2 2 50 4" xfId="7818" xr:uid="{2457971E-DE79-4755-8845-BFB523B95860}"/>
    <cellStyle name="Normal 2 2 2 2 2 2 2 2 2 2 2 2 2 2 2 2 2 2 2 2 2 2 2 2 2 51" xfId="7819" xr:uid="{9C1817B5-845F-4055-A520-69EFC385257C}"/>
    <cellStyle name="Normal 2 2 2 2 2 2 2 2 2 2 2 2 2 2 2 2 2 2 2 2 2 2 2 2 2 52" xfId="7820" xr:uid="{0B570C47-A430-4986-B861-98337345CE71}"/>
    <cellStyle name="Normal 2 2 2 2 2 2 2 2 2 2 2 2 2 2 2 2 2 2 2 2 2 2 2 2 2 6" xfId="7821" xr:uid="{26B16877-45E7-41CA-B134-028313625E26}"/>
    <cellStyle name="Normal 2 2 2 2 2 2 2 2 2 2 2 2 2 2 2 2 2 2 2 2 2 2 2 2 2 7" xfId="7822" xr:uid="{84B840BB-3B8B-4DD6-A668-B6E197469040}"/>
    <cellStyle name="Normal 2 2 2 2 2 2 2 2 2 2 2 2 2 2 2 2 2 2 2 2 2 2 2 2 2 8" xfId="7823" xr:uid="{C1F82B66-B91A-48FC-BFF6-F708341F8847}"/>
    <cellStyle name="Normal 2 2 2 2 2 2 2 2 2 2 2 2 2 2 2 2 2 2 2 2 2 2 2 2 2 9" xfId="7824" xr:uid="{1EB37C44-1496-4903-A6D2-FEBAC1065DA7}"/>
    <cellStyle name="Normal 2 2 2 2 2 2 2 2 2 2 2 2 2 2 2 2 2 2 2 2 2 2 2 2 20" xfId="7825" xr:uid="{5D62C8D7-5D40-48B3-9927-EAB76018CB42}"/>
    <cellStyle name="Normal 2 2 2 2 2 2 2 2 2 2 2 2 2 2 2 2 2 2 2 2 2 2 2 2 21" xfId="7826" xr:uid="{0EE3C8E6-01B4-4D7B-8AC6-367DCC9EF4C6}"/>
    <cellStyle name="Normal 2 2 2 2 2 2 2 2 2 2 2 2 2 2 2 2 2 2 2 2 2 2 2 2 22" xfId="7827" xr:uid="{22B034E1-A9AE-4339-9668-39336EF92B0E}"/>
    <cellStyle name="Normal 2 2 2 2 2 2 2 2 2 2 2 2 2 2 2 2 2 2 2 2 2 2 2 2 23" xfId="7828" xr:uid="{28C61ECE-8984-44DD-9563-D044D31A079C}"/>
    <cellStyle name="Normal 2 2 2 2 2 2 2 2 2 2 2 2 2 2 2 2 2 2 2 2 2 2 2 2 24" xfId="7829" xr:uid="{A6D50B58-B71A-4FA2-B5E7-3D96EBEA288E}"/>
    <cellStyle name="Normal 2 2 2 2 2 2 2 2 2 2 2 2 2 2 2 2 2 2 2 2 2 2 2 2 25" xfId="7830" xr:uid="{1C8536F7-5FA7-48CB-A5F7-7E53F66E6751}"/>
    <cellStyle name="Normal 2 2 2 2 2 2 2 2 2 2 2 2 2 2 2 2 2 2 2 2 2 2 2 2 26" xfId="7831" xr:uid="{0EC6D55E-8ED4-4F05-A25B-9F5A1508FC4F}"/>
    <cellStyle name="Normal 2 2 2 2 2 2 2 2 2 2 2 2 2 2 2 2 2 2 2 2 2 2 2 2 27" xfId="7832" xr:uid="{905B517F-3AAF-48F1-AE0D-41B67D4683E4}"/>
    <cellStyle name="Normal 2 2 2 2 2 2 2 2 2 2 2 2 2 2 2 2 2 2 2 2 2 2 2 2 28" xfId="7833" xr:uid="{E74052DA-F8DE-436C-9326-C4C759A901AE}"/>
    <cellStyle name="Normal 2 2 2 2 2 2 2 2 2 2 2 2 2 2 2 2 2 2 2 2 2 2 2 2 29" xfId="7834" xr:uid="{19D2EBF4-EFB0-42EE-B588-6D573BDC8D1C}"/>
    <cellStyle name="Normal 2 2 2 2 2 2 2 2 2 2 2 2 2 2 2 2 2 2 2 2 2 2 2 2 3" xfId="7835" xr:uid="{EB32D354-D357-4638-8607-1102DF66E4BB}"/>
    <cellStyle name="Normal 2 2 2 2 2 2 2 2 2 2 2 2 2 2 2 2 2 2 2 2 2 2 2 2 30" xfId="7836" xr:uid="{FC0D3751-961A-4726-AD83-084F9F7934AF}"/>
    <cellStyle name="Normal 2 2 2 2 2 2 2 2 2 2 2 2 2 2 2 2 2 2 2 2 2 2 2 2 31" xfId="7837" xr:uid="{0823BEEE-24FD-4570-9D38-81B357275750}"/>
    <cellStyle name="Normal 2 2 2 2 2 2 2 2 2 2 2 2 2 2 2 2 2 2 2 2 2 2 2 2 32" xfId="7838" xr:uid="{F5D99FC0-61CC-4B0E-A7A8-33AC66721F18}"/>
    <cellStyle name="Normal 2 2 2 2 2 2 2 2 2 2 2 2 2 2 2 2 2 2 2 2 2 2 2 2 33" xfId="7839" xr:uid="{7761D7EC-482B-406D-BBCB-DEDC1B4105ED}"/>
    <cellStyle name="Normal 2 2 2 2 2 2 2 2 2 2 2 2 2 2 2 2 2 2 2 2 2 2 2 2 34" xfId="7840" xr:uid="{E3AAABA4-3EFB-48C4-93BF-699075D81727}"/>
    <cellStyle name="Normal 2 2 2 2 2 2 2 2 2 2 2 2 2 2 2 2 2 2 2 2 2 2 2 2 35" xfId="7841" xr:uid="{99EBA163-7B88-4A0D-B3F9-CB5188C3728A}"/>
    <cellStyle name="Normal 2 2 2 2 2 2 2 2 2 2 2 2 2 2 2 2 2 2 2 2 2 2 2 2 36" xfId="7842" xr:uid="{AB173D5D-A749-406C-AD77-53F63D12F211}"/>
    <cellStyle name="Normal 2 2 2 2 2 2 2 2 2 2 2 2 2 2 2 2 2 2 2 2 2 2 2 2 37" xfId="7843" xr:uid="{C7718A01-73E0-4050-8152-6925EC8E1F22}"/>
    <cellStyle name="Normal 2 2 2 2 2 2 2 2 2 2 2 2 2 2 2 2 2 2 2 2 2 2 2 2 38" xfId="7844" xr:uid="{7C2446C7-4A58-41D3-8155-B4C31651E830}"/>
    <cellStyle name="Normal 2 2 2 2 2 2 2 2 2 2 2 2 2 2 2 2 2 2 2 2 2 2 2 2 39" xfId="7845" xr:uid="{303202FF-2FF3-4D89-B956-39BAD5A4CB2E}"/>
    <cellStyle name="Normal 2 2 2 2 2 2 2 2 2 2 2 2 2 2 2 2 2 2 2 2 2 2 2 2 4" xfId="7846" xr:uid="{A793C33F-032D-48B9-AD3A-5599B4BE7509}"/>
    <cellStyle name="Normal 2 2 2 2 2 2 2 2 2 2 2 2 2 2 2 2 2 2 2 2 2 2 2 2 40" xfId="7847" xr:uid="{E29BA647-9C63-48AD-8360-EB63F6ACFF31}"/>
    <cellStyle name="Normal 2 2 2 2 2 2 2 2 2 2 2 2 2 2 2 2 2 2 2 2 2 2 2 2 41" xfId="7848" xr:uid="{7FAF97D2-7F17-4E55-BA4D-6DDBBC21EFE5}"/>
    <cellStyle name="Normal 2 2 2 2 2 2 2 2 2 2 2 2 2 2 2 2 2 2 2 2 2 2 2 2 42" xfId="7849" xr:uid="{D60E78E2-3694-47BB-A87B-EAB3BC617533}"/>
    <cellStyle name="Normal 2 2 2 2 2 2 2 2 2 2 2 2 2 2 2 2 2 2 2 2 2 2 2 2 43" xfId="7850" xr:uid="{F2D2C076-29B3-43E6-B9FC-359F01C1C193}"/>
    <cellStyle name="Normal 2 2 2 2 2 2 2 2 2 2 2 2 2 2 2 2 2 2 2 2 2 2 2 2 44" xfId="7851" xr:uid="{C8F86C9C-5317-4C20-B20F-BBB38C8EDED8}"/>
    <cellStyle name="Normal 2 2 2 2 2 2 2 2 2 2 2 2 2 2 2 2 2 2 2 2 2 2 2 2 45" xfId="7852" xr:uid="{38A68473-848E-4630-900E-C46B85E26C44}"/>
    <cellStyle name="Normal 2 2 2 2 2 2 2 2 2 2 2 2 2 2 2 2 2 2 2 2 2 2 2 2 46" xfId="7853" xr:uid="{97FB8277-7C57-4A89-81E4-2951E2B960A2}"/>
    <cellStyle name="Normal 2 2 2 2 2 2 2 2 2 2 2 2 2 2 2 2 2 2 2 2 2 2 2 2 47" xfId="7854" xr:uid="{AC39C407-02D4-4BC4-A9CA-37F701C94CFD}"/>
    <cellStyle name="Normal 2 2 2 2 2 2 2 2 2 2 2 2 2 2 2 2 2 2 2 2 2 2 2 2 48" xfId="7855" xr:uid="{A33B3AFC-F96E-4217-BD96-B84AC3367943}"/>
    <cellStyle name="Normal 2 2 2 2 2 2 2 2 2 2 2 2 2 2 2 2 2 2 2 2 2 2 2 2 49" xfId="7856" xr:uid="{532C1B0C-133A-4345-BB67-F3EAB2F22E30}"/>
    <cellStyle name="Normal 2 2 2 2 2 2 2 2 2 2 2 2 2 2 2 2 2 2 2 2 2 2 2 2 5" xfId="7857" xr:uid="{0458E885-877E-42B3-BB22-600427D16486}"/>
    <cellStyle name="Normal 2 2 2 2 2 2 2 2 2 2 2 2 2 2 2 2 2 2 2 2 2 2 2 2 50" xfId="7858" xr:uid="{453F6E18-8F39-4E18-A7B3-F8BACECDE26F}"/>
    <cellStyle name="Normal 2 2 2 2 2 2 2 2 2 2 2 2 2 2 2 2 2 2 2 2 2 2 2 2 51" xfId="7859" xr:uid="{D0FC9555-FD74-4814-9B45-3A964BE925C7}"/>
    <cellStyle name="Normal 2 2 2 2 2 2 2 2 2 2 2 2 2 2 2 2 2 2 2 2 2 2 2 2 52" xfId="7860" xr:uid="{B7A6FF20-C3CE-436A-A5A5-1D0CB150E217}"/>
    <cellStyle name="Normal 2 2 2 2 2 2 2 2 2 2 2 2 2 2 2 2 2 2 2 2 2 2 2 2 53" xfId="7861" xr:uid="{55B570E3-0433-4479-8085-816F4AC3829D}"/>
    <cellStyle name="Normal 2 2 2 2 2 2 2 2 2 2 2 2 2 2 2 2 2 2 2 2 2 2 2 2 54" xfId="7862" xr:uid="{7A51193C-5D5C-4035-AD14-B6E4655E8C06}"/>
    <cellStyle name="Normal 2 2 2 2 2 2 2 2 2 2 2 2 2 2 2 2 2 2 2 2 2 2 2 2 55" xfId="7863" xr:uid="{291A9CCD-F763-4C19-A5B1-A3ACEECA16E0}"/>
    <cellStyle name="Normal 2 2 2 2 2 2 2 2 2 2 2 2 2 2 2 2 2 2 2 2 2 2 2 2 56" xfId="7864" xr:uid="{17CE2730-DF6E-4950-88B0-C3A72D7B2C6C}"/>
    <cellStyle name="Normal 2 2 2 2 2 2 2 2 2 2 2 2 2 2 2 2 2 2 2 2 2 2 2 2 57" xfId="7865" xr:uid="{D8783DFE-3EF2-4510-9CCC-5579F5D899D3}"/>
    <cellStyle name="Normal 2 2 2 2 2 2 2 2 2 2 2 2 2 2 2 2 2 2 2 2 2 2 2 2 58" xfId="7866" xr:uid="{BBC25140-B192-497B-AD95-CDC9D8754F19}"/>
    <cellStyle name="Normal 2 2 2 2 2 2 2 2 2 2 2 2 2 2 2 2 2 2 2 2 2 2 2 2 59" xfId="7867" xr:uid="{26DE81B9-452E-483C-B6AA-404A307F668A}"/>
    <cellStyle name="Normal 2 2 2 2 2 2 2 2 2 2 2 2 2 2 2 2 2 2 2 2 2 2 2 2 6" xfId="7868" xr:uid="{36BFEF1D-479C-4C77-9B44-A26C390A31D1}"/>
    <cellStyle name="Normal 2 2 2 2 2 2 2 2 2 2 2 2 2 2 2 2 2 2 2 2 2 2 2 2 60" xfId="7869" xr:uid="{3F56A12D-87B1-4E9F-B4C2-7F1381D2E70E}"/>
    <cellStyle name="Normal 2 2 2 2 2 2 2 2 2 2 2 2 2 2 2 2 2 2 2 2 2 2 2 2 60 2" xfId="7870" xr:uid="{8AED71D6-ACF8-4329-93F2-F115BECA8A5C}"/>
    <cellStyle name="Normal 2 2 2 2 2 2 2 2 2 2 2 2 2 2 2 2 2 2 2 2 2 2 2 2 60 3" xfId="7871" xr:uid="{659AC956-0FEA-43E8-9D47-653D31CEF4A2}"/>
    <cellStyle name="Normal 2 2 2 2 2 2 2 2 2 2 2 2 2 2 2 2 2 2 2 2 2 2 2 2 60 4" xfId="7872" xr:uid="{50491FC6-068A-48B2-8664-404466601494}"/>
    <cellStyle name="Normal 2 2 2 2 2 2 2 2 2 2 2 2 2 2 2 2 2 2 2 2 2 2 2 2 61" xfId="7873" xr:uid="{25FAEB95-F5BB-4197-868F-DE49CA93D946}"/>
    <cellStyle name="Normal 2 2 2 2 2 2 2 2 2 2 2 2 2 2 2 2 2 2 2 2 2 2 2 2 62" xfId="7874" xr:uid="{ABC11202-2D2E-42CE-B2FC-8B23B0D61389}"/>
    <cellStyle name="Normal 2 2 2 2 2 2 2 2 2 2 2 2 2 2 2 2 2 2 2 2 2 2 2 2 7" xfId="7875" xr:uid="{8896E607-AF01-44AE-9E27-FEE24CC047AF}"/>
    <cellStyle name="Normal 2 2 2 2 2 2 2 2 2 2 2 2 2 2 2 2 2 2 2 2 2 2 2 2 8" xfId="7876" xr:uid="{4950E956-594C-409B-B3CE-04685F967E89}"/>
    <cellStyle name="Normal 2 2 2 2 2 2 2 2 2 2 2 2 2 2 2 2 2 2 2 2 2 2 2 2 9" xfId="7877" xr:uid="{D465FF1A-CBA8-4844-BA83-14A5BF85B693}"/>
    <cellStyle name="Normal 2 2 2 2 2 2 2 2 2 2 2 2 2 2 2 2 2 2 2 2 2 2 2 20" xfId="7878" xr:uid="{313B5DBB-F29A-407F-B437-5085B1A6FA85}"/>
    <cellStyle name="Normal 2 2 2 2 2 2 2 2 2 2 2 2 2 2 2 2 2 2 2 2 2 2 2 21" xfId="7879" xr:uid="{CB92AF2C-8C32-4833-AEC6-0E51A866D989}"/>
    <cellStyle name="Normal 2 2 2 2 2 2 2 2 2 2 2 2 2 2 2 2 2 2 2 2 2 2 2 22" xfId="7880" xr:uid="{DA7C1277-55F0-4F5A-9DA4-CB6D4463DB52}"/>
    <cellStyle name="Normal 2 2 2 2 2 2 2 2 2 2 2 2 2 2 2 2 2 2 2 2 2 2 2 23" xfId="7881" xr:uid="{E0075269-D1D0-4DCC-A2C1-B6A74FD2138C}"/>
    <cellStyle name="Normal 2 2 2 2 2 2 2 2 2 2 2 2 2 2 2 2 2 2 2 2 2 2 2 24" xfId="7882" xr:uid="{BF6B2E7F-2009-4048-AA9F-C25694DFDEDF}"/>
    <cellStyle name="Normal 2 2 2 2 2 2 2 2 2 2 2 2 2 2 2 2 2 2 2 2 2 2 2 25" xfId="7883" xr:uid="{AAD3026E-F0F1-4DF8-9925-3D2CBD8C0FE2}"/>
    <cellStyle name="Normal 2 2 2 2 2 2 2 2 2 2 2 2 2 2 2 2 2 2 2 2 2 2 2 26" xfId="7884" xr:uid="{58D5B37E-7D05-49DC-B605-1A4CF7E83FD8}"/>
    <cellStyle name="Normal 2 2 2 2 2 2 2 2 2 2 2 2 2 2 2 2 2 2 2 2 2 2 2 27" xfId="7885" xr:uid="{ECA433AB-32EB-428F-BA39-5F08F034AE76}"/>
    <cellStyle name="Normal 2 2 2 2 2 2 2 2 2 2 2 2 2 2 2 2 2 2 2 2 2 2 2 28" xfId="7886" xr:uid="{3FC1D1FB-D5AC-4049-A23F-8B1519A049F2}"/>
    <cellStyle name="Normal 2 2 2 2 2 2 2 2 2 2 2 2 2 2 2 2 2 2 2 2 2 2 2 29" xfId="7887" xr:uid="{582B24A6-492A-430E-964E-C494425E61D6}"/>
    <cellStyle name="Normal 2 2 2 2 2 2 2 2 2 2 2 2 2 2 2 2 2 2 2 2 2 2 2 3" xfId="7888" xr:uid="{4A31D366-B139-458E-B52F-D88125851D0C}"/>
    <cellStyle name="Normal 2 2 2 2 2 2 2 2 2 2 2 2 2 2 2 2 2 2 2 2 2 2 2 30" xfId="7889" xr:uid="{6AF26126-F151-490E-B19A-C59F21C396FB}"/>
    <cellStyle name="Normal 2 2 2 2 2 2 2 2 2 2 2 2 2 2 2 2 2 2 2 2 2 2 2 31" xfId="7890" xr:uid="{B360C522-7323-4312-A662-5C8E0B668A7C}"/>
    <cellStyle name="Normal 2 2 2 2 2 2 2 2 2 2 2 2 2 2 2 2 2 2 2 2 2 2 2 32" xfId="7891" xr:uid="{E2FC0025-A6B4-4539-8F5B-956F16AC0448}"/>
    <cellStyle name="Normal 2 2 2 2 2 2 2 2 2 2 2 2 2 2 2 2 2 2 2 2 2 2 2 33" xfId="7892" xr:uid="{4611E9C0-C3B0-47FD-BF41-D9B44577E7A9}"/>
    <cellStyle name="Normal 2 2 2 2 2 2 2 2 2 2 2 2 2 2 2 2 2 2 2 2 2 2 2 34" xfId="7893" xr:uid="{ECDF43FD-EF7F-41CC-8007-F8FE855ED269}"/>
    <cellStyle name="Normal 2 2 2 2 2 2 2 2 2 2 2 2 2 2 2 2 2 2 2 2 2 2 2 35" xfId="7894" xr:uid="{0EEE65B7-B5A5-4981-B1CB-EB6B2B536EB6}"/>
    <cellStyle name="Normal 2 2 2 2 2 2 2 2 2 2 2 2 2 2 2 2 2 2 2 2 2 2 2 36" xfId="7895" xr:uid="{EBB5B943-A0BB-4231-A795-8775A2C5AAAF}"/>
    <cellStyle name="Normal 2 2 2 2 2 2 2 2 2 2 2 2 2 2 2 2 2 2 2 2 2 2 2 37" xfId="7896" xr:uid="{477CF6A1-E3CC-4895-A0B5-780670922E78}"/>
    <cellStyle name="Normal 2 2 2 2 2 2 2 2 2 2 2 2 2 2 2 2 2 2 2 2 2 2 2 38" xfId="7897" xr:uid="{12BA03D0-8E9B-4BB6-9C19-96F583CAD658}"/>
    <cellStyle name="Normal 2 2 2 2 2 2 2 2 2 2 2 2 2 2 2 2 2 2 2 2 2 2 2 39" xfId="7898" xr:uid="{97538476-DD6B-46EA-AFBF-D712E64B8CCA}"/>
    <cellStyle name="Normal 2 2 2 2 2 2 2 2 2 2 2 2 2 2 2 2 2 2 2 2 2 2 2 4" xfId="7899" xr:uid="{9BEC30C0-3CEF-4729-ABB6-3A6AF0C0398B}"/>
    <cellStyle name="Normal 2 2 2 2 2 2 2 2 2 2 2 2 2 2 2 2 2 2 2 2 2 2 2 40" xfId="7900" xr:uid="{982703AC-43D6-46D0-ACC0-6A09F26277FF}"/>
    <cellStyle name="Normal 2 2 2 2 2 2 2 2 2 2 2 2 2 2 2 2 2 2 2 2 2 2 2 41" xfId="7901" xr:uid="{F55CA519-ADB9-44D5-9BE2-075EC7FD3523}"/>
    <cellStyle name="Normal 2 2 2 2 2 2 2 2 2 2 2 2 2 2 2 2 2 2 2 2 2 2 2 42" xfId="7902" xr:uid="{94AACFA8-D8CD-47C9-BB52-752DB4D63E40}"/>
    <cellStyle name="Normal 2 2 2 2 2 2 2 2 2 2 2 2 2 2 2 2 2 2 2 2 2 2 2 43" xfId="7903" xr:uid="{9A495DC4-A6CB-45C0-8888-FA9697282038}"/>
    <cellStyle name="Normal 2 2 2 2 2 2 2 2 2 2 2 2 2 2 2 2 2 2 2 2 2 2 2 44" xfId="7904" xr:uid="{B776B165-4C01-4B0C-9CB8-54065CA7E32F}"/>
    <cellStyle name="Normal 2 2 2 2 2 2 2 2 2 2 2 2 2 2 2 2 2 2 2 2 2 2 2 45" xfId="7905" xr:uid="{6B01E492-4C26-493D-B1AF-6197EEABA5B9}"/>
    <cellStyle name="Normal 2 2 2 2 2 2 2 2 2 2 2 2 2 2 2 2 2 2 2 2 2 2 2 46" xfId="7906" xr:uid="{2310D2C1-0736-4CBB-A9E0-03A0FA7D8C62}"/>
    <cellStyle name="Normal 2 2 2 2 2 2 2 2 2 2 2 2 2 2 2 2 2 2 2 2 2 2 2 47" xfId="7907" xr:uid="{B615883F-777F-4EE9-B9F0-2E31F09AB2F3}"/>
    <cellStyle name="Normal 2 2 2 2 2 2 2 2 2 2 2 2 2 2 2 2 2 2 2 2 2 2 2 48" xfId="7908" xr:uid="{D869CD7D-83E9-42A3-B765-57D34934229C}"/>
    <cellStyle name="Normal 2 2 2 2 2 2 2 2 2 2 2 2 2 2 2 2 2 2 2 2 2 2 2 49" xfId="7909" xr:uid="{A5F98217-67DA-44B4-A3B3-9052A07E907A}"/>
    <cellStyle name="Normal 2 2 2 2 2 2 2 2 2 2 2 2 2 2 2 2 2 2 2 2 2 2 2 5" xfId="7910" xr:uid="{D3CFEA48-EBAF-4F3A-BFE3-67FAAC10F6E5}"/>
    <cellStyle name="Normal 2 2 2 2 2 2 2 2 2 2 2 2 2 2 2 2 2 2 2 2 2 2 2 50" xfId="7911" xr:uid="{93E07E46-965C-4C68-A496-758E161D3E74}"/>
    <cellStyle name="Normal 2 2 2 2 2 2 2 2 2 2 2 2 2 2 2 2 2 2 2 2 2 2 2 51" xfId="7912" xr:uid="{038E83FA-EF91-417B-9803-6CDF4469E459}"/>
    <cellStyle name="Normal 2 2 2 2 2 2 2 2 2 2 2 2 2 2 2 2 2 2 2 2 2 2 2 52" xfId="7913" xr:uid="{2A34BC50-C647-45E1-95FA-AF02C4B4D379}"/>
    <cellStyle name="Normal 2 2 2 2 2 2 2 2 2 2 2 2 2 2 2 2 2 2 2 2 2 2 2 53" xfId="7914" xr:uid="{D04E6696-EEB8-488B-BFDB-E43D4D4288DD}"/>
    <cellStyle name="Normal 2 2 2 2 2 2 2 2 2 2 2 2 2 2 2 2 2 2 2 2 2 2 2 54" xfId="7915" xr:uid="{D5B51037-2954-464C-B462-69E9B7C3CEE1}"/>
    <cellStyle name="Normal 2 2 2 2 2 2 2 2 2 2 2 2 2 2 2 2 2 2 2 2 2 2 2 55" xfId="7916" xr:uid="{FFD6FDBB-DA60-4C53-A0F0-01E5962DD86E}"/>
    <cellStyle name="Normal 2 2 2 2 2 2 2 2 2 2 2 2 2 2 2 2 2 2 2 2 2 2 2 56" xfId="7917" xr:uid="{1FF11B59-0FF3-4E38-AA25-3802982EBE13}"/>
    <cellStyle name="Normal 2 2 2 2 2 2 2 2 2 2 2 2 2 2 2 2 2 2 2 2 2 2 2 57" xfId="7918" xr:uid="{AD70C759-ED19-40E5-B963-A2AF6E9EBC12}"/>
    <cellStyle name="Normal 2 2 2 2 2 2 2 2 2 2 2 2 2 2 2 2 2 2 2 2 2 2 2 58" xfId="7919" xr:uid="{3C8C661D-C183-434C-9F58-3BEED73344A6}"/>
    <cellStyle name="Normal 2 2 2 2 2 2 2 2 2 2 2 2 2 2 2 2 2 2 2 2 2 2 2 59" xfId="7920" xr:uid="{09157F90-B754-4F81-B0C2-537ED3AC4DF4}"/>
    <cellStyle name="Normal 2 2 2 2 2 2 2 2 2 2 2 2 2 2 2 2 2 2 2 2 2 2 2 6" xfId="7921" xr:uid="{1B4ADD80-14DE-4913-9F19-49B88612CA21}"/>
    <cellStyle name="Normal 2 2 2 2 2 2 2 2 2 2 2 2 2 2 2 2 2 2 2 2 2 2 2 60" xfId="7922" xr:uid="{8A2BD081-C560-4227-90C8-53CB154BCF39}"/>
    <cellStyle name="Normal 2 2 2 2 2 2 2 2 2 2 2 2 2 2 2 2 2 2 2 2 2 2 2 60 2" xfId="7923" xr:uid="{AC1268C2-BCDD-4A27-8DF9-FE859CDFA5B4}"/>
    <cellStyle name="Normal 2 2 2 2 2 2 2 2 2 2 2 2 2 2 2 2 2 2 2 2 2 2 2 60 3" xfId="7924" xr:uid="{6EA17BA4-66E0-4196-8395-BA2B2B879F3D}"/>
    <cellStyle name="Normal 2 2 2 2 2 2 2 2 2 2 2 2 2 2 2 2 2 2 2 2 2 2 2 60 4" xfId="7925" xr:uid="{5FC87608-DE60-4DE7-803C-72C1260E2956}"/>
    <cellStyle name="Normal 2 2 2 2 2 2 2 2 2 2 2 2 2 2 2 2 2 2 2 2 2 2 2 61" xfId="7926" xr:uid="{32D7C53E-D695-40EB-8082-87DC783FFE21}"/>
    <cellStyle name="Normal 2 2 2 2 2 2 2 2 2 2 2 2 2 2 2 2 2 2 2 2 2 2 2 62" xfId="7927" xr:uid="{A693F207-7577-4A0E-BAD3-C4B07E490395}"/>
    <cellStyle name="Normal 2 2 2 2 2 2 2 2 2 2 2 2 2 2 2 2 2 2 2 2 2 2 2 7" xfId="7928" xr:uid="{ABD47A0E-4316-4870-B797-EB54B64E7E27}"/>
    <cellStyle name="Normal 2 2 2 2 2 2 2 2 2 2 2 2 2 2 2 2 2 2 2 2 2 2 2 8" xfId="7929" xr:uid="{83D934C2-6BBC-4103-A6C4-ADB6A50C0E71}"/>
    <cellStyle name="Normal 2 2 2 2 2 2 2 2 2 2 2 2 2 2 2 2 2 2 2 2 2 2 2 9" xfId="7930" xr:uid="{96C33596-716E-4405-A2C9-4F9D24FCB834}"/>
    <cellStyle name="Normal 2 2 2 2 2 2 2 2 2 2 2 2 2 2 2 2 2 2 2 2 2 2 20" xfId="7931" xr:uid="{C9947F31-ADC7-4A86-B4E0-A578DD4CC5A4}"/>
    <cellStyle name="Normal 2 2 2 2 2 2 2 2 2 2 2 2 2 2 2 2 2 2 2 2 2 2 21" xfId="7932" xr:uid="{917261E0-18F5-452A-ABDF-FCF89964004B}"/>
    <cellStyle name="Normal 2 2 2 2 2 2 2 2 2 2 2 2 2 2 2 2 2 2 2 2 2 2 22" xfId="7933" xr:uid="{4F8717FE-F52B-4E34-A397-313C014A8433}"/>
    <cellStyle name="Normal 2 2 2 2 2 2 2 2 2 2 2 2 2 2 2 2 2 2 2 2 2 2 23" xfId="7934" xr:uid="{90471450-D640-43C7-8F8D-DAB3408C9A40}"/>
    <cellStyle name="Normal 2 2 2 2 2 2 2 2 2 2 2 2 2 2 2 2 2 2 2 2 2 2 24" xfId="7935" xr:uid="{76342720-BC47-47F9-A19A-A38E023FB3D9}"/>
    <cellStyle name="Normal 2 2 2 2 2 2 2 2 2 2 2 2 2 2 2 2 2 2 2 2 2 2 25" xfId="7936" xr:uid="{3279A59A-E9B7-4215-96E7-BB1724FBF87E}"/>
    <cellStyle name="Normal 2 2 2 2 2 2 2 2 2 2 2 2 2 2 2 2 2 2 2 2 2 2 26" xfId="7937" xr:uid="{C98C7DDD-52CD-478A-A9F0-9F709369D3C6}"/>
    <cellStyle name="Normal 2 2 2 2 2 2 2 2 2 2 2 2 2 2 2 2 2 2 2 2 2 2 27" xfId="7938" xr:uid="{2C926DA0-7187-41EA-B0FD-3C97AC5D9A1A}"/>
    <cellStyle name="Normal 2 2 2 2 2 2 2 2 2 2 2 2 2 2 2 2 2 2 2 2 2 2 28" xfId="7939" xr:uid="{B402E20F-5ECA-41C0-82DD-0D5843A6FAA3}"/>
    <cellStyle name="Normal 2 2 2 2 2 2 2 2 2 2 2 2 2 2 2 2 2 2 2 2 2 2 29" xfId="7940" xr:uid="{DC4DB25F-649F-4A13-834E-A3FC2D6C1D3C}"/>
    <cellStyle name="Normal 2 2 2 2 2 2 2 2 2 2 2 2 2 2 2 2 2 2 2 2 2 2 3" xfId="7941" xr:uid="{2C3CC8CE-E85C-4532-BE04-0A0E92598807}"/>
    <cellStyle name="Normal 2 2 2 2 2 2 2 2 2 2 2 2 2 2 2 2 2 2 2 2 2 2 30" xfId="7942" xr:uid="{AA97998C-DA08-4854-A3FE-74D8547D8E93}"/>
    <cellStyle name="Normal 2 2 2 2 2 2 2 2 2 2 2 2 2 2 2 2 2 2 2 2 2 2 31" xfId="7943" xr:uid="{1290DFFD-6D5F-4078-91A1-C6106B5A46EF}"/>
    <cellStyle name="Normal 2 2 2 2 2 2 2 2 2 2 2 2 2 2 2 2 2 2 2 2 2 2 32" xfId="7944" xr:uid="{51B7123F-A0E1-40E9-ABF5-522D2E51F65C}"/>
    <cellStyle name="Normal 2 2 2 2 2 2 2 2 2 2 2 2 2 2 2 2 2 2 2 2 2 2 33" xfId="7945" xr:uid="{DE82C457-DDBB-49B8-92DB-CFE95CE080AA}"/>
    <cellStyle name="Normal 2 2 2 2 2 2 2 2 2 2 2 2 2 2 2 2 2 2 2 2 2 2 34" xfId="7946" xr:uid="{BEE686EA-2435-4112-803E-6CE3E2AB5FF6}"/>
    <cellStyle name="Normal 2 2 2 2 2 2 2 2 2 2 2 2 2 2 2 2 2 2 2 2 2 2 35" xfId="7947" xr:uid="{3C0C56A3-107B-4A07-B05C-0D6FF3F6B166}"/>
    <cellStyle name="Normal 2 2 2 2 2 2 2 2 2 2 2 2 2 2 2 2 2 2 2 2 2 2 36" xfId="7948" xr:uid="{C2A48E03-27DA-4513-8DE4-47EB112F58D1}"/>
    <cellStyle name="Normal 2 2 2 2 2 2 2 2 2 2 2 2 2 2 2 2 2 2 2 2 2 2 37" xfId="7949" xr:uid="{FC2279C7-F902-41A5-ACCC-B1790325D62B}"/>
    <cellStyle name="Normal 2 2 2 2 2 2 2 2 2 2 2 2 2 2 2 2 2 2 2 2 2 2 38" xfId="7950" xr:uid="{B506C1EE-3565-4271-B1F0-59FB70210F2D}"/>
    <cellStyle name="Normal 2 2 2 2 2 2 2 2 2 2 2 2 2 2 2 2 2 2 2 2 2 2 39" xfId="7951" xr:uid="{63423E21-38AF-4C98-A843-6D0F2D3455EB}"/>
    <cellStyle name="Normal 2 2 2 2 2 2 2 2 2 2 2 2 2 2 2 2 2 2 2 2 2 2 4" xfId="7952" xr:uid="{78FBFCD1-290B-412D-8994-8C0986B35D5A}"/>
    <cellStyle name="Normal 2 2 2 2 2 2 2 2 2 2 2 2 2 2 2 2 2 2 2 2 2 2 40" xfId="7953" xr:uid="{45BBE284-F0C9-480D-9155-6CE5559756B7}"/>
    <cellStyle name="Normal 2 2 2 2 2 2 2 2 2 2 2 2 2 2 2 2 2 2 2 2 2 2 41" xfId="7954" xr:uid="{F1BFA374-AAB6-4FAA-8EEC-DBB3E4C186F4}"/>
    <cellStyle name="Normal 2 2 2 2 2 2 2 2 2 2 2 2 2 2 2 2 2 2 2 2 2 2 42" xfId="7955" xr:uid="{0C8DCCA1-E1DD-41DB-8653-82A763BC5001}"/>
    <cellStyle name="Normal 2 2 2 2 2 2 2 2 2 2 2 2 2 2 2 2 2 2 2 2 2 2 43" xfId="7956" xr:uid="{D62ED373-A768-4465-9BAD-06016C81B56A}"/>
    <cellStyle name="Normal 2 2 2 2 2 2 2 2 2 2 2 2 2 2 2 2 2 2 2 2 2 2 44" xfId="7957" xr:uid="{752B812E-DAF6-49A5-A6A5-6BED7BF8D69E}"/>
    <cellStyle name="Normal 2 2 2 2 2 2 2 2 2 2 2 2 2 2 2 2 2 2 2 2 2 2 45" xfId="7958" xr:uid="{DC18D14F-B410-4457-99F6-899A2698D8E0}"/>
    <cellStyle name="Normal 2 2 2 2 2 2 2 2 2 2 2 2 2 2 2 2 2 2 2 2 2 2 46" xfId="7959" xr:uid="{356A5F91-10FB-4FA1-8D23-E2744116C75A}"/>
    <cellStyle name="Normal 2 2 2 2 2 2 2 2 2 2 2 2 2 2 2 2 2 2 2 2 2 2 47" xfId="7960" xr:uid="{527A210F-9908-4750-A212-A559EF2F2178}"/>
    <cellStyle name="Normal 2 2 2 2 2 2 2 2 2 2 2 2 2 2 2 2 2 2 2 2 2 2 48" xfId="7961" xr:uid="{36718F4D-1358-4D4D-B24F-DEC9FDCBF9D6}"/>
    <cellStyle name="Normal 2 2 2 2 2 2 2 2 2 2 2 2 2 2 2 2 2 2 2 2 2 2 49" xfId="7962" xr:uid="{4E6C13A4-2FCD-4514-BDED-D14D85785749}"/>
    <cellStyle name="Normal 2 2 2 2 2 2 2 2 2 2 2 2 2 2 2 2 2 2 2 2 2 2 5" xfId="7963" xr:uid="{55A2AF10-1762-48F8-8A45-B5C7111F8351}"/>
    <cellStyle name="Normal 2 2 2 2 2 2 2 2 2 2 2 2 2 2 2 2 2 2 2 2 2 2 50" xfId="7964" xr:uid="{294A5693-B102-49EB-8D0D-7D6A28AAD448}"/>
    <cellStyle name="Normal 2 2 2 2 2 2 2 2 2 2 2 2 2 2 2 2 2 2 2 2 2 2 51" xfId="7965" xr:uid="{141B787E-5FF9-41BE-8D3C-FAA8C3DD661F}"/>
    <cellStyle name="Normal 2 2 2 2 2 2 2 2 2 2 2 2 2 2 2 2 2 2 2 2 2 2 52" xfId="7966" xr:uid="{72EAC9A2-7BB5-4A03-8D20-BC388617CB24}"/>
    <cellStyle name="Normal 2 2 2 2 2 2 2 2 2 2 2 2 2 2 2 2 2 2 2 2 2 2 53" xfId="7967" xr:uid="{58566E46-2971-4FF6-9703-F9CFDD294FEB}"/>
    <cellStyle name="Normal 2 2 2 2 2 2 2 2 2 2 2 2 2 2 2 2 2 2 2 2 2 2 54" xfId="7968" xr:uid="{44381F13-4C02-4E42-A481-902373A29303}"/>
    <cellStyle name="Normal 2 2 2 2 2 2 2 2 2 2 2 2 2 2 2 2 2 2 2 2 2 2 55" xfId="7969" xr:uid="{3AE2EAD0-E7A5-4E45-8355-B68966DBD259}"/>
    <cellStyle name="Normal 2 2 2 2 2 2 2 2 2 2 2 2 2 2 2 2 2 2 2 2 2 2 56" xfId="7970" xr:uid="{A6F5485E-05B4-452C-9362-C2E20F1D5BC4}"/>
    <cellStyle name="Normal 2 2 2 2 2 2 2 2 2 2 2 2 2 2 2 2 2 2 2 2 2 2 57" xfId="7971" xr:uid="{A6E4E9FD-4C7F-40E5-AFB4-990A95523724}"/>
    <cellStyle name="Normal 2 2 2 2 2 2 2 2 2 2 2 2 2 2 2 2 2 2 2 2 2 2 58" xfId="7972" xr:uid="{682AEBB1-9FDA-4E2E-9E27-E31B4B8A0754}"/>
    <cellStyle name="Normal 2 2 2 2 2 2 2 2 2 2 2 2 2 2 2 2 2 2 2 2 2 2 59" xfId="7973" xr:uid="{91A2D4C3-AD9F-4C71-BBDB-AE89F66A2843}"/>
    <cellStyle name="Normal 2 2 2 2 2 2 2 2 2 2 2 2 2 2 2 2 2 2 2 2 2 2 6" xfId="7974" xr:uid="{0F7211AA-E465-4FDD-B145-3F8B5C27DA52}"/>
    <cellStyle name="Normal 2 2 2 2 2 2 2 2 2 2 2 2 2 2 2 2 2 2 2 2 2 2 60" xfId="7975" xr:uid="{7EE52B3D-99A8-45AF-922C-01E587205942}"/>
    <cellStyle name="Normal 2 2 2 2 2 2 2 2 2 2 2 2 2 2 2 2 2 2 2 2 2 2 61" xfId="7976" xr:uid="{86EEB977-A153-48A4-9357-AD2288DDAB98}"/>
    <cellStyle name="Normal 2 2 2 2 2 2 2 2 2 2 2 2 2 2 2 2 2 2 2 2 2 2 62" xfId="7977" xr:uid="{18B58F12-7B4F-4637-974D-47802090C56F}"/>
    <cellStyle name="Normal 2 2 2 2 2 2 2 2 2 2 2 2 2 2 2 2 2 2 2 2 2 2 63" xfId="7978" xr:uid="{D7F26EFC-AFF2-4B37-806A-87E91BB1CE76}"/>
    <cellStyle name="Normal 2 2 2 2 2 2 2 2 2 2 2 2 2 2 2 2 2 2 2 2 2 2 63 2" xfId="7979" xr:uid="{35952EBA-7044-4D54-AC9A-9F44DC634365}"/>
    <cellStyle name="Normal 2 2 2 2 2 2 2 2 2 2 2 2 2 2 2 2 2 2 2 2 2 2 63 3" xfId="7980" xr:uid="{6487AE74-00E0-4CEA-9EA1-D3AE1BF98CC6}"/>
    <cellStyle name="Normal 2 2 2 2 2 2 2 2 2 2 2 2 2 2 2 2 2 2 2 2 2 2 63 4" xfId="7981" xr:uid="{8C6D88D5-F4B2-44AE-A1B4-2DA7807FA847}"/>
    <cellStyle name="Normal 2 2 2 2 2 2 2 2 2 2 2 2 2 2 2 2 2 2 2 2 2 2 64" xfId="7982" xr:uid="{67A8070F-6A23-44A3-AB8A-E46664B5A484}"/>
    <cellStyle name="Normal 2 2 2 2 2 2 2 2 2 2 2 2 2 2 2 2 2 2 2 2 2 2 65" xfId="7983" xr:uid="{C2551EF7-8E5B-4FF2-82BC-5FD269EE2A22}"/>
    <cellStyle name="Normal 2 2 2 2 2 2 2 2 2 2 2 2 2 2 2 2 2 2 2 2 2 2 7" xfId="7984" xr:uid="{7DBFAF07-5318-4EE8-999B-3B77BC84E94F}"/>
    <cellStyle name="Normal 2 2 2 2 2 2 2 2 2 2 2 2 2 2 2 2 2 2 2 2 2 2 8" xfId="7985" xr:uid="{13037D29-5B3A-44A9-9383-E5FB41B73847}"/>
    <cellStyle name="Normal 2 2 2 2 2 2 2 2 2 2 2 2 2 2 2 2 2 2 2 2 2 2 9" xfId="7986" xr:uid="{2488B6C4-3914-4312-9C17-0BE9E08605B6}"/>
    <cellStyle name="Normal 2 2 2 2 2 2 2 2 2 2 2 2 2 2 2 2 2 2 2 2 2 20" xfId="7987" xr:uid="{4D7177FE-4ADE-4822-B794-44293FCE7E5A}"/>
    <cellStyle name="Normal 2 2 2 2 2 2 2 2 2 2 2 2 2 2 2 2 2 2 2 2 2 21" xfId="7988" xr:uid="{23F63538-06C7-4151-8BD4-81BCDA18160B}"/>
    <cellStyle name="Normal 2 2 2 2 2 2 2 2 2 2 2 2 2 2 2 2 2 2 2 2 2 22" xfId="7989" xr:uid="{43B97997-B72C-4443-8145-A2446EAFE458}"/>
    <cellStyle name="Normal 2 2 2 2 2 2 2 2 2 2 2 2 2 2 2 2 2 2 2 2 2 23" xfId="7990" xr:uid="{C1F594D8-CD88-4A8C-B6B4-6E736DB3E0ED}"/>
    <cellStyle name="Normal 2 2 2 2 2 2 2 2 2 2 2 2 2 2 2 2 2 2 2 2 2 24" xfId="7991" xr:uid="{C7AFD429-19BB-4A42-A90B-84F1D4B46917}"/>
    <cellStyle name="Normal 2 2 2 2 2 2 2 2 2 2 2 2 2 2 2 2 2 2 2 2 2 25" xfId="7992" xr:uid="{9607AFA9-1C21-437B-9F8B-204C66DDBCC0}"/>
    <cellStyle name="Normal 2 2 2 2 2 2 2 2 2 2 2 2 2 2 2 2 2 2 2 2 2 26" xfId="7993" xr:uid="{59341DFB-1D2A-4A00-A9F8-E6F38E707C84}"/>
    <cellStyle name="Normal 2 2 2 2 2 2 2 2 2 2 2 2 2 2 2 2 2 2 2 2 2 27" xfId="7994" xr:uid="{AFAE1CF6-07B7-4A1B-9570-148A0A7FB176}"/>
    <cellStyle name="Normal 2 2 2 2 2 2 2 2 2 2 2 2 2 2 2 2 2 2 2 2 2 28" xfId="7995" xr:uid="{ECB0D4A8-4901-485B-967E-5C532F74FD0D}"/>
    <cellStyle name="Normal 2 2 2 2 2 2 2 2 2 2 2 2 2 2 2 2 2 2 2 2 2 29" xfId="7996" xr:uid="{ED34A934-1939-4518-95DE-BEABD1F24BD0}"/>
    <cellStyle name="Normal 2 2 2 2 2 2 2 2 2 2 2 2 2 2 2 2 2 2 2 2 2 3" xfId="7997" xr:uid="{D107246A-A8A3-4118-8B1C-75EB4A35CC7F}"/>
    <cellStyle name="Normal 2 2 2 2 2 2 2 2 2 2 2 2 2 2 2 2 2 2 2 2 2 30" xfId="7998" xr:uid="{A2396CC4-AA90-4FE0-A4C4-E73655219AC2}"/>
    <cellStyle name="Normal 2 2 2 2 2 2 2 2 2 2 2 2 2 2 2 2 2 2 2 2 2 31" xfId="7999" xr:uid="{0ED9CEA0-8E82-4748-8EEC-66CFB4FE8A62}"/>
    <cellStyle name="Normal 2 2 2 2 2 2 2 2 2 2 2 2 2 2 2 2 2 2 2 2 2 32" xfId="8000" xr:uid="{4EC765F4-6ADF-4B08-9D85-E1D5640DBB9B}"/>
    <cellStyle name="Normal 2 2 2 2 2 2 2 2 2 2 2 2 2 2 2 2 2 2 2 2 2 33" xfId="8001" xr:uid="{ADA0C0F5-E1E9-4E23-930C-DFF95B835CF5}"/>
    <cellStyle name="Normal 2 2 2 2 2 2 2 2 2 2 2 2 2 2 2 2 2 2 2 2 2 34" xfId="8002" xr:uid="{7F56CAA3-063A-4DF8-9CD2-855A3CDDDD6F}"/>
    <cellStyle name="Normal 2 2 2 2 2 2 2 2 2 2 2 2 2 2 2 2 2 2 2 2 2 35" xfId="8003" xr:uid="{98A5EED9-F8E1-4328-86D1-4CF6ED25E389}"/>
    <cellStyle name="Normal 2 2 2 2 2 2 2 2 2 2 2 2 2 2 2 2 2 2 2 2 2 36" xfId="8004" xr:uid="{55B6D5B5-A9E9-4638-B252-1098C4415DD9}"/>
    <cellStyle name="Normal 2 2 2 2 2 2 2 2 2 2 2 2 2 2 2 2 2 2 2 2 2 37" xfId="8005" xr:uid="{52B25A69-8A3F-48C1-9C51-D5AB2519677A}"/>
    <cellStyle name="Normal 2 2 2 2 2 2 2 2 2 2 2 2 2 2 2 2 2 2 2 2 2 38" xfId="8006" xr:uid="{0BC8DBC3-77F5-4D3D-9C5F-679E8D6E2586}"/>
    <cellStyle name="Normal 2 2 2 2 2 2 2 2 2 2 2 2 2 2 2 2 2 2 2 2 2 39" xfId="8007" xr:uid="{FEB958E1-EA89-4BD7-BDDE-281F7C0685B2}"/>
    <cellStyle name="Normal 2 2 2 2 2 2 2 2 2 2 2 2 2 2 2 2 2 2 2 2 2 4" xfId="8008" xr:uid="{EBA1144B-2045-4643-BAA7-FC7975B1500C}"/>
    <cellStyle name="Normal 2 2 2 2 2 2 2 2 2 2 2 2 2 2 2 2 2 2 2 2 2 40" xfId="8009" xr:uid="{1BB121B6-D1C7-4C92-987D-A957C2AF1535}"/>
    <cellStyle name="Normal 2 2 2 2 2 2 2 2 2 2 2 2 2 2 2 2 2 2 2 2 2 41" xfId="8010" xr:uid="{315D2662-63FD-4DA1-A777-648ECED89628}"/>
    <cellStyle name="Normal 2 2 2 2 2 2 2 2 2 2 2 2 2 2 2 2 2 2 2 2 2 42" xfId="8011" xr:uid="{41C14B48-432E-428C-A5A0-85D16ACDCF1B}"/>
    <cellStyle name="Normal 2 2 2 2 2 2 2 2 2 2 2 2 2 2 2 2 2 2 2 2 2 43" xfId="8012" xr:uid="{4F239622-8ECC-47D3-BC5E-D01BE5B14123}"/>
    <cellStyle name="Normal 2 2 2 2 2 2 2 2 2 2 2 2 2 2 2 2 2 2 2 2 2 44" xfId="8013" xr:uid="{3B4C6A9B-1E9E-42EF-8E54-8A044FA48F6F}"/>
    <cellStyle name="Normal 2 2 2 2 2 2 2 2 2 2 2 2 2 2 2 2 2 2 2 2 2 45" xfId="8014" xr:uid="{669DBE33-D8A7-471F-BA43-D30869F131FF}"/>
    <cellStyle name="Normal 2 2 2 2 2 2 2 2 2 2 2 2 2 2 2 2 2 2 2 2 2 46" xfId="8015" xr:uid="{4C952125-D626-4FFB-B730-DCB0C32CAB4E}"/>
    <cellStyle name="Normal 2 2 2 2 2 2 2 2 2 2 2 2 2 2 2 2 2 2 2 2 2 47" xfId="8016" xr:uid="{950563AF-087F-4E6F-9D5C-E350A46F9A50}"/>
    <cellStyle name="Normal 2 2 2 2 2 2 2 2 2 2 2 2 2 2 2 2 2 2 2 2 2 48" xfId="8017" xr:uid="{FE5E7139-FEF1-4AE5-8B2D-E281CECA09AA}"/>
    <cellStyle name="Normal 2 2 2 2 2 2 2 2 2 2 2 2 2 2 2 2 2 2 2 2 2 49" xfId="8018" xr:uid="{507E91E8-3B43-4692-9F5B-445FF6C6FC8F}"/>
    <cellStyle name="Normal 2 2 2 2 2 2 2 2 2 2 2 2 2 2 2 2 2 2 2 2 2 5" xfId="8019" xr:uid="{9334D202-BCAC-4981-AD5F-BC2B0E4FD070}"/>
    <cellStyle name="Normal 2 2 2 2 2 2 2 2 2 2 2 2 2 2 2 2 2 2 2 2 2 50" xfId="8020" xr:uid="{80F7C56A-C313-4E17-9B65-962395C44CB4}"/>
    <cellStyle name="Normal 2 2 2 2 2 2 2 2 2 2 2 2 2 2 2 2 2 2 2 2 2 51" xfId="8021" xr:uid="{BAD32A8F-D52F-4023-8266-6EA5078F3CE0}"/>
    <cellStyle name="Normal 2 2 2 2 2 2 2 2 2 2 2 2 2 2 2 2 2 2 2 2 2 52" xfId="8022" xr:uid="{2614C2A0-59FF-4F93-8CD5-81F5C7657C36}"/>
    <cellStyle name="Normal 2 2 2 2 2 2 2 2 2 2 2 2 2 2 2 2 2 2 2 2 2 53" xfId="8023" xr:uid="{CEC914D6-D513-4833-A642-620178D49F9D}"/>
    <cellStyle name="Normal 2 2 2 2 2 2 2 2 2 2 2 2 2 2 2 2 2 2 2 2 2 54" xfId="8024" xr:uid="{025BC58C-CB16-4757-8CDD-92D81BD28B19}"/>
    <cellStyle name="Normal 2 2 2 2 2 2 2 2 2 2 2 2 2 2 2 2 2 2 2 2 2 55" xfId="8025" xr:uid="{199F0E86-B27F-465A-9897-D37B7DE5ED6B}"/>
    <cellStyle name="Normal 2 2 2 2 2 2 2 2 2 2 2 2 2 2 2 2 2 2 2 2 2 56" xfId="8026" xr:uid="{EAD225C1-5808-422A-A7CC-87CF9DA87020}"/>
    <cellStyle name="Normal 2 2 2 2 2 2 2 2 2 2 2 2 2 2 2 2 2 2 2 2 2 57" xfId="8027" xr:uid="{135CA27B-5F9A-4E95-8798-70B5F7D741D6}"/>
    <cellStyle name="Normal 2 2 2 2 2 2 2 2 2 2 2 2 2 2 2 2 2 2 2 2 2 58" xfId="8028" xr:uid="{9EB66B83-F145-4B37-85E1-A9AEABC06485}"/>
    <cellStyle name="Normal 2 2 2 2 2 2 2 2 2 2 2 2 2 2 2 2 2 2 2 2 2 59" xfId="8029" xr:uid="{C98C1904-ECF2-4EF3-920F-C5218FF2CAFE}"/>
    <cellStyle name="Normal 2 2 2 2 2 2 2 2 2 2 2 2 2 2 2 2 2 2 2 2 2 6" xfId="8030" xr:uid="{03BAF600-AFE9-4CC2-A3C9-37E998159C2F}"/>
    <cellStyle name="Normal 2 2 2 2 2 2 2 2 2 2 2 2 2 2 2 2 2 2 2 2 2 60" xfId="8031" xr:uid="{F7CF8437-A55C-4A3F-9109-8B693B831D45}"/>
    <cellStyle name="Normal 2 2 2 2 2 2 2 2 2 2 2 2 2 2 2 2 2 2 2 2 2 61" xfId="8032" xr:uid="{10CB8356-FD2E-4287-81F4-9D85549B2ED8}"/>
    <cellStyle name="Normal 2 2 2 2 2 2 2 2 2 2 2 2 2 2 2 2 2 2 2 2 2 62" xfId="8033" xr:uid="{B3CF1692-5627-48D3-97D6-35D3CE75F96F}"/>
    <cellStyle name="Normal 2 2 2 2 2 2 2 2 2 2 2 2 2 2 2 2 2 2 2 2 2 63" xfId="8034" xr:uid="{275B4E8F-3EAA-4790-A118-F43273649D52}"/>
    <cellStyle name="Normal 2 2 2 2 2 2 2 2 2 2 2 2 2 2 2 2 2 2 2 2 2 64" xfId="8035" xr:uid="{F882BEA4-22E7-46B7-89D4-1ECABD653352}"/>
    <cellStyle name="Normal 2 2 2 2 2 2 2 2 2 2 2 2 2 2 2 2 2 2 2 2 2 65" xfId="8036" xr:uid="{B9B7AB22-0019-46A6-B14E-78B083C4D33A}"/>
    <cellStyle name="Normal 2 2 2 2 2 2 2 2 2 2 2 2 2 2 2 2 2 2 2 2 2 65 2" xfId="8037" xr:uid="{2386D13A-80FF-4A14-9926-BED5093BC17C}"/>
    <cellStyle name="Normal 2 2 2 2 2 2 2 2 2 2 2 2 2 2 2 2 2 2 2 2 2 65 3" xfId="8038" xr:uid="{12766BE3-DBE0-4793-A9C6-BD209C32E27C}"/>
    <cellStyle name="Normal 2 2 2 2 2 2 2 2 2 2 2 2 2 2 2 2 2 2 2 2 2 65 4" xfId="8039" xr:uid="{D24B6996-DDE6-4774-8073-EFFDE1FB4F53}"/>
    <cellStyle name="Normal 2 2 2 2 2 2 2 2 2 2 2 2 2 2 2 2 2 2 2 2 2 66" xfId="8040" xr:uid="{046CD20A-6F25-4816-A3E2-CF2E6ADD33B2}"/>
    <cellStyle name="Normal 2 2 2 2 2 2 2 2 2 2 2 2 2 2 2 2 2 2 2 2 2 67" xfId="8041" xr:uid="{AE3DD5B6-308D-4749-AE8C-2AC4C75D78D7}"/>
    <cellStyle name="Normal 2 2 2 2 2 2 2 2 2 2 2 2 2 2 2 2 2 2 2 2 2 7" xfId="8042" xr:uid="{B274C8EF-182C-4580-856F-B732D801E2C4}"/>
    <cellStyle name="Normal 2 2 2 2 2 2 2 2 2 2 2 2 2 2 2 2 2 2 2 2 2 8" xfId="8043" xr:uid="{97ED1174-26E7-41EC-9504-A9D0F3D50DFD}"/>
    <cellStyle name="Normal 2 2 2 2 2 2 2 2 2 2 2 2 2 2 2 2 2 2 2 2 2 9" xfId="8044" xr:uid="{7770BAC9-9D27-4234-B969-21CBD145F521}"/>
    <cellStyle name="Normal 2 2 2 2 2 2 2 2 2 2 2 2 2 2 2 2 2 2 2 2 20" xfId="8045" xr:uid="{40D46F0E-F941-47CF-8D8F-290030D3EFAE}"/>
    <cellStyle name="Normal 2 2 2 2 2 2 2 2 2 2 2 2 2 2 2 2 2 2 2 2 21" xfId="8046" xr:uid="{DBD706F6-866E-4334-BFB1-CF652ADF64BF}"/>
    <cellStyle name="Normal 2 2 2 2 2 2 2 2 2 2 2 2 2 2 2 2 2 2 2 2 22" xfId="8047" xr:uid="{19EFEE07-FEC5-4655-8DFC-2FCD2CE25CFA}"/>
    <cellStyle name="Normal 2 2 2 2 2 2 2 2 2 2 2 2 2 2 2 2 2 2 2 2 23" xfId="8048" xr:uid="{3E70AE52-613B-469F-836D-D37500D92CCA}"/>
    <cellStyle name="Normal 2 2 2 2 2 2 2 2 2 2 2 2 2 2 2 2 2 2 2 2 23 2" xfId="8049" xr:uid="{A306674C-C98B-4A3C-B629-88E6143C8721}"/>
    <cellStyle name="Normal 2 2 2 2 2 2 2 2 2 2 2 2 2 2 2 2 2 2 2 2 23 3" xfId="8050" xr:uid="{57CCC576-7D23-4157-B16A-73562D16280F}"/>
    <cellStyle name="Normal 2 2 2 2 2 2 2 2 2 2 2 2 2 2 2 2 2 2 2 2 23 4" xfId="8051" xr:uid="{A3BE2ADA-B2EA-406D-872C-9981C4811AFE}"/>
    <cellStyle name="Normal 2 2 2 2 2 2 2 2 2 2 2 2 2 2 2 2 2 2 2 2 23 5" xfId="8052" xr:uid="{3BC36BF8-D7D7-4EE9-8C94-E16840A400A2}"/>
    <cellStyle name="Normal 2 2 2 2 2 2 2 2 2 2 2 2 2 2 2 2 2 2 2 2 23 6" xfId="8053" xr:uid="{4E47B49C-3D6D-4612-BF2C-A49BB4FB4194}"/>
    <cellStyle name="Normal 2 2 2 2 2 2 2 2 2 2 2 2 2 2 2 2 2 2 2 2 23 7" xfId="8054" xr:uid="{37EBD135-1A8B-4B75-BBA9-FF413B70A43D}"/>
    <cellStyle name="Normal 2 2 2 2 2 2 2 2 2 2 2 2 2 2 2 2 2 2 2 2 24" xfId="8055" xr:uid="{29F1959A-B64D-4D2F-88CE-45803F89E2BE}"/>
    <cellStyle name="Normal 2 2 2 2 2 2 2 2 2 2 2 2 2 2 2 2 2 2 2 2 25" xfId="8056" xr:uid="{255726B0-30ED-4088-8AE6-96202E7DED13}"/>
    <cellStyle name="Normal 2 2 2 2 2 2 2 2 2 2 2 2 2 2 2 2 2 2 2 2 26" xfId="8057" xr:uid="{A4917810-E044-4AE5-9DE9-0568AE829D45}"/>
    <cellStyle name="Normal 2 2 2 2 2 2 2 2 2 2 2 2 2 2 2 2 2 2 2 2 27" xfId="8058" xr:uid="{C31E2AB3-EB10-425A-9F1E-06A9954D84CE}"/>
    <cellStyle name="Normal 2 2 2 2 2 2 2 2 2 2 2 2 2 2 2 2 2 2 2 2 28" xfId="8059" xr:uid="{88C1BCF7-B381-4A04-92D8-1467BB03F701}"/>
    <cellStyle name="Normal 2 2 2 2 2 2 2 2 2 2 2 2 2 2 2 2 2 2 2 2 29" xfId="8060" xr:uid="{997F0589-24C4-4F1E-8456-5EEFDA62520F}"/>
    <cellStyle name="Normal 2 2 2 2 2 2 2 2 2 2 2 2 2 2 2 2 2 2 2 2 3" xfId="8061" xr:uid="{691E721C-07EF-47F2-807B-6DC35B7CFE25}"/>
    <cellStyle name="Normal 2 2 2 2 2 2 2 2 2 2 2 2 2 2 2 2 2 2 2 2 30" xfId="8062" xr:uid="{3D22E8B1-F8EF-4722-ACEA-4AE8FD7EC492}"/>
    <cellStyle name="Normal 2 2 2 2 2 2 2 2 2 2 2 2 2 2 2 2 2 2 2 2 31" xfId="8063" xr:uid="{A6397BCB-DA4A-487F-AF4B-C39F450A1D7E}"/>
    <cellStyle name="Normal 2 2 2 2 2 2 2 2 2 2 2 2 2 2 2 2 2 2 2 2 32" xfId="8064" xr:uid="{5B677F99-D69B-4A77-9857-C9A50DADD418}"/>
    <cellStyle name="Normal 2 2 2 2 2 2 2 2 2 2 2 2 2 2 2 2 2 2 2 2 33" xfId="8065" xr:uid="{C5E069DD-3AC7-4623-9440-59C4B22FC702}"/>
    <cellStyle name="Normal 2 2 2 2 2 2 2 2 2 2 2 2 2 2 2 2 2 2 2 2 34" xfId="8066" xr:uid="{0CDDD61C-EB96-47D6-98A8-E81755365B80}"/>
    <cellStyle name="Normal 2 2 2 2 2 2 2 2 2 2 2 2 2 2 2 2 2 2 2 2 35" xfId="8067" xr:uid="{F29E0E8E-EAE9-48D3-99AF-EC3130EE3F56}"/>
    <cellStyle name="Normal 2 2 2 2 2 2 2 2 2 2 2 2 2 2 2 2 2 2 2 2 36" xfId="8068" xr:uid="{FE9EED5E-0E23-4FF1-B0E5-EADD18484C0D}"/>
    <cellStyle name="Normal 2 2 2 2 2 2 2 2 2 2 2 2 2 2 2 2 2 2 2 2 37" xfId="8069" xr:uid="{2696966D-2F58-493B-97D0-702954599D12}"/>
    <cellStyle name="Normal 2 2 2 2 2 2 2 2 2 2 2 2 2 2 2 2 2 2 2 2 38" xfId="8070" xr:uid="{52193913-7844-468F-8619-FBAA0A5F96CD}"/>
    <cellStyle name="Normal 2 2 2 2 2 2 2 2 2 2 2 2 2 2 2 2 2 2 2 2 39" xfId="8071" xr:uid="{1B3BE21C-E215-4BC5-B58B-FCD28FD0EE1E}"/>
    <cellStyle name="Normal 2 2 2 2 2 2 2 2 2 2 2 2 2 2 2 2 2 2 2 2 4" xfId="8072" xr:uid="{03017172-6D6C-4AC5-9A67-E9CE67EA0960}"/>
    <cellStyle name="Normal 2 2 2 2 2 2 2 2 2 2 2 2 2 2 2 2 2 2 2 2 40" xfId="8073" xr:uid="{1921881E-EB90-49B9-956C-FD870E96A57B}"/>
    <cellStyle name="Normal 2 2 2 2 2 2 2 2 2 2 2 2 2 2 2 2 2 2 2 2 41" xfId="8074" xr:uid="{C9BAEA50-AEE9-474E-8507-9EB2BD800369}"/>
    <cellStyle name="Normal 2 2 2 2 2 2 2 2 2 2 2 2 2 2 2 2 2 2 2 2 42" xfId="8075" xr:uid="{E6221E6F-7E13-4619-9732-05FA1CE562F6}"/>
    <cellStyle name="Normal 2 2 2 2 2 2 2 2 2 2 2 2 2 2 2 2 2 2 2 2 43" xfId="8076" xr:uid="{CF33C8C5-24A8-48DE-BCB0-AC0AE1B865AC}"/>
    <cellStyle name="Normal 2 2 2 2 2 2 2 2 2 2 2 2 2 2 2 2 2 2 2 2 44" xfId="8077" xr:uid="{0F3FED11-6E18-45E5-8A48-13928A3DAD1A}"/>
    <cellStyle name="Normal 2 2 2 2 2 2 2 2 2 2 2 2 2 2 2 2 2 2 2 2 45" xfId="8078" xr:uid="{633C9D16-7B04-4CB9-AEDA-21130A0109D6}"/>
    <cellStyle name="Normal 2 2 2 2 2 2 2 2 2 2 2 2 2 2 2 2 2 2 2 2 46" xfId="8079" xr:uid="{63D220E7-485C-4704-95AB-3461905BB5F5}"/>
    <cellStyle name="Normal 2 2 2 2 2 2 2 2 2 2 2 2 2 2 2 2 2 2 2 2 47" xfId="8080" xr:uid="{B1BB75C3-D3C6-443E-8C00-798C02815598}"/>
    <cellStyle name="Normal 2 2 2 2 2 2 2 2 2 2 2 2 2 2 2 2 2 2 2 2 48" xfId="8081" xr:uid="{209416B0-3A0A-4146-AC9C-D8D7B82E75D6}"/>
    <cellStyle name="Normal 2 2 2 2 2 2 2 2 2 2 2 2 2 2 2 2 2 2 2 2 49" xfId="8082" xr:uid="{C31724BE-EF8F-459B-8467-992A00705097}"/>
    <cellStyle name="Normal 2 2 2 2 2 2 2 2 2 2 2 2 2 2 2 2 2 2 2 2 5" xfId="8083" xr:uid="{4318F4A3-0BB8-4E6B-961D-11708E8AD850}"/>
    <cellStyle name="Normal 2 2 2 2 2 2 2 2 2 2 2 2 2 2 2 2 2 2 2 2 50" xfId="8084" xr:uid="{E70AF416-EABA-4872-9DED-26678EF1257F}"/>
    <cellStyle name="Normal 2 2 2 2 2 2 2 2 2 2 2 2 2 2 2 2 2 2 2 2 51" xfId="8085" xr:uid="{DF3CDE29-1E6E-467F-A365-3EC88A100619}"/>
    <cellStyle name="Normal 2 2 2 2 2 2 2 2 2 2 2 2 2 2 2 2 2 2 2 2 52" xfId="8086" xr:uid="{1E2E6A85-C363-4FA6-B386-10677D965644}"/>
    <cellStyle name="Normal 2 2 2 2 2 2 2 2 2 2 2 2 2 2 2 2 2 2 2 2 53" xfId="8087" xr:uid="{3896A61C-1A64-48F3-A69B-CF63ECDE36B3}"/>
    <cellStyle name="Normal 2 2 2 2 2 2 2 2 2 2 2 2 2 2 2 2 2 2 2 2 54" xfId="8088" xr:uid="{CE41043A-1AAF-467E-ACFC-44D14B8EB4C4}"/>
    <cellStyle name="Normal 2 2 2 2 2 2 2 2 2 2 2 2 2 2 2 2 2 2 2 2 55" xfId="8089" xr:uid="{ADF9568D-F848-4687-A54F-02020F24B1A4}"/>
    <cellStyle name="Normal 2 2 2 2 2 2 2 2 2 2 2 2 2 2 2 2 2 2 2 2 56" xfId="8090" xr:uid="{398BB7FB-0F8B-4750-B809-328621293905}"/>
    <cellStyle name="Normal 2 2 2 2 2 2 2 2 2 2 2 2 2 2 2 2 2 2 2 2 57" xfId="8091" xr:uid="{721AF697-BB72-48A3-8F62-24D574D106F4}"/>
    <cellStyle name="Normal 2 2 2 2 2 2 2 2 2 2 2 2 2 2 2 2 2 2 2 2 58" xfId="8092" xr:uid="{B2B7E544-1EB5-4BB5-A9B2-3AA6699F56BA}"/>
    <cellStyle name="Normal 2 2 2 2 2 2 2 2 2 2 2 2 2 2 2 2 2 2 2 2 59" xfId="8093" xr:uid="{AB17AC29-1D04-4A94-9BBE-4276805BDA24}"/>
    <cellStyle name="Normal 2 2 2 2 2 2 2 2 2 2 2 2 2 2 2 2 2 2 2 2 6" xfId="8094" xr:uid="{2CA939D5-D2DA-4B28-B58A-424FF36E32BF}"/>
    <cellStyle name="Normal 2 2 2 2 2 2 2 2 2 2 2 2 2 2 2 2 2 2 2 2 60" xfId="8095" xr:uid="{FB864672-256A-417F-973F-16E55DC688C4}"/>
    <cellStyle name="Normal 2 2 2 2 2 2 2 2 2 2 2 2 2 2 2 2 2 2 2 2 61" xfId="8096" xr:uid="{EE91E3B7-8148-42F6-B1FA-C09501FD73FB}"/>
    <cellStyle name="Normal 2 2 2 2 2 2 2 2 2 2 2 2 2 2 2 2 2 2 2 2 62" xfId="8097" xr:uid="{06038DAA-E3C4-469F-A850-207C1FBC18CD}"/>
    <cellStyle name="Normal 2 2 2 2 2 2 2 2 2 2 2 2 2 2 2 2 2 2 2 2 63" xfId="8098" xr:uid="{E4C9E04E-A618-4515-B4D0-AA0DF57864D4}"/>
    <cellStyle name="Normal 2 2 2 2 2 2 2 2 2 2 2 2 2 2 2 2 2 2 2 2 64" xfId="8099" xr:uid="{30F5F6BE-E03E-4D25-8AB0-75F2AFC8812A}"/>
    <cellStyle name="Normal 2 2 2 2 2 2 2 2 2 2 2 2 2 2 2 2 2 2 2 2 65" xfId="8100" xr:uid="{D6D1957D-743F-4055-8426-D4485DD8F56F}"/>
    <cellStyle name="Normal 2 2 2 2 2 2 2 2 2 2 2 2 2 2 2 2 2 2 2 2 66" xfId="8101" xr:uid="{C0A0EA8B-7EBE-4813-9F6C-7DE7E6CE97EE}"/>
    <cellStyle name="Normal 2 2 2 2 2 2 2 2 2 2 2 2 2 2 2 2 2 2 2 2 67" xfId="8102" xr:uid="{DAE72544-AD13-4A27-B855-A9F0D6FF0FD7}"/>
    <cellStyle name="Normal 2 2 2 2 2 2 2 2 2 2 2 2 2 2 2 2 2 2 2 2 68" xfId="8103" xr:uid="{B00F1B05-1D03-4E80-B3E0-24D96BF20342}"/>
    <cellStyle name="Normal 2 2 2 2 2 2 2 2 2 2 2 2 2 2 2 2 2 2 2 2 69" xfId="8104" xr:uid="{982045A2-F178-46FB-BBE1-F696BF990DF5}"/>
    <cellStyle name="Normal 2 2 2 2 2 2 2 2 2 2 2 2 2 2 2 2 2 2 2 2 7" xfId="8105" xr:uid="{ADAC9237-4780-4967-8E2D-4D651FC23F1F}"/>
    <cellStyle name="Normal 2 2 2 2 2 2 2 2 2 2 2 2 2 2 2 2 2 2 2 2 70" xfId="8106" xr:uid="{25AA5A04-AD69-449A-9695-8D3BCEC5205D}"/>
    <cellStyle name="Normal 2 2 2 2 2 2 2 2 2 2 2 2 2 2 2 2 2 2 2 2 70 2" xfId="8107" xr:uid="{27EED3C0-9808-4E4B-B6E6-8677EEE17296}"/>
    <cellStyle name="Normal 2 2 2 2 2 2 2 2 2 2 2 2 2 2 2 2 2 2 2 2 70 3" xfId="8108" xr:uid="{38816369-B50C-44FD-93D7-3F0AD1E931B9}"/>
    <cellStyle name="Normal 2 2 2 2 2 2 2 2 2 2 2 2 2 2 2 2 2 2 2 2 70 4" xfId="8109" xr:uid="{53E9E8EA-A666-4FD0-903D-E362AF7F3278}"/>
    <cellStyle name="Normal 2 2 2 2 2 2 2 2 2 2 2 2 2 2 2 2 2 2 2 2 71" xfId="8110" xr:uid="{A9CFB45F-15BB-49DC-A824-79E1B4649F28}"/>
    <cellStyle name="Normal 2 2 2 2 2 2 2 2 2 2 2 2 2 2 2 2 2 2 2 2 72" xfId="8111" xr:uid="{0BDE3451-5CBF-43F5-9471-E58DEDB32E14}"/>
    <cellStyle name="Normal 2 2 2 2 2 2 2 2 2 2 2 2 2 2 2 2 2 2 2 2 8" xfId="8112" xr:uid="{2DC6C50A-F854-404C-B94C-20A5611B78ED}"/>
    <cellStyle name="Normal 2 2 2 2 2 2 2 2 2 2 2 2 2 2 2 2 2 2 2 2 8 2" xfId="8113" xr:uid="{A7515136-1B8B-441A-A88E-B2CB0A129CB7}"/>
    <cellStyle name="Normal 2 2 2 2 2 2 2 2 2 2 2 2 2 2 2 2 2 2 2 2 8 3" xfId="8114" xr:uid="{EBD83358-723F-416D-88E0-5073BFC688FD}"/>
    <cellStyle name="Normal 2 2 2 2 2 2 2 2 2 2 2 2 2 2 2 2 2 2 2 2 8 4" xfId="8115" xr:uid="{7D37BDF3-3354-4C25-8DCA-099293D3E996}"/>
    <cellStyle name="Normal 2 2 2 2 2 2 2 2 2 2 2 2 2 2 2 2 2 2 2 2 9" xfId="8116" xr:uid="{230E7AED-E11B-4033-8A79-F4784B4CDBE6}"/>
    <cellStyle name="Normal 2 2 2 2 2 2 2 2 2 2 2 2 2 2 2 2 2 2 2 20" xfId="8117" xr:uid="{20D0AC2D-6DDB-4F32-B86F-50353F912CEC}"/>
    <cellStyle name="Normal 2 2 2 2 2 2 2 2 2 2 2 2 2 2 2 2 2 2 2 21" xfId="8118" xr:uid="{CF9A6848-B579-4EA5-98B8-6380016A0365}"/>
    <cellStyle name="Normal 2 2 2 2 2 2 2 2 2 2 2 2 2 2 2 2 2 2 2 22" xfId="8119" xr:uid="{DF08BBAB-9AA9-481D-982E-DF996EE43E08}"/>
    <cellStyle name="Normal 2 2 2 2 2 2 2 2 2 2 2 2 2 2 2 2 2 2 2 23" xfId="8120" xr:uid="{E99AD180-A7AF-4AC7-9B86-E7E0AE6652BD}"/>
    <cellStyle name="Normal 2 2 2 2 2 2 2 2 2 2 2 2 2 2 2 2 2 2 2 23 2" xfId="8121" xr:uid="{F5229B2C-99C0-463D-A2A6-64C53FA4F5D6}"/>
    <cellStyle name="Normal 2 2 2 2 2 2 2 2 2 2 2 2 2 2 2 2 2 2 2 23 3" xfId="8122" xr:uid="{FC71559D-1D32-44B0-B08F-390218D71167}"/>
    <cellStyle name="Normal 2 2 2 2 2 2 2 2 2 2 2 2 2 2 2 2 2 2 2 23 4" xfId="8123" xr:uid="{9D851B9A-2051-481A-88AD-F3F8A7B6A47B}"/>
    <cellStyle name="Normal 2 2 2 2 2 2 2 2 2 2 2 2 2 2 2 2 2 2 2 23 5" xfId="8124" xr:uid="{C115C778-A193-4932-8862-19CC5C5E1B3A}"/>
    <cellStyle name="Normal 2 2 2 2 2 2 2 2 2 2 2 2 2 2 2 2 2 2 2 23 6" xfId="8125" xr:uid="{B2260F4D-F3A3-451D-AC40-9E2F6E219CF8}"/>
    <cellStyle name="Normal 2 2 2 2 2 2 2 2 2 2 2 2 2 2 2 2 2 2 2 23 7" xfId="8126" xr:uid="{E12D794B-F836-40E4-A388-12749D612440}"/>
    <cellStyle name="Normal 2 2 2 2 2 2 2 2 2 2 2 2 2 2 2 2 2 2 2 24" xfId="8127" xr:uid="{12A5A8D9-0ACE-492F-A27A-7D7DD324FB0A}"/>
    <cellStyle name="Normal 2 2 2 2 2 2 2 2 2 2 2 2 2 2 2 2 2 2 2 25" xfId="8128" xr:uid="{AB8CE54C-F525-4147-ABD7-6EF1E599312D}"/>
    <cellStyle name="Normal 2 2 2 2 2 2 2 2 2 2 2 2 2 2 2 2 2 2 2 26" xfId="8129" xr:uid="{2329AF32-6477-4C68-9085-4ADECDBB273D}"/>
    <cellStyle name="Normal 2 2 2 2 2 2 2 2 2 2 2 2 2 2 2 2 2 2 2 27" xfId="8130" xr:uid="{360222E1-E916-460C-A1CC-C3611E9002A4}"/>
    <cellStyle name="Normal 2 2 2 2 2 2 2 2 2 2 2 2 2 2 2 2 2 2 2 28" xfId="8131" xr:uid="{AE04C470-1ECB-4F71-982B-385972C075EA}"/>
    <cellStyle name="Normal 2 2 2 2 2 2 2 2 2 2 2 2 2 2 2 2 2 2 2 29" xfId="8132" xr:uid="{6785EA59-AEF7-4A06-8907-DAED59042DB5}"/>
    <cellStyle name="Normal 2 2 2 2 2 2 2 2 2 2 2 2 2 2 2 2 2 2 2 3" xfId="8133" xr:uid="{4A2073F7-5633-42AA-909E-C90C8772BC57}"/>
    <cellStyle name="Normal 2 2 2 2 2 2 2 2 2 2 2 2 2 2 2 2 2 2 2 3 2" xfId="8134" xr:uid="{5EE7379F-0DC4-4D75-95FB-60324BC6E7E2}"/>
    <cellStyle name="Normal 2 2 2 2 2 2 2 2 2 2 2 2 2 2 2 2 2 2 2 3 2 2" xfId="8135" xr:uid="{14832548-55D8-4CC8-9393-B66FB3A1DC6E}"/>
    <cellStyle name="Normal 2 2 2 2 2 2 2 2 2 2 2 2 2 2 2 2 2 2 2 3 2 3" xfId="8136" xr:uid="{067F9C8B-B0DB-4EF6-A3C6-AB629C4E0428}"/>
    <cellStyle name="Normal 2 2 2 2 2 2 2 2 2 2 2 2 2 2 2 2 2 2 2 3 2 4" xfId="8137" xr:uid="{E396BE6F-CE3D-4C4F-95D1-884F3308F12E}"/>
    <cellStyle name="Normal 2 2 2 2 2 2 2 2 2 2 2 2 2 2 2 2 2 2 2 3 3" xfId="8138" xr:uid="{8B772B72-9692-4022-B6F4-6088D0C1563E}"/>
    <cellStyle name="Normal 2 2 2 2 2 2 2 2 2 2 2 2 2 2 2 2 2 2 2 3 4" xfId="8139" xr:uid="{96EAA452-CB2A-480F-8AD9-374CEAB038EE}"/>
    <cellStyle name="Normal 2 2 2 2 2 2 2 2 2 2 2 2 2 2 2 2 2 2 2 3 5" xfId="8140" xr:uid="{A88D1103-0B9E-4E87-8E74-3A2354E1A46C}"/>
    <cellStyle name="Normal 2 2 2 2 2 2 2 2 2 2 2 2 2 2 2 2 2 2 2 3 6" xfId="8141" xr:uid="{5E3C3E68-7FB7-4FE4-BFF1-F31ACCC20F98}"/>
    <cellStyle name="Normal 2 2 2 2 2 2 2 2 2 2 2 2 2 2 2 2 2 2 2 30" xfId="8142" xr:uid="{003FC37D-2DD4-4C65-86C7-2D1BA545201B}"/>
    <cellStyle name="Normal 2 2 2 2 2 2 2 2 2 2 2 2 2 2 2 2 2 2 2 31" xfId="8143" xr:uid="{50E86133-8A52-426A-85AF-A97EE02B5C4D}"/>
    <cellStyle name="Normal 2 2 2 2 2 2 2 2 2 2 2 2 2 2 2 2 2 2 2 32" xfId="8144" xr:uid="{48D8B79C-1534-4D91-AD6F-5EEAF4FA5402}"/>
    <cellStyle name="Normal 2 2 2 2 2 2 2 2 2 2 2 2 2 2 2 2 2 2 2 33" xfId="8145" xr:uid="{4A9F7185-8351-4D52-983B-0CF243A6277A}"/>
    <cellStyle name="Normal 2 2 2 2 2 2 2 2 2 2 2 2 2 2 2 2 2 2 2 34" xfId="8146" xr:uid="{5C41FA1D-CF85-4DD4-8108-2633A2514A8B}"/>
    <cellStyle name="Normal 2 2 2 2 2 2 2 2 2 2 2 2 2 2 2 2 2 2 2 35" xfId="8147" xr:uid="{09066578-4CF2-4C1F-9055-91C9262FE39D}"/>
    <cellStyle name="Normal 2 2 2 2 2 2 2 2 2 2 2 2 2 2 2 2 2 2 2 36" xfId="8148" xr:uid="{8B9A0954-9E1D-4BDD-8097-65F1595B2AE4}"/>
    <cellStyle name="Normal 2 2 2 2 2 2 2 2 2 2 2 2 2 2 2 2 2 2 2 37" xfId="8149" xr:uid="{E90244CA-BF78-41E3-9DB2-E3B6E5A7BA6C}"/>
    <cellStyle name="Normal 2 2 2 2 2 2 2 2 2 2 2 2 2 2 2 2 2 2 2 38" xfId="8150" xr:uid="{3BFC58B4-0E62-4897-A47C-C72501B9B74A}"/>
    <cellStyle name="Normal 2 2 2 2 2 2 2 2 2 2 2 2 2 2 2 2 2 2 2 39" xfId="8151" xr:uid="{CF698844-EAAA-4FF8-93ED-2CC976F5436C}"/>
    <cellStyle name="Normal 2 2 2 2 2 2 2 2 2 2 2 2 2 2 2 2 2 2 2 4" xfId="8152" xr:uid="{B2E2D46C-D394-4DA7-8AAB-9A23F727E70D}"/>
    <cellStyle name="Normal 2 2 2 2 2 2 2 2 2 2 2 2 2 2 2 2 2 2 2 40" xfId="8153" xr:uid="{E8D80A8E-7970-47DB-9A63-992CFFFBCCF3}"/>
    <cellStyle name="Normal 2 2 2 2 2 2 2 2 2 2 2 2 2 2 2 2 2 2 2 41" xfId="8154" xr:uid="{0CE879E9-E077-4700-8F2E-5960E6E5A4AC}"/>
    <cellStyle name="Normal 2 2 2 2 2 2 2 2 2 2 2 2 2 2 2 2 2 2 2 42" xfId="8155" xr:uid="{9816A574-1CE0-47E0-AD2E-7D64E3E22D40}"/>
    <cellStyle name="Normal 2 2 2 2 2 2 2 2 2 2 2 2 2 2 2 2 2 2 2 43" xfId="8156" xr:uid="{3BC89036-1647-45FD-909D-38B3C22ACB22}"/>
    <cellStyle name="Normal 2 2 2 2 2 2 2 2 2 2 2 2 2 2 2 2 2 2 2 44" xfId="8157" xr:uid="{9B723FE7-3F74-403A-AFDA-B91B1AD3ED29}"/>
    <cellStyle name="Normal 2 2 2 2 2 2 2 2 2 2 2 2 2 2 2 2 2 2 2 45" xfId="8158" xr:uid="{E424593B-9E75-47CD-85E6-C15B6A8BEC5F}"/>
    <cellStyle name="Normal 2 2 2 2 2 2 2 2 2 2 2 2 2 2 2 2 2 2 2 46" xfId="8159" xr:uid="{66A259BF-7B02-4532-B034-3950D05F82CA}"/>
    <cellStyle name="Normal 2 2 2 2 2 2 2 2 2 2 2 2 2 2 2 2 2 2 2 47" xfId="8160" xr:uid="{E453D4E8-1176-4A38-93FC-67AC254F7ADA}"/>
    <cellStyle name="Normal 2 2 2 2 2 2 2 2 2 2 2 2 2 2 2 2 2 2 2 48" xfId="8161" xr:uid="{1AAD722E-C723-4671-A1A5-0D3EF580D052}"/>
    <cellStyle name="Normal 2 2 2 2 2 2 2 2 2 2 2 2 2 2 2 2 2 2 2 49" xfId="8162" xr:uid="{EE6E31B7-C9B9-420F-BD07-BC839418B59C}"/>
    <cellStyle name="Normal 2 2 2 2 2 2 2 2 2 2 2 2 2 2 2 2 2 2 2 5" xfId="8163" xr:uid="{0597692C-6292-48B6-B50C-63DD7A417209}"/>
    <cellStyle name="Normal 2 2 2 2 2 2 2 2 2 2 2 2 2 2 2 2 2 2 2 50" xfId="8164" xr:uid="{3362DD67-26DD-45CC-905B-939BCB4B088B}"/>
    <cellStyle name="Normal 2 2 2 2 2 2 2 2 2 2 2 2 2 2 2 2 2 2 2 51" xfId="8165" xr:uid="{4BE53702-E47B-4B60-813F-ADB08170569C}"/>
    <cellStyle name="Normal 2 2 2 2 2 2 2 2 2 2 2 2 2 2 2 2 2 2 2 52" xfId="8166" xr:uid="{F4B9D6E0-6A6F-47B9-B3F4-F0E279A40B1E}"/>
    <cellStyle name="Normal 2 2 2 2 2 2 2 2 2 2 2 2 2 2 2 2 2 2 2 53" xfId="8167" xr:uid="{516A00D9-C53F-4BA3-90BC-C75CDA84F5FB}"/>
    <cellStyle name="Normal 2 2 2 2 2 2 2 2 2 2 2 2 2 2 2 2 2 2 2 54" xfId="8168" xr:uid="{E0A02664-E248-4EAC-B771-DF3F2B4E626E}"/>
    <cellStyle name="Normal 2 2 2 2 2 2 2 2 2 2 2 2 2 2 2 2 2 2 2 55" xfId="8169" xr:uid="{31FD0FF4-1A20-4091-8A4B-9536729EEE0E}"/>
    <cellStyle name="Normal 2 2 2 2 2 2 2 2 2 2 2 2 2 2 2 2 2 2 2 56" xfId="8170" xr:uid="{885F9D2D-15A3-4772-AF6D-47C6B716CFF7}"/>
    <cellStyle name="Normal 2 2 2 2 2 2 2 2 2 2 2 2 2 2 2 2 2 2 2 57" xfId="8171" xr:uid="{F21DD05E-7519-406B-ACC9-6B72EB68E3DD}"/>
    <cellStyle name="Normal 2 2 2 2 2 2 2 2 2 2 2 2 2 2 2 2 2 2 2 58" xfId="8172" xr:uid="{4A1659DF-00B0-4ADB-859B-522FEC5B3019}"/>
    <cellStyle name="Normal 2 2 2 2 2 2 2 2 2 2 2 2 2 2 2 2 2 2 2 59" xfId="8173" xr:uid="{1F9A41FF-8254-402A-9205-61129C0BC528}"/>
    <cellStyle name="Normal 2 2 2 2 2 2 2 2 2 2 2 2 2 2 2 2 2 2 2 6" xfId="8174" xr:uid="{FE805092-CE7A-4B19-AF50-59AD2D31AAF5}"/>
    <cellStyle name="Normal 2 2 2 2 2 2 2 2 2 2 2 2 2 2 2 2 2 2 2 60" xfId="8175" xr:uid="{8184BA3E-48DB-492B-B657-A67009F0B530}"/>
    <cellStyle name="Normal 2 2 2 2 2 2 2 2 2 2 2 2 2 2 2 2 2 2 2 61" xfId="8176" xr:uid="{7B1AB65C-2ED9-49BB-8B66-4925D8B24D92}"/>
    <cellStyle name="Normal 2 2 2 2 2 2 2 2 2 2 2 2 2 2 2 2 2 2 2 62" xfId="8177" xr:uid="{DD245259-52A8-43E1-ADC1-384DD6980CD8}"/>
    <cellStyle name="Normal 2 2 2 2 2 2 2 2 2 2 2 2 2 2 2 2 2 2 2 63" xfId="8178" xr:uid="{7CCDF7A7-7699-49A9-99F5-0E37BBC2A4A1}"/>
    <cellStyle name="Normal 2 2 2 2 2 2 2 2 2 2 2 2 2 2 2 2 2 2 2 64" xfId="8179" xr:uid="{491C23B8-8460-4779-8B49-6C4A4A0C1119}"/>
    <cellStyle name="Normal 2 2 2 2 2 2 2 2 2 2 2 2 2 2 2 2 2 2 2 65" xfId="8180" xr:uid="{3287CC7A-B072-4F58-BD47-3ECF3C9BC090}"/>
    <cellStyle name="Normal 2 2 2 2 2 2 2 2 2 2 2 2 2 2 2 2 2 2 2 66" xfId="8181" xr:uid="{57BA4E2A-3C02-40F8-A0BC-C091074F927E}"/>
    <cellStyle name="Normal 2 2 2 2 2 2 2 2 2 2 2 2 2 2 2 2 2 2 2 67" xfId="8182" xr:uid="{0FB9B74C-2DAB-4FC9-8DAF-95E9D5CEF7E0}"/>
    <cellStyle name="Normal 2 2 2 2 2 2 2 2 2 2 2 2 2 2 2 2 2 2 2 68" xfId="8183" xr:uid="{EA33EFEA-E3AF-433E-A6AC-BEB25201862B}"/>
    <cellStyle name="Normal 2 2 2 2 2 2 2 2 2 2 2 2 2 2 2 2 2 2 2 69" xfId="8184" xr:uid="{DDB48E0D-35BF-43E5-BA40-7964E1C998A9}"/>
    <cellStyle name="Normal 2 2 2 2 2 2 2 2 2 2 2 2 2 2 2 2 2 2 2 7" xfId="8185" xr:uid="{72E83DD8-6475-48C5-B352-A9771503012E}"/>
    <cellStyle name="Normal 2 2 2 2 2 2 2 2 2 2 2 2 2 2 2 2 2 2 2 70" xfId="8186" xr:uid="{2278D71B-7B1D-4E1D-9204-686008FCE6CE}"/>
    <cellStyle name="Normal 2 2 2 2 2 2 2 2 2 2 2 2 2 2 2 2 2 2 2 70 2" xfId="8187" xr:uid="{63A211C3-299D-4CB6-BAD6-EF0F347A1C0D}"/>
    <cellStyle name="Normal 2 2 2 2 2 2 2 2 2 2 2 2 2 2 2 2 2 2 2 70 3" xfId="8188" xr:uid="{60A997C6-45F2-461E-BEF5-B7C471E228E2}"/>
    <cellStyle name="Normal 2 2 2 2 2 2 2 2 2 2 2 2 2 2 2 2 2 2 2 70 4" xfId="8189" xr:uid="{53F5A3B5-96BB-467E-BF75-A73FEB407AC0}"/>
    <cellStyle name="Normal 2 2 2 2 2 2 2 2 2 2 2 2 2 2 2 2 2 2 2 71" xfId="8190" xr:uid="{871633E5-CD34-4AC1-85E9-245B789FDEDD}"/>
    <cellStyle name="Normal 2 2 2 2 2 2 2 2 2 2 2 2 2 2 2 2 2 2 2 72" xfId="8191" xr:uid="{05B94C99-9A8F-4C22-BB10-C21B0F9150FB}"/>
    <cellStyle name="Normal 2 2 2 2 2 2 2 2 2 2 2 2 2 2 2 2 2 2 2 8" xfId="8192" xr:uid="{719EE0E9-00C3-4BF1-A952-DFD010512CB9}"/>
    <cellStyle name="Normal 2 2 2 2 2 2 2 2 2 2 2 2 2 2 2 2 2 2 2 8 2" xfId="8193" xr:uid="{27F318C6-7BD5-4622-9AAE-C128EE96EE34}"/>
    <cellStyle name="Normal 2 2 2 2 2 2 2 2 2 2 2 2 2 2 2 2 2 2 2 8 3" xfId="8194" xr:uid="{F14478A2-140B-4E15-AF25-6E0652ABE066}"/>
    <cellStyle name="Normal 2 2 2 2 2 2 2 2 2 2 2 2 2 2 2 2 2 2 2 8 4" xfId="8195" xr:uid="{6BD9F7B0-9AC4-478C-84B9-615ABA3FA5FB}"/>
    <cellStyle name="Normal 2 2 2 2 2 2 2 2 2 2 2 2 2 2 2 2 2 2 2 9" xfId="8196" xr:uid="{A7D80D04-175D-4ABA-B890-E6BBDCE1BBDA}"/>
    <cellStyle name="Normal 2 2 2 2 2 2 2 2 2 2 2 2 2 2 2 2 2 2 20" xfId="8197" xr:uid="{6E4020FD-A080-459A-8E49-1FC621E15F36}"/>
    <cellStyle name="Normal 2 2 2 2 2 2 2 2 2 2 2 2 2 2 2 2 2 2 21" xfId="8198" xr:uid="{E96C2AE8-8391-41AD-9E2F-B57C2816F11D}"/>
    <cellStyle name="Normal 2 2 2 2 2 2 2 2 2 2 2 2 2 2 2 2 2 2 22" xfId="8199" xr:uid="{1C3557E6-C000-4AC7-92B0-DA694D622E1F}"/>
    <cellStyle name="Normal 2 2 2 2 2 2 2 2 2 2 2 2 2 2 2 2 2 2 23" xfId="8200" xr:uid="{18CE19BF-7B40-47CB-BA69-FE9D1380DFC2}"/>
    <cellStyle name="Normal 2 2 2 2 2 2 2 2 2 2 2 2 2 2 2 2 2 2 24" xfId="8201" xr:uid="{271F9774-B387-459B-8AD7-B103A3CAFBAA}"/>
    <cellStyle name="Normal 2 2 2 2 2 2 2 2 2 2 2 2 2 2 2 2 2 2 25" xfId="8202" xr:uid="{8EE94560-7475-482A-B281-220446396224}"/>
    <cellStyle name="Normal 2 2 2 2 2 2 2 2 2 2 2 2 2 2 2 2 2 2 26" xfId="8203" xr:uid="{D5D90561-8AD9-432E-9D20-61E32A5363EE}"/>
    <cellStyle name="Normal 2 2 2 2 2 2 2 2 2 2 2 2 2 2 2 2 2 2 26 2" xfId="8204" xr:uid="{AC72A7E3-227C-4028-A71D-589AD0895701}"/>
    <cellStyle name="Normal 2 2 2 2 2 2 2 2 2 2 2 2 2 2 2 2 2 2 26 3" xfId="8205" xr:uid="{2BE39EAE-F78A-4B08-807F-33F6DC1BD44F}"/>
    <cellStyle name="Normal 2 2 2 2 2 2 2 2 2 2 2 2 2 2 2 2 2 2 26 4" xfId="8206" xr:uid="{CF146516-15A1-4732-8F3A-766DB60F651C}"/>
    <cellStyle name="Normal 2 2 2 2 2 2 2 2 2 2 2 2 2 2 2 2 2 2 26 5" xfId="8207" xr:uid="{ADB5BB6F-E1DE-49FE-AC27-FE334895A41C}"/>
    <cellStyle name="Normal 2 2 2 2 2 2 2 2 2 2 2 2 2 2 2 2 2 2 26 6" xfId="8208" xr:uid="{5A7E5FB5-2F19-4D75-8375-2EC1460B87FD}"/>
    <cellStyle name="Normal 2 2 2 2 2 2 2 2 2 2 2 2 2 2 2 2 2 2 26 7" xfId="8209" xr:uid="{37F532C4-1261-450B-85E9-E3EFD8C633D6}"/>
    <cellStyle name="Normal 2 2 2 2 2 2 2 2 2 2 2 2 2 2 2 2 2 2 27" xfId="8210" xr:uid="{1CFC31E4-D2CF-4712-8BD9-ECF9E2D7857C}"/>
    <cellStyle name="Normal 2 2 2 2 2 2 2 2 2 2 2 2 2 2 2 2 2 2 28" xfId="8211" xr:uid="{9193F3E1-B700-4BAC-81CE-06FB51A13FD3}"/>
    <cellStyle name="Normal 2 2 2 2 2 2 2 2 2 2 2 2 2 2 2 2 2 2 29" xfId="8212" xr:uid="{8ACDAB3D-005C-4F77-ABB2-DFE73DB17A86}"/>
    <cellStyle name="Normal 2 2 2 2 2 2 2 2 2 2 2 2 2 2 2 2 2 2 3" xfId="8213" xr:uid="{F11EE593-9BE6-4C68-B8B5-967B0CD424FD}"/>
    <cellStyle name="Normal 2 2 2 2 2 2 2 2 2 2 2 2 2 2 2 2 2 2 30" xfId="8214" xr:uid="{A56FA6CA-2DF8-437D-95A5-01AE2764CBCF}"/>
    <cellStyle name="Normal 2 2 2 2 2 2 2 2 2 2 2 2 2 2 2 2 2 2 31" xfId="8215" xr:uid="{E8F52167-193C-4239-B430-ABBF486EA6A5}"/>
    <cellStyle name="Normal 2 2 2 2 2 2 2 2 2 2 2 2 2 2 2 2 2 2 32" xfId="8216" xr:uid="{CA9D995E-8B41-4A68-BE1A-F713B8DE42F9}"/>
    <cellStyle name="Normal 2 2 2 2 2 2 2 2 2 2 2 2 2 2 2 2 2 2 33" xfId="8217" xr:uid="{EA6E691A-C1B6-40EC-8B9B-2F385B2486BB}"/>
    <cellStyle name="Normal 2 2 2 2 2 2 2 2 2 2 2 2 2 2 2 2 2 2 34" xfId="8218" xr:uid="{BB6741FE-A02D-4CB0-9400-B7C92724FE90}"/>
    <cellStyle name="Normal 2 2 2 2 2 2 2 2 2 2 2 2 2 2 2 2 2 2 35" xfId="8219" xr:uid="{C5CAD9AF-47C7-46D7-B9B4-344FB882D943}"/>
    <cellStyle name="Normal 2 2 2 2 2 2 2 2 2 2 2 2 2 2 2 2 2 2 36" xfId="8220" xr:uid="{958F6D8D-3B23-4C8E-968F-DFC890D77222}"/>
    <cellStyle name="Normal 2 2 2 2 2 2 2 2 2 2 2 2 2 2 2 2 2 2 37" xfId="8221" xr:uid="{A0881B2A-2E5C-4A15-9668-0DBE0E9F8C09}"/>
    <cellStyle name="Normal 2 2 2 2 2 2 2 2 2 2 2 2 2 2 2 2 2 2 38" xfId="8222" xr:uid="{B0F89FA8-AB79-42CD-85EF-53E32E7B183E}"/>
    <cellStyle name="Normal 2 2 2 2 2 2 2 2 2 2 2 2 2 2 2 2 2 2 39" xfId="8223" xr:uid="{43EDB94C-0813-492E-B285-AF1E2FD1E376}"/>
    <cellStyle name="Normal 2 2 2 2 2 2 2 2 2 2 2 2 2 2 2 2 2 2 4" xfId="8224" xr:uid="{A800E60C-5043-4AC0-ACEB-884A1BA4F061}"/>
    <cellStyle name="Normal 2 2 2 2 2 2 2 2 2 2 2 2 2 2 2 2 2 2 40" xfId="8225" xr:uid="{FBC0515E-BD3F-43A0-91A6-3F1781CFC5C3}"/>
    <cellStyle name="Normal 2 2 2 2 2 2 2 2 2 2 2 2 2 2 2 2 2 2 41" xfId="8226" xr:uid="{D70DA68D-18CA-4725-A849-09BD1FA8BA73}"/>
    <cellStyle name="Normal 2 2 2 2 2 2 2 2 2 2 2 2 2 2 2 2 2 2 42" xfId="8227" xr:uid="{E2BB2A1C-A683-43B9-9492-FE1337D00CAF}"/>
    <cellStyle name="Normal 2 2 2 2 2 2 2 2 2 2 2 2 2 2 2 2 2 2 43" xfId="8228" xr:uid="{C5E31F39-4251-47BA-AD24-01433C46BB34}"/>
    <cellStyle name="Normal 2 2 2 2 2 2 2 2 2 2 2 2 2 2 2 2 2 2 44" xfId="8229" xr:uid="{8EAE6F48-3420-4EF8-B4EE-3761A270D68A}"/>
    <cellStyle name="Normal 2 2 2 2 2 2 2 2 2 2 2 2 2 2 2 2 2 2 45" xfId="8230" xr:uid="{D80BB612-A98B-47B7-9ADA-0FDC684DA1AB}"/>
    <cellStyle name="Normal 2 2 2 2 2 2 2 2 2 2 2 2 2 2 2 2 2 2 46" xfId="8231" xr:uid="{D9F2E0ED-C7CB-44F8-B77B-D42CABF88AAA}"/>
    <cellStyle name="Normal 2 2 2 2 2 2 2 2 2 2 2 2 2 2 2 2 2 2 47" xfId="8232" xr:uid="{CBA6FFC7-2414-450E-8897-B228B531F465}"/>
    <cellStyle name="Normal 2 2 2 2 2 2 2 2 2 2 2 2 2 2 2 2 2 2 48" xfId="8233" xr:uid="{7E12C0D0-CFDA-4939-B7C9-E76834263538}"/>
    <cellStyle name="Normal 2 2 2 2 2 2 2 2 2 2 2 2 2 2 2 2 2 2 49" xfId="8234" xr:uid="{A381C3CD-47F8-4B3A-BB0E-58628A0BBF9F}"/>
    <cellStyle name="Normal 2 2 2 2 2 2 2 2 2 2 2 2 2 2 2 2 2 2 5" xfId="8235" xr:uid="{DBCF5534-F341-44D8-B1B7-80DEC93A97E3}"/>
    <cellStyle name="Normal 2 2 2 2 2 2 2 2 2 2 2 2 2 2 2 2 2 2 5 2" xfId="8236" xr:uid="{D7CB3C27-D7AA-4030-BC26-6F0CF72658E7}"/>
    <cellStyle name="Normal 2 2 2 2 2 2 2 2 2 2 2 2 2 2 2 2 2 2 5 2 2" xfId="8237" xr:uid="{3A183776-C077-40BC-884F-E34C287A319B}"/>
    <cellStyle name="Normal 2 2 2 2 2 2 2 2 2 2 2 2 2 2 2 2 2 2 5 2 3" xfId="8238" xr:uid="{D1A80BC0-AC80-46EC-800A-FAA41B2C6EDB}"/>
    <cellStyle name="Normal 2 2 2 2 2 2 2 2 2 2 2 2 2 2 2 2 2 2 5 2 4" xfId="8239" xr:uid="{9AA7FF24-2158-41E0-B47D-4083CEEBC5D1}"/>
    <cellStyle name="Normal 2 2 2 2 2 2 2 2 2 2 2 2 2 2 2 2 2 2 5 3" xfId="8240" xr:uid="{87E1C9CF-8C11-49AF-BDA7-11FE83664F08}"/>
    <cellStyle name="Normal 2 2 2 2 2 2 2 2 2 2 2 2 2 2 2 2 2 2 5 4" xfId="8241" xr:uid="{48413CB5-F624-48C7-9660-50D8397891CA}"/>
    <cellStyle name="Normal 2 2 2 2 2 2 2 2 2 2 2 2 2 2 2 2 2 2 5 5" xfId="8242" xr:uid="{FF96C0C1-F1CF-4416-A717-D11801948C58}"/>
    <cellStyle name="Normal 2 2 2 2 2 2 2 2 2 2 2 2 2 2 2 2 2 2 5 6" xfId="8243" xr:uid="{A1423354-EC8C-4D87-8E70-166501826438}"/>
    <cellStyle name="Normal 2 2 2 2 2 2 2 2 2 2 2 2 2 2 2 2 2 2 50" xfId="8244" xr:uid="{0706A551-E178-4975-B72A-467C70243C4B}"/>
    <cellStyle name="Normal 2 2 2 2 2 2 2 2 2 2 2 2 2 2 2 2 2 2 51" xfId="8245" xr:uid="{B8FB811C-8C5B-4192-805D-12AAD2E1AB08}"/>
    <cellStyle name="Normal 2 2 2 2 2 2 2 2 2 2 2 2 2 2 2 2 2 2 52" xfId="8246" xr:uid="{C007BE1B-E84A-432E-9435-77C41671B9DE}"/>
    <cellStyle name="Normal 2 2 2 2 2 2 2 2 2 2 2 2 2 2 2 2 2 2 53" xfId="8247" xr:uid="{9C79BBCF-095E-4704-9C8F-F76B23765404}"/>
    <cellStyle name="Normal 2 2 2 2 2 2 2 2 2 2 2 2 2 2 2 2 2 2 54" xfId="8248" xr:uid="{EAFE69C1-23E4-4810-99C0-8AED00B2234C}"/>
    <cellStyle name="Normal 2 2 2 2 2 2 2 2 2 2 2 2 2 2 2 2 2 2 55" xfId="8249" xr:uid="{015BA848-650E-4A7E-BACB-44061999E990}"/>
    <cellStyle name="Normal 2 2 2 2 2 2 2 2 2 2 2 2 2 2 2 2 2 2 56" xfId="8250" xr:uid="{9CC81B83-99F4-4A41-93DB-B96BE9E6DAC2}"/>
    <cellStyle name="Normal 2 2 2 2 2 2 2 2 2 2 2 2 2 2 2 2 2 2 57" xfId="8251" xr:uid="{70962018-89C2-4607-90C6-B5963593505A}"/>
    <cellStyle name="Normal 2 2 2 2 2 2 2 2 2 2 2 2 2 2 2 2 2 2 58" xfId="8252" xr:uid="{0B6B13EF-92CC-48D0-8652-4FC1914D8C80}"/>
    <cellStyle name="Normal 2 2 2 2 2 2 2 2 2 2 2 2 2 2 2 2 2 2 59" xfId="8253" xr:uid="{40B25F29-8393-45FB-8A00-4A0E6E9593B4}"/>
    <cellStyle name="Normal 2 2 2 2 2 2 2 2 2 2 2 2 2 2 2 2 2 2 6" xfId="8254" xr:uid="{81E63396-81E0-48B2-B275-FF92964C6FBA}"/>
    <cellStyle name="Normal 2 2 2 2 2 2 2 2 2 2 2 2 2 2 2 2 2 2 60" xfId="8255" xr:uid="{B1BFFD2B-7AE5-4DB2-B13E-DBA6F1BFBDE5}"/>
    <cellStyle name="Normal 2 2 2 2 2 2 2 2 2 2 2 2 2 2 2 2 2 2 61" xfId="8256" xr:uid="{8FE056B7-EA9D-4891-B69A-19B5BEA8BC12}"/>
    <cellStyle name="Normal 2 2 2 2 2 2 2 2 2 2 2 2 2 2 2 2 2 2 62" xfId="8257" xr:uid="{C2572ABA-C0E3-488E-873C-024CBF37A73A}"/>
    <cellStyle name="Normal 2 2 2 2 2 2 2 2 2 2 2 2 2 2 2 2 2 2 63" xfId="8258" xr:uid="{823EB116-8860-42CB-866C-980EFF87AFB9}"/>
    <cellStyle name="Normal 2 2 2 2 2 2 2 2 2 2 2 2 2 2 2 2 2 2 64" xfId="8259" xr:uid="{965A4999-AD1F-4D18-A328-63280B5CFB40}"/>
    <cellStyle name="Normal 2 2 2 2 2 2 2 2 2 2 2 2 2 2 2 2 2 2 65" xfId="8260" xr:uid="{5C431C14-1000-400C-80E1-A8E8FD176135}"/>
    <cellStyle name="Normal 2 2 2 2 2 2 2 2 2 2 2 2 2 2 2 2 2 2 66" xfId="8261" xr:uid="{708F13A0-7C86-4260-B408-19C761CC5664}"/>
    <cellStyle name="Normal 2 2 2 2 2 2 2 2 2 2 2 2 2 2 2 2 2 2 67" xfId="8262" xr:uid="{AAD30B25-D396-4FBB-88CC-2B1789943E5A}"/>
    <cellStyle name="Normal 2 2 2 2 2 2 2 2 2 2 2 2 2 2 2 2 2 2 68" xfId="8263" xr:uid="{A3411D56-A7EA-4391-A24E-378B573ABAC6}"/>
    <cellStyle name="Normal 2 2 2 2 2 2 2 2 2 2 2 2 2 2 2 2 2 2 69" xfId="8264" xr:uid="{0B0FB5FE-DA2F-49C8-BCC2-39A6BC7E7986}"/>
    <cellStyle name="Normal 2 2 2 2 2 2 2 2 2 2 2 2 2 2 2 2 2 2 7" xfId="8265" xr:uid="{823901DB-BD32-434E-A1D0-61610E6B6778}"/>
    <cellStyle name="Normal 2 2 2 2 2 2 2 2 2 2 2 2 2 2 2 2 2 2 70" xfId="8266" xr:uid="{4372ECD1-DE8F-4147-8D1B-B9E24DD33A01}"/>
    <cellStyle name="Normal 2 2 2 2 2 2 2 2 2 2 2 2 2 2 2 2 2 2 71" xfId="8267" xr:uid="{AC460C91-F9F1-4724-9297-EDA95642221E}"/>
    <cellStyle name="Normal 2 2 2 2 2 2 2 2 2 2 2 2 2 2 2 2 2 2 72" xfId="8268" xr:uid="{7678FE3D-9244-43CF-A79D-0E3C017C528E}"/>
    <cellStyle name="Normal 2 2 2 2 2 2 2 2 2 2 2 2 2 2 2 2 2 2 73" xfId="8269" xr:uid="{41E07E49-28EC-4AF3-BB13-F22EAE613875}"/>
    <cellStyle name="Normal 2 2 2 2 2 2 2 2 2 2 2 2 2 2 2 2 2 2 73 2" xfId="8270" xr:uid="{8D2AC2D4-9C7D-4EF4-87B3-D5716C1F2C0E}"/>
    <cellStyle name="Normal 2 2 2 2 2 2 2 2 2 2 2 2 2 2 2 2 2 2 73 3" xfId="8271" xr:uid="{F05F5637-7AED-4D1A-AED8-A87CE2449A5B}"/>
    <cellStyle name="Normal 2 2 2 2 2 2 2 2 2 2 2 2 2 2 2 2 2 2 73 4" xfId="8272" xr:uid="{311EC814-44C3-46E5-BC57-8C908B92BC1F}"/>
    <cellStyle name="Normal 2 2 2 2 2 2 2 2 2 2 2 2 2 2 2 2 2 2 74" xfId="8273" xr:uid="{5EC3AE6C-9E14-41D1-B4CA-B9B13F1B31FF}"/>
    <cellStyle name="Normal 2 2 2 2 2 2 2 2 2 2 2 2 2 2 2 2 2 2 75" xfId="8274" xr:uid="{AABC1E0C-14FC-4293-B2A9-CFE3D34FA448}"/>
    <cellStyle name="Normal 2 2 2 2 2 2 2 2 2 2 2 2 2 2 2 2 2 2 8" xfId="8275" xr:uid="{8D2B9F25-2154-432E-967F-931ECBBF3D65}"/>
    <cellStyle name="Normal 2 2 2 2 2 2 2 2 2 2 2 2 2 2 2 2 2 2 9" xfId="8276" xr:uid="{124AE934-E1C2-40F9-B5D3-D60E9F93B9BD}"/>
    <cellStyle name="Normal 2 2 2 2 2 2 2 2 2 2 2 2 2 2 2 2 2 20" xfId="8277" xr:uid="{7C593A58-62DC-420C-901B-A44F15AC3C79}"/>
    <cellStyle name="Normal 2 2 2 2 2 2 2 2 2 2 2 2 2 2 2 2 2 21" xfId="8278" xr:uid="{09C8F90A-C7B9-4190-B963-9814DF261C60}"/>
    <cellStyle name="Normal 2 2 2 2 2 2 2 2 2 2 2 2 2 2 2 2 2 22" xfId="8279" xr:uid="{E78CBE21-B0C8-45F5-9A3E-99D9EBFA660D}"/>
    <cellStyle name="Normal 2 2 2 2 2 2 2 2 2 2 2 2 2 2 2 2 2 23" xfId="8280" xr:uid="{8AD601A7-E1AF-40A4-A48A-C3B1D833A96B}"/>
    <cellStyle name="Normal 2 2 2 2 2 2 2 2 2 2 2 2 2 2 2 2 2 24" xfId="8281" xr:uid="{43E12E58-3611-4443-9227-CB03A34D36A2}"/>
    <cellStyle name="Normal 2 2 2 2 2 2 2 2 2 2 2 2 2 2 2 2 2 25" xfId="8282" xr:uid="{56B9FEB3-C4EC-45FB-BD02-4B8A1455EED1}"/>
    <cellStyle name="Normal 2 2 2 2 2 2 2 2 2 2 2 2 2 2 2 2 2 26" xfId="8283" xr:uid="{1117AE05-E4E6-4A3E-9BE6-83FB50F092BE}"/>
    <cellStyle name="Normal 2 2 2 2 2 2 2 2 2 2 2 2 2 2 2 2 2 27" xfId="8284" xr:uid="{ABF5751B-B84C-410F-8F26-3C4B7564C400}"/>
    <cellStyle name="Normal 2 2 2 2 2 2 2 2 2 2 2 2 2 2 2 2 2 28" xfId="8285" xr:uid="{B6DAC840-4C75-479A-BD91-689C459C3207}"/>
    <cellStyle name="Normal 2 2 2 2 2 2 2 2 2 2 2 2 2 2 2 2 2 28 2" xfId="8286" xr:uid="{93C83C8A-886B-4BD1-AC2B-9E7B72DF9A10}"/>
    <cellStyle name="Normal 2 2 2 2 2 2 2 2 2 2 2 2 2 2 2 2 2 28 3" xfId="8287" xr:uid="{D4E0D36A-76D4-4DCE-BCC9-D0F18071AC43}"/>
    <cellStyle name="Normal 2 2 2 2 2 2 2 2 2 2 2 2 2 2 2 2 2 28 4" xfId="8288" xr:uid="{4E48DAED-9A98-43E8-8898-B1B13AE32122}"/>
    <cellStyle name="Normal 2 2 2 2 2 2 2 2 2 2 2 2 2 2 2 2 2 28 5" xfId="8289" xr:uid="{8209ED73-B5D7-4E4E-B395-43550B8A2E55}"/>
    <cellStyle name="Normal 2 2 2 2 2 2 2 2 2 2 2 2 2 2 2 2 2 28 6" xfId="8290" xr:uid="{B1C308C2-4E4A-4716-9F90-B7E8B7DDC1BA}"/>
    <cellStyle name="Normal 2 2 2 2 2 2 2 2 2 2 2 2 2 2 2 2 2 28 7" xfId="8291" xr:uid="{08CA8B33-6EB5-4A47-9337-5904662DB568}"/>
    <cellStyle name="Normal 2 2 2 2 2 2 2 2 2 2 2 2 2 2 2 2 2 29" xfId="8292" xr:uid="{8C7D35CD-44CE-4BB5-A433-5C4BA7FD241B}"/>
    <cellStyle name="Normal 2 2 2 2 2 2 2 2 2 2 2 2 2 2 2 2 2 3" xfId="8293" xr:uid="{9FE29C77-C40A-480D-BECB-9537C034E37B}"/>
    <cellStyle name="Normal 2 2 2 2 2 2 2 2 2 2 2 2 2 2 2 2 2 30" xfId="8294" xr:uid="{9200E223-239E-458A-834E-57CD43896BCD}"/>
    <cellStyle name="Normal 2 2 2 2 2 2 2 2 2 2 2 2 2 2 2 2 2 31" xfId="8295" xr:uid="{DFBBE605-B39B-4C0B-950A-22EA4468E240}"/>
    <cellStyle name="Normal 2 2 2 2 2 2 2 2 2 2 2 2 2 2 2 2 2 32" xfId="8296" xr:uid="{A57285DB-D14B-4054-B591-0F1DF35547DF}"/>
    <cellStyle name="Normal 2 2 2 2 2 2 2 2 2 2 2 2 2 2 2 2 2 33" xfId="8297" xr:uid="{9519DD37-0386-4783-8590-0A0A0FDDE6A2}"/>
    <cellStyle name="Normal 2 2 2 2 2 2 2 2 2 2 2 2 2 2 2 2 2 34" xfId="8298" xr:uid="{B4F33CE8-34B5-473F-925E-600F027CCBF3}"/>
    <cellStyle name="Normal 2 2 2 2 2 2 2 2 2 2 2 2 2 2 2 2 2 35" xfId="8299" xr:uid="{B159D113-1A75-4BCE-99E3-053E3BECD021}"/>
    <cellStyle name="Normal 2 2 2 2 2 2 2 2 2 2 2 2 2 2 2 2 2 36" xfId="8300" xr:uid="{175DA23C-4E55-4284-80EC-C51EB72A5965}"/>
    <cellStyle name="Normal 2 2 2 2 2 2 2 2 2 2 2 2 2 2 2 2 2 37" xfId="8301" xr:uid="{6DCAE999-D114-451D-B34C-347FBA58755B}"/>
    <cellStyle name="Normal 2 2 2 2 2 2 2 2 2 2 2 2 2 2 2 2 2 38" xfId="8302" xr:uid="{DE5C78B3-4030-478D-B1CC-EEB2EED2280D}"/>
    <cellStyle name="Normal 2 2 2 2 2 2 2 2 2 2 2 2 2 2 2 2 2 39" xfId="8303" xr:uid="{07237338-7C81-4013-86C7-D68E1C231483}"/>
    <cellStyle name="Normal 2 2 2 2 2 2 2 2 2 2 2 2 2 2 2 2 2 4" xfId="8304" xr:uid="{8F9171EA-5907-41CE-BB87-091D465CBD13}"/>
    <cellStyle name="Normal 2 2 2 2 2 2 2 2 2 2 2 2 2 2 2 2 2 40" xfId="8305" xr:uid="{5EBE6DED-B8FC-4688-B556-59C112ED35BD}"/>
    <cellStyle name="Normal 2 2 2 2 2 2 2 2 2 2 2 2 2 2 2 2 2 41" xfId="8306" xr:uid="{F152BF77-FC8E-4439-A396-B829C80FFF5B}"/>
    <cellStyle name="Normal 2 2 2 2 2 2 2 2 2 2 2 2 2 2 2 2 2 42" xfId="8307" xr:uid="{13032CD1-19B7-4E05-811D-2424E6BBDD19}"/>
    <cellStyle name="Normal 2 2 2 2 2 2 2 2 2 2 2 2 2 2 2 2 2 43" xfId="8308" xr:uid="{815C55E7-36C5-493C-8DC5-F728A435193A}"/>
    <cellStyle name="Normal 2 2 2 2 2 2 2 2 2 2 2 2 2 2 2 2 2 44" xfId="8309" xr:uid="{6B192AD4-D891-4F0C-8DA5-D09FBF70F888}"/>
    <cellStyle name="Normal 2 2 2 2 2 2 2 2 2 2 2 2 2 2 2 2 2 45" xfId="8310" xr:uid="{8A3CE418-B80A-430B-A9BC-DE5328479C01}"/>
    <cellStyle name="Normal 2 2 2 2 2 2 2 2 2 2 2 2 2 2 2 2 2 46" xfId="8311" xr:uid="{B521C681-80B3-485B-B908-260798EE6A2E}"/>
    <cellStyle name="Normal 2 2 2 2 2 2 2 2 2 2 2 2 2 2 2 2 2 47" xfId="8312" xr:uid="{5E3970F7-DE7C-4617-86FF-A8824DCD01B4}"/>
    <cellStyle name="Normal 2 2 2 2 2 2 2 2 2 2 2 2 2 2 2 2 2 48" xfId="8313" xr:uid="{A32EA31D-8387-4008-80CB-6EBD6E0B21C0}"/>
    <cellStyle name="Normal 2 2 2 2 2 2 2 2 2 2 2 2 2 2 2 2 2 49" xfId="8314" xr:uid="{CA00A27B-3C99-4263-A84E-1BD2E9BABA98}"/>
    <cellStyle name="Normal 2 2 2 2 2 2 2 2 2 2 2 2 2 2 2 2 2 5" xfId="8315" xr:uid="{DB6C73CF-931C-4733-8455-81D3CEC72DE3}"/>
    <cellStyle name="Normal 2 2 2 2 2 2 2 2 2 2 2 2 2 2 2 2 2 5 10" xfId="8316" xr:uid="{ECD3EC1B-5C9F-4A6C-81E7-A6FC5EAFBF6A}"/>
    <cellStyle name="Normal 2 2 2 2 2 2 2 2 2 2 2 2 2 2 2 2 2 5 11" xfId="8317" xr:uid="{E3A71C9D-F892-47E3-B10D-5D1E40EE03EE}"/>
    <cellStyle name="Normal 2 2 2 2 2 2 2 2 2 2 2 2 2 2 2 2 2 5 2" xfId="8318" xr:uid="{EB21E881-0837-4CA0-B53E-103A2857169D}"/>
    <cellStyle name="Normal 2 2 2 2 2 2 2 2 2 2 2 2 2 2 2 2 2 5 2 10" xfId="8319" xr:uid="{1F5F9CFF-DC0F-473A-A896-8B1B9D61B692}"/>
    <cellStyle name="Normal 2 2 2 2 2 2 2 2 2 2 2 2 2 2 2 2 2 5 2 11" xfId="8320" xr:uid="{854F0417-3B1C-4A2A-966B-0C9CB46305FD}"/>
    <cellStyle name="Normal 2 2 2 2 2 2 2 2 2 2 2 2 2 2 2 2 2 5 2 2" xfId="8321" xr:uid="{5154EFA2-23EC-4233-A3A3-22111FCA8623}"/>
    <cellStyle name="Normal 2 2 2 2 2 2 2 2 2 2 2 2 2 2 2 2 2 5 2 2 2" xfId="8322" xr:uid="{E8F30238-2A48-4918-8FDE-28182CC00658}"/>
    <cellStyle name="Normal 2 2 2 2 2 2 2 2 2 2 2 2 2 2 2 2 2 5 2 2 2 2" xfId="8323" xr:uid="{752B85DA-4496-4917-8FA6-689C62274905}"/>
    <cellStyle name="Normal 2 2 2 2 2 2 2 2 2 2 2 2 2 2 2 2 2 5 2 2 2 3" xfId="8324" xr:uid="{BF053EBB-9F17-4193-B10D-166E88B394BF}"/>
    <cellStyle name="Normal 2 2 2 2 2 2 2 2 2 2 2 2 2 2 2 2 2 5 2 2 2 4" xfId="8325" xr:uid="{4F2A60C0-C494-4A3D-9C16-21DAE54FAFCD}"/>
    <cellStyle name="Normal 2 2 2 2 2 2 2 2 2 2 2 2 2 2 2 2 2 5 2 2 3" xfId="8326" xr:uid="{4CC5A7EB-0B0D-4FD4-B14B-2443597014A3}"/>
    <cellStyle name="Normal 2 2 2 2 2 2 2 2 2 2 2 2 2 2 2 2 2 5 2 2 4" xfId="8327" xr:uid="{E032A4F9-ABFD-4547-85C4-9E4789A71171}"/>
    <cellStyle name="Normal 2 2 2 2 2 2 2 2 2 2 2 2 2 2 2 2 2 5 2 2 5" xfId="8328" xr:uid="{617C3435-39DF-4D9E-9A5A-6194B6B28C5A}"/>
    <cellStyle name="Normal 2 2 2 2 2 2 2 2 2 2 2 2 2 2 2 2 2 5 2 2 6" xfId="8329" xr:uid="{69982F4B-874A-4CE8-BC1E-E1C8EE42A3B8}"/>
    <cellStyle name="Normal 2 2 2 2 2 2 2 2 2 2 2 2 2 2 2 2 2 5 2 3" xfId="8330" xr:uid="{2AA9BEBC-D965-41F7-BE3E-2B13006FA1F9}"/>
    <cellStyle name="Normal 2 2 2 2 2 2 2 2 2 2 2 2 2 2 2 2 2 5 2 4" xfId="8331" xr:uid="{5C6119ED-9AEF-40EA-A722-D256AE831CB0}"/>
    <cellStyle name="Normal 2 2 2 2 2 2 2 2 2 2 2 2 2 2 2 2 2 5 2 5" xfId="8332" xr:uid="{4BA90D71-C703-4264-AA18-A793B26C5C37}"/>
    <cellStyle name="Normal 2 2 2 2 2 2 2 2 2 2 2 2 2 2 2 2 2 5 2 6" xfId="8333" xr:uid="{7DD35635-3F38-43A3-8109-BF62FAE938D4}"/>
    <cellStyle name="Normal 2 2 2 2 2 2 2 2 2 2 2 2 2 2 2 2 2 5 2 7" xfId="8334" xr:uid="{F93D31CB-7E70-438C-B53B-FBEF5F3BC9B0}"/>
    <cellStyle name="Normal 2 2 2 2 2 2 2 2 2 2 2 2 2 2 2 2 2 5 2 8" xfId="8335" xr:uid="{931BF085-614D-4278-8B49-FE45433510C8}"/>
    <cellStyle name="Normal 2 2 2 2 2 2 2 2 2 2 2 2 2 2 2 2 2 5 2 8 2" xfId="8336" xr:uid="{BEA6BD4A-43A9-4BC8-B206-BE275EC4F207}"/>
    <cellStyle name="Normal 2 2 2 2 2 2 2 2 2 2 2 2 2 2 2 2 2 5 2 8 3" xfId="8337" xr:uid="{421AA59A-A42F-4526-9CB8-E9D768D31D98}"/>
    <cellStyle name="Normal 2 2 2 2 2 2 2 2 2 2 2 2 2 2 2 2 2 5 2 8 4" xfId="8338" xr:uid="{32533866-7FC7-4115-B163-1F9020988F5A}"/>
    <cellStyle name="Normal 2 2 2 2 2 2 2 2 2 2 2 2 2 2 2 2 2 5 2 9" xfId="8339" xr:uid="{EDA99F96-55EA-4AAF-AE2E-C1A3D6F09FAA}"/>
    <cellStyle name="Normal 2 2 2 2 2 2 2 2 2 2 2 2 2 2 2 2 2 5 3" xfId="8340" xr:uid="{E05C7DDF-B11B-4B17-BC2F-94277331C70B}"/>
    <cellStyle name="Normal 2 2 2 2 2 2 2 2 2 2 2 2 2 2 2 2 2 5 3 2" xfId="8341" xr:uid="{A8091404-0D32-4DBE-BCA4-F572C462250C}"/>
    <cellStyle name="Normal 2 2 2 2 2 2 2 2 2 2 2 2 2 2 2 2 2 5 3 2 2" xfId="8342" xr:uid="{3065C03A-AF7E-4D05-920E-1A5B80CB7800}"/>
    <cellStyle name="Normal 2 2 2 2 2 2 2 2 2 2 2 2 2 2 2 2 2 5 3 2 3" xfId="8343" xr:uid="{9854E039-0EC1-4A59-BF1D-BA4F0289BC4A}"/>
    <cellStyle name="Normal 2 2 2 2 2 2 2 2 2 2 2 2 2 2 2 2 2 5 3 2 4" xfId="8344" xr:uid="{561E30E9-CDBB-464C-91BC-4931AE54C13C}"/>
    <cellStyle name="Normal 2 2 2 2 2 2 2 2 2 2 2 2 2 2 2 2 2 5 3 3" xfId="8345" xr:uid="{579F69EE-FBFD-480E-8302-027705F1FFB6}"/>
    <cellStyle name="Normal 2 2 2 2 2 2 2 2 2 2 2 2 2 2 2 2 2 5 3 4" xfId="8346" xr:uid="{81B5CB48-E7C7-4115-AB60-C0F48C81F2BD}"/>
    <cellStyle name="Normal 2 2 2 2 2 2 2 2 2 2 2 2 2 2 2 2 2 5 3 5" xfId="8347" xr:uid="{5C9E7C80-E69E-46A9-B207-43254493B9ED}"/>
    <cellStyle name="Normal 2 2 2 2 2 2 2 2 2 2 2 2 2 2 2 2 2 5 3 6" xfId="8348" xr:uid="{29C5BA13-F15B-4FB1-9C21-8BBAC7F346F7}"/>
    <cellStyle name="Normal 2 2 2 2 2 2 2 2 2 2 2 2 2 2 2 2 2 5 4" xfId="8349" xr:uid="{33D9F44C-0A67-408B-A503-B72C296A412C}"/>
    <cellStyle name="Normal 2 2 2 2 2 2 2 2 2 2 2 2 2 2 2 2 2 5 5" xfId="8350" xr:uid="{5000A043-45E9-437A-9F95-A2CFA0011FF0}"/>
    <cellStyle name="Normal 2 2 2 2 2 2 2 2 2 2 2 2 2 2 2 2 2 5 6" xfId="8351" xr:uid="{99FBEC27-8C05-4D21-8B66-1331C3E97002}"/>
    <cellStyle name="Normal 2 2 2 2 2 2 2 2 2 2 2 2 2 2 2 2 2 5 7" xfId="8352" xr:uid="{6308475D-48A7-493A-B21D-CEBFA427C758}"/>
    <cellStyle name="Normal 2 2 2 2 2 2 2 2 2 2 2 2 2 2 2 2 2 5 8" xfId="8353" xr:uid="{35764D49-7A9F-4898-A9F4-845ECB67D35C}"/>
    <cellStyle name="Normal 2 2 2 2 2 2 2 2 2 2 2 2 2 2 2 2 2 5 8 2" xfId="8354" xr:uid="{35C11E2B-E118-4979-995B-37618FAB4065}"/>
    <cellStyle name="Normal 2 2 2 2 2 2 2 2 2 2 2 2 2 2 2 2 2 5 8 3" xfId="8355" xr:uid="{8F50CD83-7EA3-4587-9A61-4AC0E7FD8103}"/>
    <cellStyle name="Normal 2 2 2 2 2 2 2 2 2 2 2 2 2 2 2 2 2 5 8 4" xfId="8356" xr:uid="{0E2B18A6-B680-42F9-91E5-35F8E16EDD49}"/>
    <cellStyle name="Normal 2 2 2 2 2 2 2 2 2 2 2 2 2 2 2 2 2 5 9" xfId="8357" xr:uid="{04953338-0A6F-48B5-A3F8-D96D97FCA2BB}"/>
    <cellStyle name="Normal 2 2 2 2 2 2 2 2 2 2 2 2 2 2 2 2 2 50" xfId="8358" xr:uid="{07515661-D8A9-4746-BF7A-BFF8DBF52DEB}"/>
    <cellStyle name="Normal 2 2 2 2 2 2 2 2 2 2 2 2 2 2 2 2 2 51" xfId="8359" xr:uid="{CCE0FFEB-19D9-4AEA-A4D4-44B39A4CD701}"/>
    <cellStyle name="Normal 2 2 2 2 2 2 2 2 2 2 2 2 2 2 2 2 2 52" xfId="8360" xr:uid="{846ABF6C-946D-445F-82AD-A13EE6122750}"/>
    <cellStyle name="Normal 2 2 2 2 2 2 2 2 2 2 2 2 2 2 2 2 2 53" xfId="8361" xr:uid="{C0B43217-AC2F-400F-BFC4-75BBA439A680}"/>
    <cellStyle name="Normal 2 2 2 2 2 2 2 2 2 2 2 2 2 2 2 2 2 54" xfId="8362" xr:uid="{68A498FB-E6DF-4ED0-BA00-19894A7F9145}"/>
    <cellStyle name="Normal 2 2 2 2 2 2 2 2 2 2 2 2 2 2 2 2 2 55" xfId="8363" xr:uid="{10E20B27-FADC-43FC-ADC1-2E9EDE3A6C7D}"/>
    <cellStyle name="Normal 2 2 2 2 2 2 2 2 2 2 2 2 2 2 2 2 2 56" xfId="8364" xr:uid="{CBDF813A-932B-4453-827B-E45ABC6BC388}"/>
    <cellStyle name="Normal 2 2 2 2 2 2 2 2 2 2 2 2 2 2 2 2 2 57" xfId="8365" xr:uid="{BE115B6D-C96A-40B6-9146-29254946109F}"/>
    <cellStyle name="Normal 2 2 2 2 2 2 2 2 2 2 2 2 2 2 2 2 2 58" xfId="8366" xr:uid="{6B85B895-CD73-456C-AD51-157C50EB03F0}"/>
    <cellStyle name="Normal 2 2 2 2 2 2 2 2 2 2 2 2 2 2 2 2 2 59" xfId="8367" xr:uid="{F90A2DD8-BE5A-459B-8512-8AD985A931E4}"/>
    <cellStyle name="Normal 2 2 2 2 2 2 2 2 2 2 2 2 2 2 2 2 2 6" xfId="8368" xr:uid="{84F96FE6-F709-4482-8F6B-497790E38041}"/>
    <cellStyle name="Normal 2 2 2 2 2 2 2 2 2 2 2 2 2 2 2 2 2 60" xfId="8369" xr:uid="{D676D8AF-E8D7-4C71-B8F6-34A06D49D695}"/>
    <cellStyle name="Normal 2 2 2 2 2 2 2 2 2 2 2 2 2 2 2 2 2 61" xfId="8370" xr:uid="{20EB310A-AD2B-49DF-8138-7DE214636266}"/>
    <cellStyle name="Normal 2 2 2 2 2 2 2 2 2 2 2 2 2 2 2 2 2 62" xfId="8371" xr:uid="{A2EA81AD-E0ED-4E2B-B1D6-C5967F994DFE}"/>
    <cellStyle name="Normal 2 2 2 2 2 2 2 2 2 2 2 2 2 2 2 2 2 63" xfId="8372" xr:uid="{4F069F6D-5961-4FA6-A988-06647E0F32E3}"/>
    <cellStyle name="Normal 2 2 2 2 2 2 2 2 2 2 2 2 2 2 2 2 2 64" xfId="8373" xr:uid="{CFF4C7F0-1EC2-4ECB-B471-9DF450989BDE}"/>
    <cellStyle name="Normal 2 2 2 2 2 2 2 2 2 2 2 2 2 2 2 2 2 65" xfId="8374" xr:uid="{F110D82E-1B1C-4CB7-8025-331F9CAF2DE0}"/>
    <cellStyle name="Normal 2 2 2 2 2 2 2 2 2 2 2 2 2 2 2 2 2 66" xfId="8375" xr:uid="{241B3E20-88FB-413E-9D69-A310C542254C}"/>
    <cellStyle name="Normal 2 2 2 2 2 2 2 2 2 2 2 2 2 2 2 2 2 67" xfId="8376" xr:uid="{811EBB38-3F45-4F87-BFBE-45E6031F7C09}"/>
    <cellStyle name="Normal 2 2 2 2 2 2 2 2 2 2 2 2 2 2 2 2 2 68" xfId="8377" xr:uid="{37FC5992-0F69-4974-B42C-F21736BDCEB4}"/>
    <cellStyle name="Normal 2 2 2 2 2 2 2 2 2 2 2 2 2 2 2 2 2 69" xfId="8378" xr:uid="{CF7068F9-7AD1-4D22-9101-D510BAF9EABC}"/>
    <cellStyle name="Normal 2 2 2 2 2 2 2 2 2 2 2 2 2 2 2 2 2 7" xfId="8379" xr:uid="{AF3C3AE5-4F95-48FD-825C-CA9888A224AB}"/>
    <cellStyle name="Normal 2 2 2 2 2 2 2 2 2 2 2 2 2 2 2 2 2 7 2" xfId="8380" xr:uid="{C2586106-5C3C-422C-93B0-2CFEF98B0188}"/>
    <cellStyle name="Normal 2 2 2 2 2 2 2 2 2 2 2 2 2 2 2 2 2 7 2 2" xfId="8381" xr:uid="{1F8B51A4-F22B-4754-9158-A206989F8F88}"/>
    <cellStyle name="Normal 2 2 2 2 2 2 2 2 2 2 2 2 2 2 2 2 2 7 2 3" xfId="8382" xr:uid="{620ACFB0-9121-4223-881C-222CB68360BF}"/>
    <cellStyle name="Normal 2 2 2 2 2 2 2 2 2 2 2 2 2 2 2 2 2 7 2 4" xfId="8383" xr:uid="{EE86AB67-0382-46E2-9FC8-D9BC87B76314}"/>
    <cellStyle name="Normal 2 2 2 2 2 2 2 2 2 2 2 2 2 2 2 2 2 7 3" xfId="8384" xr:uid="{E69378F0-FDAE-436A-8C65-B3BA80420FF3}"/>
    <cellStyle name="Normal 2 2 2 2 2 2 2 2 2 2 2 2 2 2 2 2 2 7 4" xfId="8385" xr:uid="{EA65C780-D37C-42EC-9629-23222CA33A41}"/>
    <cellStyle name="Normal 2 2 2 2 2 2 2 2 2 2 2 2 2 2 2 2 2 7 5" xfId="8386" xr:uid="{6A626B0D-AA4D-4101-8755-709996EDC08C}"/>
    <cellStyle name="Normal 2 2 2 2 2 2 2 2 2 2 2 2 2 2 2 2 2 7 6" xfId="8387" xr:uid="{B2CA1C14-97C4-4F35-886F-C706D100B1DB}"/>
    <cellStyle name="Normal 2 2 2 2 2 2 2 2 2 2 2 2 2 2 2 2 2 70" xfId="8388" xr:uid="{A3FA175D-D0C4-497B-AF21-41682DD3570C}"/>
    <cellStyle name="Normal 2 2 2 2 2 2 2 2 2 2 2 2 2 2 2 2 2 71" xfId="8389" xr:uid="{C8958776-3CC3-4C4C-B455-0F9BD0FFCFE0}"/>
    <cellStyle name="Normal 2 2 2 2 2 2 2 2 2 2 2 2 2 2 2 2 2 72" xfId="8390" xr:uid="{CEA2DECF-BC6E-4C28-84D8-AEBA2694DFCE}"/>
    <cellStyle name="Normal 2 2 2 2 2 2 2 2 2 2 2 2 2 2 2 2 2 73" xfId="8391" xr:uid="{E1311AFE-282B-46EE-A5D5-323C8BCE31CF}"/>
    <cellStyle name="Normal 2 2 2 2 2 2 2 2 2 2 2 2 2 2 2 2 2 74" xfId="8392" xr:uid="{0FF7AA16-CB5E-4DE2-BCA9-3FCD3410CFBE}"/>
    <cellStyle name="Normal 2 2 2 2 2 2 2 2 2 2 2 2 2 2 2 2 2 75" xfId="8393" xr:uid="{64C0D129-6AD8-4E71-9D02-DBD97E36CCE3}"/>
    <cellStyle name="Normal 2 2 2 2 2 2 2 2 2 2 2 2 2 2 2 2 2 75 2" xfId="8394" xr:uid="{98899F3F-C86F-449B-9853-D14586A1751D}"/>
    <cellStyle name="Normal 2 2 2 2 2 2 2 2 2 2 2 2 2 2 2 2 2 75 3" xfId="8395" xr:uid="{10D0444E-2FF2-4FA8-A67D-F6324DAEA064}"/>
    <cellStyle name="Normal 2 2 2 2 2 2 2 2 2 2 2 2 2 2 2 2 2 75 4" xfId="8396" xr:uid="{38D029A5-CA56-4132-AEE6-55565CAED8BA}"/>
    <cellStyle name="Normal 2 2 2 2 2 2 2 2 2 2 2 2 2 2 2 2 2 76" xfId="8397" xr:uid="{4B46DAA8-6CC4-40BD-B9D4-A559A77517F6}"/>
    <cellStyle name="Normal 2 2 2 2 2 2 2 2 2 2 2 2 2 2 2 2 2 77" xfId="8398" xr:uid="{F0C165F8-7D9E-40B0-889B-1F36B0C0DB0C}"/>
    <cellStyle name="Normal 2 2 2 2 2 2 2 2 2 2 2 2 2 2 2 2 2 8" xfId="8399" xr:uid="{7AE4FBC6-662D-4727-9903-2F7E5FB43117}"/>
    <cellStyle name="Normal 2 2 2 2 2 2 2 2 2 2 2 2 2 2 2 2 2 9" xfId="8400" xr:uid="{D3B70276-FA9B-4B86-B1AF-ECD0098BA521}"/>
    <cellStyle name="Normal 2 2 2 2 2 2 2 2 2 2 2 2 2 2 2 2 20" xfId="8401" xr:uid="{2488E0E1-3D7F-4C22-A12B-A88F87B510AD}"/>
    <cellStyle name="Normal 2 2 2 2 2 2 2 2 2 2 2 2 2 2 2 2 21" xfId="8402" xr:uid="{77D93BE5-4185-4571-9906-A959D0FFFC94}"/>
    <cellStyle name="Normal 2 2 2 2 2 2 2 2 2 2 2 2 2 2 2 2 21 2" xfId="8403" xr:uid="{92C34524-A861-4698-8DB8-C1441361B86A}"/>
    <cellStyle name="Normal 2 2 2 2 2 2 2 2 2 2 2 2 2 2 2 2 21 3" xfId="8404" xr:uid="{B03B520B-D330-4083-92B5-1264B9C01885}"/>
    <cellStyle name="Normal 2 2 2 2 2 2 2 2 2 2 2 2 2 2 2 2 21 4" xfId="8405" xr:uid="{99C43EEE-6A95-4691-AD2F-EC0E1D2CC86C}"/>
    <cellStyle name="Normal 2 2 2 2 2 2 2 2 2 2 2 2 2 2 2 2 22" xfId="8406" xr:uid="{3340E676-0246-4F10-B446-B986A0EB8A09}"/>
    <cellStyle name="Normal 2 2 2 2 2 2 2 2 2 2 2 2 2 2 2 2 23" xfId="8407" xr:uid="{2B64EEAB-E7AB-4487-B223-28F1A6B7E81B}"/>
    <cellStyle name="Normal 2 2 2 2 2 2 2 2 2 2 2 2 2 2 2 2 24" xfId="8408" xr:uid="{468A49F7-8B7E-4738-AF5A-013BC5CF280A}"/>
    <cellStyle name="Normal 2 2 2 2 2 2 2 2 2 2 2 2 2 2 2 2 25" xfId="8409" xr:uid="{9E07F9DC-586C-4B71-A702-550107BF1C1D}"/>
    <cellStyle name="Normal 2 2 2 2 2 2 2 2 2 2 2 2 2 2 2 2 26" xfId="8410" xr:uid="{A7156118-D32A-49EE-9A93-0AF3D5D4B552}"/>
    <cellStyle name="Normal 2 2 2 2 2 2 2 2 2 2 2 2 2 2 2 2 27" xfId="8411" xr:uid="{70EA312F-87A2-4890-ABFE-1BF636AC962A}"/>
    <cellStyle name="Normal 2 2 2 2 2 2 2 2 2 2 2 2 2 2 2 2 28" xfId="8412" xr:uid="{339D13EB-AEBC-40FD-ADCF-993F11395B4D}"/>
    <cellStyle name="Normal 2 2 2 2 2 2 2 2 2 2 2 2 2 2 2 2 29" xfId="8413" xr:uid="{C5E740B5-14CB-46A2-97B5-735BE5FAC21A}"/>
    <cellStyle name="Normal 2 2 2 2 2 2 2 2 2 2 2 2 2 2 2 2 3" xfId="8414" xr:uid="{73BA282F-E572-49B7-B9C5-3311581EC4E9}"/>
    <cellStyle name="Normal 2 2 2 2 2 2 2 2 2 2 2 2 2 2 2 2 30" xfId="8415" xr:uid="{036B9EF8-B8D8-4649-891A-CB1AADBAC0B2}"/>
    <cellStyle name="Normal 2 2 2 2 2 2 2 2 2 2 2 2 2 2 2 2 31" xfId="8416" xr:uid="{5BADEB59-4FBB-4DC3-A851-744FDECB4D11}"/>
    <cellStyle name="Normal 2 2 2 2 2 2 2 2 2 2 2 2 2 2 2 2 32" xfId="8417" xr:uid="{ADAABA6B-CB18-4272-8927-0DDB6E2CB07F}"/>
    <cellStyle name="Normal 2 2 2 2 2 2 2 2 2 2 2 2 2 2 2 2 33" xfId="8418" xr:uid="{6DC71453-5D59-4A13-9831-148BB80494BF}"/>
    <cellStyle name="Normal 2 2 2 2 2 2 2 2 2 2 2 2 2 2 2 2 34" xfId="8419" xr:uid="{8B44570F-A4C2-431F-AA5C-2EF182325C5A}"/>
    <cellStyle name="Normal 2 2 2 2 2 2 2 2 2 2 2 2 2 2 2 2 35" xfId="8420" xr:uid="{2F5CC59B-C706-400E-BF11-90808AAC4091}"/>
    <cellStyle name="Normal 2 2 2 2 2 2 2 2 2 2 2 2 2 2 2 2 36" xfId="8421" xr:uid="{8985175B-7053-4245-8243-D7DF544DF3D5}"/>
    <cellStyle name="Normal 2 2 2 2 2 2 2 2 2 2 2 2 2 2 2 2 36 2" xfId="8422" xr:uid="{B5650205-AD1E-4B80-8F79-AAA2237D8226}"/>
    <cellStyle name="Normal 2 2 2 2 2 2 2 2 2 2 2 2 2 2 2 2 36 3" xfId="8423" xr:uid="{2CE8BEF3-5236-4B5A-8FFB-61E7149EFCFE}"/>
    <cellStyle name="Normal 2 2 2 2 2 2 2 2 2 2 2 2 2 2 2 2 36 4" xfId="8424" xr:uid="{F3C0F87A-1DEC-4258-9A87-CD436A704988}"/>
    <cellStyle name="Normal 2 2 2 2 2 2 2 2 2 2 2 2 2 2 2 2 36 5" xfId="8425" xr:uid="{10DB8F34-6F38-45AA-A571-B96711564C10}"/>
    <cellStyle name="Normal 2 2 2 2 2 2 2 2 2 2 2 2 2 2 2 2 36 6" xfId="8426" xr:uid="{6423E465-C9CF-4097-89BF-A334EED6DAD4}"/>
    <cellStyle name="Normal 2 2 2 2 2 2 2 2 2 2 2 2 2 2 2 2 36 7" xfId="8427" xr:uid="{A3E4C8A4-F92E-443F-B9B1-BA701BB12789}"/>
    <cellStyle name="Normal 2 2 2 2 2 2 2 2 2 2 2 2 2 2 2 2 37" xfId="8428" xr:uid="{3EEC3863-75D9-4854-B4C5-FA68326CAB64}"/>
    <cellStyle name="Normal 2 2 2 2 2 2 2 2 2 2 2 2 2 2 2 2 38" xfId="8429" xr:uid="{2070F894-759D-4CD0-B95C-A4FED55ECF8D}"/>
    <cellStyle name="Normal 2 2 2 2 2 2 2 2 2 2 2 2 2 2 2 2 39" xfId="8430" xr:uid="{082D3398-2606-4D08-9B89-7534EE8A07BA}"/>
    <cellStyle name="Normal 2 2 2 2 2 2 2 2 2 2 2 2 2 2 2 2 4" xfId="8431" xr:uid="{18045B76-36FC-4B1C-9A62-CEEEBAA5F40A}"/>
    <cellStyle name="Normal 2 2 2 2 2 2 2 2 2 2 2 2 2 2 2 2 40" xfId="8432" xr:uid="{82638D32-4159-464C-829A-F169E85A617F}"/>
    <cellStyle name="Normal 2 2 2 2 2 2 2 2 2 2 2 2 2 2 2 2 41" xfId="8433" xr:uid="{0E9CFA36-BFCB-4BB5-BD1F-82C014F3B85B}"/>
    <cellStyle name="Normal 2 2 2 2 2 2 2 2 2 2 2 2 2 2 2 2 42" xfId="8434" xr:uid="{BB264ED7-C28F-41E8-9E7E-CCFC90BEE366}"/>
    <cellStyle name="Normal 2 2 2 2 2 2 2 2 2 2 2 2 2 2 2 2 43" xfId="8435" xr:uid="{AC8A7838-1F97-4A59-BD91-E93A5D3FF0F1}"/>
    <cellStyle name="Normal 2 2 2 2 2 2 2 2 2 2 2 2 2 2 2 2 44" xfId="8436" xr:uid="{C21E69D1-C550-4782-917D-C97DFBA8EC1D}"/>
    <cellStyle name="Normal 2 2 2 2 2 2 2 2 2 2 2 2 2 2 2 2 45" xfId="8437" xr:uid="{6DF797CA-F5C6-45F5-AFDB-5BFC062119AF}"/>
    <cellStyle name="Normal 2 2 2 2 2 2 2 2 2 2 2 2 2 2 2 2 46" xfId="8438" xr:uid="{128C7570-27EE-4DA9-8B91-0E32C82BA3D3}"/>
    <cellStyle name="Normal 2 2 2 2 2 2 2 2 2 2 2 2 2 2 2 2 47" xfId="8439" xr:uid="{DEAA17BC-6A32-4AA9-A4DA-3A3C708D63CB}"/>
    <cellStyle name="Normal 2 2 2 2 2 2 2 2 2 2 2 2 2 2 2 2 48" xfId="8440" xr:uid="{5A47A563-4707-4777-ACF4-D6EB13684524}"/>
    <cellStyle name="Normal 2 2 2 2 2 2 2 2 2 2 2 2 2 2 2 2 49" xfId="8441" xr:uid="{3AEA04D1-A317-4B28-91DC-F27EBDB54FE5}"/>
    <cellStyle name="Normal 2 2 2 2 2 2 2 2 2 2 2 2 2 2 2 2 5" xfId="8442" xr:uid="{3F7D8CFD-399C-4E57-89D8-798012F5D77C}"/>
    <cellStyle name="Normal 2 2 2 2 2 2 2 2 2 2 2 2 2 2 2 2 50" xfId="8443" xr:uid="{AE7399C9-1355-462E-833D-B8B29A7900EE}"/>
    <cellStyle name="Normal 2 2 2 2 2 2 2 2 2 2 2 2 2 2 2 2 51" xfId="8444" xr:uid="{E40706DB-982B-48BA-871E-41DCA9F4DE79}"/>
    <cellStyle name="Normal 2 2 2 2 2 2 2 2 2 2 2 2 2 2 2 2 52" xfId="8445" xr:uid="{69E3D493-9967-42DF-922E-A9C1023FCAA2}"/>
    <cellStyle name="Normal 2 2 2 2 2 2 2 2 2 2 2 2 2 2 2 2 53" xfId="8446" xr:uid="{EC8D4044-A122-4053-8DF4-BC6979DDC28A}"/>
    <cellStyle name="Normal 2 2 2 2 2 2 2 2 2 2 2 2 2 2 2 2 54" xfId="8447" xr:uid="{E1D85658-7A9D-42DF-A24D-04FD468EADD0}"/>
    <cellStyle name="Normal 2 2 2 2 2 2 2 2 2 2 2 2 2 2 2 2 55" xfId="8448" xr:uid="{13880E2E-8B53-4313-91A7-F3E0CD3BEE9E}"/>
    <cellStyle name="Normal 2 2 2 2 2 2 2 2 2 2 2 2 2 2 2 2 56" xfId="8449" xr:uid="{35CC16DB-ECB4-43AB-82C9-B64B3D91D4FE}"/>
    <cellStyle name="Normal 2 2 2 2 2 2 2 2 2 2 2 2 2 2 2 2 57" xfId="8450" xr:uid="{61859D18-5A92-49FE-B173-FEE306621CBD}"/>
    <cellStyle name="Normal 2 2 2 2 2 2 2 2 2 2 2 2 2 2 2 2 58" xfId="8451" xr:uid="{3A5C0892-7959-47E6-8ACD-15EF114718CD}"/>
    <cellStyle name="Normal 2 2 2 2 2 2 2 2 2 2 2 2 2 2 2 2 59" xfId="8452" xr:uid="{F1F76748-2EF7-4706-8093-36B147039A48}"/>
    <cellStyle name="Normal 2 2 2 2 2 2 2 2 2 2 2 2 2 2 2 2 6" xfId="8453" xr:uid="{D7699A51-5958-483D-AC48-7E59B2D8D17A}"/>
    <cellStyle name="Normal 2 2 2 2 2 2 2 2 2 2 2 2 2 2 2 2 60" xfId="8454" xr:uid="{A8707012-7423-4EC4-A51B-A8F5CEA03724}"/>
    <cellStyle name="Normal 2 2 2 2 2 2 2 2 2 2 2 2 2 2 2 2 61" xfId="8455" xr:uid="{BB76D354-0FD9-4E73-961E-B32ECEB87D1F}"/>
    <cellStyle name="Normal 2 2 2 2 2 2 2 2 2 2 2 2 2 2 2 2 62" xfId="8456" xr:uid="{FABBD1BA-2F2B-4CD5-94BA-7E6A8E66BA85}"/>
    <cellStyle name="Normal 2 2 2 2 2 2 2 2 2 2 2 2 2 2 2 2 63" xfId="8457" xr:uid="{5F5B47E1-2E61-4381-B05C-5DB5CC23ED87}"/>
    <cellStyle name="Normal 2 2 2 2 2 2 2 2 2 2 2 2 2 2 2 2 64" xfId="8458" xr:uid="{D520B04B-EB15-494E-8B40-7D90F401EB5D}"/>
    <cellStyle name="Normal 2 2 2 2 2 2 2 2 2 2 2 2 2 2 2 2 65" xfId="8459" xr:uid="{6B015D40-95DD-4257-BAE8-379DE4883C14}"/>
    <cellStyle name="Normal 2 2 2 2 2 2 2 2 2 2 2 2 2 2 2 2 66" xfId="8460" xr:uid="{285FDFD7-248F-47F5-AA60-4BEE416FFD33}"/>
    <cellStyle name="Normal 2 2 2 2 2 2 2 2 2 2 2 2 2 2 2 2 67" xfId="8461" xr:uid="{F135D283-F4FF-4872-8B4A-77D2259D94E3}"/>
    <cellStyle name="Normal 2 2 2 2 2 2 2 2 2 2 2 2 2 2 2 2 68" xfId="8462" xr:uid="{12AC6870-391B-4182-A2D0-B8B4D60B9CFE}"/>
    <cellStyle name="Normal 2 2 2 2 2 2 2 2 2 2 2 2 2 2 2 2 69" xfId="8463" xr:uid="{2ED5C87E-5493-47AF-87D5-E43885719F8A}"/>
    <cellStyle name="Normal 2 2 2 2 2 2 2 2 2 2 2 2 2 2 2 2 7" xfId="8464" xr:uid="{C5D6336C-2DF0-4107-8E21-D49F9EFC69B3}"/>
    <cellStyle name="Normal 2 2 2 2 2 2 2 2 2 2 2 2 2 2 2 2 70" xfId="8465" xr:uid="{89B157FC-D3BE-4ECA-9E90-0E75C714216E}"/>
    <cellStyle name="Normal 2 2 2 2 2 2 2 2 2 2 2 2 2 2 2 2 71" xfId="8466" xr:uid="{34D06733-69C8-4373-8152-CF9F5B01485F}"/>
    <cellStyle name="Normal 2 2 2 2 2 2 2 2 2 2 2 2 2 2 2 2 72" xfId="8467" xr:uid="{2829F7E4-87F0-4E7B-B0FA-9DF7FA797417}"/>
    <cellStyle name="Normal 2 2 2 2 2 2 2 2 2 2 2 2 2 2 2 2 73" xfId="8468" xr:uid="{69244C09-CDC9-4A81-9316-EB0A91564876}"/>
    <cellStyle name="Normal 2 2 2 2 2 2 2 2 2 2 2 2 2 2 2 2 74" xfId="8469" xr:uid="{681F4A0A-46C6-4951-B6AD-580BE6CFC211}"/>
    <cellStyle name="Normal 2 2 2 2 2 2 2 2 2 2 2 2 2 2 2 2 75" xfId="8470" xr:uid="{879163DD-FB72-4023-B494-806D27EB14F8}"/>
    <cellStyle name="Normal 2 2 2 2 2 2 2 2 2 2 2 2 2 2 2 2 76" xfId="8471" xr:uid="{3E779003-216B-4D09-AF7F-AD262290601B}"/>
    <cellStyle name="Normal 2 2 2 2 2 2 2 2 2 2 2 2 2 2 2 2 77" xfId="8472" xr:uid="{8379EE67-CDFC-42C8-8CD0-DBAC4AEBD21B}"/>
    <cellStyle name="Normal 2 2 2 2 2 2 2 2 2 2 2 2 2 2 2 2 78" xfId="8473" xr:uid="{72B884C3-12E5-48F2-A308-4C479C79AC81}"/>
    <cellStyle name="Normal 2 2 2 2 2 2 2 2 2 2 2 2 2 2 2 2 79" xfId="8474" xr:uid="{201FB1AD-4AE6-4A85-8D75-8676215B66FD}"/>
    <cellStyle name="Normal 2 2 2 2 2 2 2 2 2 2 2 2 2 2 2 2 8" xfId="8475" xr:uid="{4B087FA4-B8FD-4361-AD22-910DA1BE5C60}"/>
    <cellStyle name="Normal 2 2 2 2 2 2 2 2 2 2 2 2 2 2 2 2 80" xfId="8476" xr:uid="{DD89F599-65B7-4FAD-AB85-C2276503009C}"/>
    <cellStyle name="Normal 2 2 2 2 2 2 2 2 2 2 2 2 2 2 2 2 81" xfId="8477" xr:uid="{0A568984-F1BB-4902-A01A-5ECF4ACF792E}"/>
    <cellStyle name="Normal 2 2 2 2 2 2 2 2 2 2 2 2 2 2 2 2 82" xfId="8478" xr:uid="{518BB653-3B22-48EF-8264-4F002F721085}"/>
    <cellStyle name="Normal 2 2 2 2 2 2 2 2 2 2 2 2 2 2 2 2 83" xfId="8479" xr:uid="{CA0A4563-0486-4812-BE47-2247E44E4CD9}"/>
    <cellStyle name="Normal 2 2 2 2 2 2 2 2 2 2 2 2 2 2 2 2 83 2" xfId="8480" xr:uid="{025F0F11-678A-48F0-89CA-9AFC15D62131}"/>
    <cellStyle name="Normal 2 2 2 2 2 2 2 2 2 2 2 2 2 2 2 2 83 3" xfId="8481" xr:uid="{58FEA053-F6BF-4389-9188-367A11079F2B}"/>
    <cellStyle name="Normal 2 2 2 2 2 2 2 2 2 2 2 2 2 2 2 2 83 4" xfId="8482" xr:uid="{6ECA8B37-5208-4EC3-8BCE-6C67455DCDBA}"/>
    <cellStyle name="Normal 2 2 2 2 2 2 2 2 2 2 2 2 2 2 2 2 84" xfId="8483" xr:uid="{E0D394EB-D46E-4B24-9B9C-94F6BC1A8067}"/>
    <cellStyle name="Normal 2 2 2 2 2 2 2 2 2 2 2 2 2 2 2 2 85" xfId="8484" xr:uid="{7AAE6C66-1DC7-4600-AF46-CE6D475B17F7}"/>
    <cellStyle name="Normal 2 2 2 2 2 2 2 2 2 2 2 2 2 2 2 2 9" xfId="8485" xr:uid="{67607A73-70B7-45A1-B2B4-B7BD9950F3DB}"/>
    <cellStyle name="Normal 2 2 2 2 2 2 2 2 2 2 2 2 2 2 2 20" xfId="8486" xr:uid="{ED58E2D8-AB9C-4FE4-8EB7-5C4356D22851}"/>
    <cellStyle name="Normal 2 2 2 2 2 2 2 2 2 2 2 2 2 2 2 21" xfId="8487" xr:uid="{3FFA7B88-72CC-4273-A5F2-72E95EE25FB9}"/>
    <cellStyle name="Normal 2 2 2 2 2 2 2 2 2 2 2 2 2 2 2 22" xfId="8488" xr:uid="{D0BACC9B-17E7-42A6-8A53-25106D6F61E8}"/>
    <cellStyle name="Normal 2 2 2 2 2 2 2 2 2 2 2 2 2 2 2 22 2" xfId="8489" xr:uid="{AC59D80F-7D8A-4DF9-B0A2-B1F09DF2DAEC}"/>
    <cellStyle name="Normal 2 2 2 2 2 2 2 2 2 2 2 2 2 2 2 22 3" xfId="8490" xr:uid="{5F40473B-4373-429D-A368-782827B8C7F7}"/>
    <cellStyle name="Normal 2 2 2 2 2 2 2 2 2 2 2 2 2 2 2 22 4" xfId="8491" xr:uid="{6CC08CAD-1E43-4C81-99C9-55BE9495AB5C}"/>
    <cellStyle name="Normal 2 2 2 2 2 2 2 2 2 2 2 2 2 2 2 23" xfId="8492" xr:uid="{1D999BD3-8B68-4AD5-9A7E-CF6A931CE8BD}"/>
    <cellStyle name="Normal 2 2 2 2 2 2 2 2 2 2 2 2 2 2 2 24" xfId="8493" xr:uid="{45C4D80A-6704-45C2-9E19-63D2E221B0FD}"/>
    <cellStyle name="Normal 2 2 2 2 2 2 2 2 2 2 2 2 2 2 2 25" xfId="8494" xr:uid="{A265623C-7D32-4A7A-B1DD-3381A6D17C92}"/>
    <cellStyle name="Normal 2 2 2 2 2 2 2 2 2 2 2 2 2 2 2 26" xfId="8495" xr:uid="{32607E24-F103-4F70-B443-112583D2F70C}"/>
    <cellStyle name="Normal 2 2 2 2 2 2 2 2 2 2 2 2 2 2 2 27" xfId="8496" xr:uid="{3D354F2D-0754-4FAE-9F57-3403694E7982}"/>
    <cellStyle name="Normal 2 2 2 2 2 2 2 2 2 2 2 2 2 2 2 28" xfId="8497" xr:uid="{EEA114E0-1099-45CE-A07F-52B94A273D94}"/>
    <cellStyle name="Normal 2 2 2 2 2 2 2 2 2 2 2 2 2 2 2 29" xfId="8498" xr:uid="{8338641D-C5AA-4581-8AA1-2A35A543C891}"/>
    <cellStyle name="Normal 2 2 2 2 2 2 2 2 2 2 2 2 2 2 2 3" xfId="8499" xr:uid="{72A88B34-3473-4CB0-91C6-6FEEC8D68A53}"/>
    <cellStyle name="Normal 2 2 2 2 2 2 2 2 2 2 2 2 2 2 2 30" xfId="8500" xr:uid="{042E823F-5DF2-4689-9177-CD045670347A}"/>
    <cellStyle name="Normal 2 2 2 2 2 2 2 2 2 2 2 2 2 2 2 31" xfId="8501" xr:uid="{8FBA60CE-E5B8-4A14-8DE6-CD908DFB8AE6}"/>
    <cellStyle name="Normal 2 2 2 2 2 2 2 2 2 2 2 2 2 2 2 32" xfId="8502" xr:uid="{8DFC5D42-A5AC-4E5A-8540-BFEC0D8A6561}"/>
    <cellStyle name="Normal 2 2 2 2 2 2 2 2 2 2 2 2 2 2 2 33" xfId="8503" xr:uid="{7BD51C22-BEFF-43B3-9426-0E1DE3A3EEF1}"/>
    <cellStyle name="Normal 2 2 2 2 2 2 2 2 2 2 2 2 2 2 2 34" xfId="8504" xr:uid="{D2D8EC9E-AA8F-4012-9B57-450F879CDAC4}"/>
    <cellStyle name="Normal 2 2 2 2 2 2 2 2 2 2 2 2 2 2 2 35" xfId="8505" xr:uid="{F0102052-2A64-4097-9DCB-1CE203562E3B}"/>
    <cellStyle name="Normal 2 2 2 2 2 2 2 2 2 2 2 2 2 2 2 36" xfId="8506" xr:uid="{48DE8205-99DE-4D66-AE0E-76F09B63434A}"/>
    <cellStyle name="Normal 2 2 2 2 2 2 2 2 2 2 2 2 2 2 2 37" xfId="8507" xr:uid="{9271DAE1-3406-4147-BE58-2B49D5A57E04}"/>
    <cellStyle name="Normal 2 2 2 2 2 2 2 2 2 2 2 2 2 2 2 37 2" xfId="8508" xr:uid="{44A4C9B8-C94B-403C-85FA-FC58FF028A02}"/>
    <cellStyle name="Normal 2 2 2 2 2 2 2 2 2 2 2 2 2 2 2 37 3" xfId="8509" xr:uid="{EAD1BE3A-BD27-439D-AAF0-7B6E31F60A9A}"/>
    <cellStyle name="Normal 2 2 2 2 2 2 2 2 2 2 2 2 2 2 2 37 4" xfId="8510" xr:uid="{31AA6B98-6CF3-4F8E-A499-6914F2A8E8B4}"/>
    <cellStyle name="Normal 2 2 2 2 2 2 2 2 2 2 2 2 2 2 2 37 5" xfId="8511" xr:uid="{FF42E7DD-9EA2-455A-BCFD-79F5AD76A49E}"/>
    <cellStyle name="Normal 2 2 2 2 2 2 2 2 2 2 2 2 2 2 2 37 6" xfId="8512" xr:uid="{FA92738B-78F3-4087-B341-2D7814EDA482}"/>
    <cellStyle name="Normal 2 2 2 2 2 2 2 2 2 2 2 2 2 2 2 37 7" xfId="8513" xr:uid="{E9AFC311-352A-4394-AEE8-220F7519FF2B}"/>
    <cellStyle name="Normal 2 2 2 2 2 2 2 2 2 2 2 2 2 2 2 38" xfId="8514" xr:uid="{39F46D81-6F04-49D8-A8D9-8BBC2A4D9ABD}"/>
    <cellStyle name="Normal 2 2 2 2 2 2 2 2 2 2 2 2 2 2 2 39" xfId="8515" xr:uid="{830F80C9-3D2B-48C2-8F6D-24F9D7D51F64}"/>
    <cellStyle name="Normal 2 2 2 2 2 2 2 2 2 2 2 2 2 2 2 4" xfId="8516" xr:uid="{84550C88-2411-4753-B895-ACA5A4C82633}"/>
    <cellStyle name="Normal 2 2 2 2 2 2 2 2 2 2 2 2 2 2 2 4 10" xfId="8517" xr:uid="{498A91EF-33C1-42B3-A337-6B02C1E2D38F}"/>
    <cellStyle name="Normal 2 2 2 2 2 2 2 2 2 2 2 2 2 2 2 4 11" xfId="8518" xr:uid="{D0B19A3B-2ABD-4A91-8DFE-50BAC854AEFB}"/>
    <cellStyle name="Normal 2 2 2 2 2 2 2 2 2 2 2 2 2 2 2 4 12" xfId="8519" xr:uid="{BE4004C0-69F5-44CC-B9E6-6D0504A3DA0E}"/>
    <cellStyle name="Normal 2 2 2 2 2 2 2 2 2 2 2 2 2 2 2 4 13" xfId="8520" xr:uid="{E81481A5-C3E3-4615-85B2-3627FFD17201}"/>
    <cellStyle name="Normal 2 2 2 2 2 2 2 2 2 2 2 2 2 2 2 4 13 2" xfId="8521" xr:uid="{3BAC18D6-321C-40FB-A2BD-6F1C334890A9}"/>
    <cellStyle name="Normal 2 2 2 2 2 2 2 2 2 2 2 2 2 2 2 4 13 3" xfId="8522" xr:uid="{30DA07B0-756E-42C5-BF16-3C159AA918F2}"/>
    <cellStyle name="Normal 2 2 2 2 2 2 2 2 2 2 2 2 2 2 2 4 13 4" xfId="8523" xr:uid="{FC618D3E-8C83-4A15-9DCE-DD45AD47A069}"/>
    <cellStyle name="Normal 2 2 2 2 2 2 2 2 2 2 2 2 2 2 2 4 14" xfId="8524" xr:uid="{654DA6F3-3A21-4AFD-9D88-7E803B9B73C9}"/>
    <cellStyle name="Normal 2 2 2 2 2 2 2 2 2 2 2 2 2 2 2 4 15" xfId="8525" xr:uid="{F4EB7C7E-3026-4DCB-B46A-090E06DAAF3D}"/>
    <cellStyle name="Normal 2 2 2 2 2 2 2 2 2 2 2 2 2 2 2 4 16" xfId="8526" xr:uid="{F33D7C99-DBF0-4962-AD71-C2E1FEEEF317}"/>
    <cellStyle name="Normal 2 2 2 2 2 2 2 2 2 2 2 2 2 2 2 4 2" xfId="8527" xr:uid="{E3E55C64-20E2-4018-8D0E-D1EB00C0D459}"/>
    <cellStyle name="Normal 2 2 2 2 2 2 2 2 2 2 2 2 2 2 2 4 2 10" xfId="8528" xr:uid="{5E859FED-B02B-4FFA-BF53-77EC01E9D2EA}"/>
    <cellStyle name="Normal 2 2 2 2 2 2 2 2 2 2 2 2 2 2 2 4 2 11" xfId="8529" xr:uid="{841F13BB-520B-48B3-A829-3BE78BF78CBF}"/>
    <cellStyle name="Normal 2 2 2 2 2 2 2 2 2 2 2 2 2 2 2 4 2 11 2" xfId="8530" xr:uid="{8ECAC785-7073-4867-8FA8-A9D03FCC84F7}"/>
    <cellStyle name="Normal 2 2 2 2 2 2 2 2 2 2 2 2 2 2 2 4 2 11 3" xfId="8531" xr:uid="{6696E1D6-5CAA-4164-9483-248F5469B43C}"/>
    <cellStyle name="Normal 2 2 2 2 2 2 2 2 2 2 2 2 2 2 2 4 2 11 4" xfId="8532" xr:uid="{F0D7DA81-16D9-4D03-BD9C-F9EDC22714BA}"/>
    <cellStyle name="Normal 2 2 2 2 2 2 2 2 2 2 2 2 2 2 2 4 2 12" xfId="8533" xr:uid="{1232634D-AFAF-47FE-9D50-1AEDE9FFF5EB}"/>
    <cellStyle name="Normal 2 2 2 2 2 2 2 2 2 2 2 2 2 2 2 4 2 13" xfId="8534" xr:uid="{1FAE4D29-2C74-483E-AD3B-6B23D59EAB1C}"/>
    <cellStyle name="Normal 2 2 2 2 2 2 2 2 2 2 2 2 2 2 2 4 2 14" xfId="8535" xr:uid="{7A4773F6-D0C3-4CEC-8F1D-BFD6669ABF05}"/>
    <cellStyle name="Normal 2 2 2 2 2 2 2 2 2 2 2 2 2 2 2 4 2 2" xfId="8536" xr:uid="{5E8C9F31-654C-4156-B41E-22C9A1B96B85}"/>
    <cellStyle name="Normal 2 2 2 2 2 2 2 2 2 2 2 2 2 2 2 4 2 2 10" xfId="8537" xr:uid="{071159B3-C442-4B97-8ECA-D0096B0422B5}"/>
    <cellStyle name="Normal 2 2 2 2 2 2 2 2 2 2 2 2 2 2 2 4 2 2 11" xfId="8538" xr:uid="{C3956FAA-9FB5-40CD-894D-5530080FDE48}"/>
    <cellStyle name="Normal 2 2 2 2 2 2 2 2 2 2 2 2 2 2 2 4 2 2 2" xfId="8539" xr:uid="{A5205246-4930-4F6F-9F68-0965F3857751}"/>
    <cellStyle name="Normal 2 2 2 2 2 2 2 2 2 2 2 2 2 2 2 4 2 2 2 10" xfId="8540" xr:uid="{4CD274F6-A855-41CA-A51B-E7730BF110F6}"/>
    <cellStyle name="Normal 2 2 2 2 2 2 2 2 2 2 2 2 2 2 2 4 2 2 2 11" xfId="8541" xr:uid="{AFC4CF8F-0824-4F5E-AB79-41376259F180}"/>
    <cellStyle name="Normal 2 2 2 2 2 2 2 2 2 2 2 2 2 2 2 4 2 2 2 2" xfId="8542" xr:uid="{DF88AFF7-1BDA-4F47-BC43-8807833105A7}"/>
    <cellStyle name="Normal 2 2 2 2 2 2 2 2 2 2 2 2 2 2 2 4 2 2 2 2 2" xfId="8543" xr:uid="{3398A102-E226-4210-9584-7F6708C15952}"/>
    <cellStyle name="Normal 2 2 2 2 2 2 2 2 2 2 2 2 2 2 2 4 2 2 2 2 2 2" xfId="8544" xr:uid="{3B7197E3-E309-4B1F-B2CB-F7DBF1B795CA}"/>
    <cellStyle name="Normal 2 2 2 2 2 2 2 2 2 2 2 2 2 2 2 4 2 2 2 2 2 3" xfId="8545" xr:uid="{9BA17CC5-C2A5-4DC0-A533-6A156F831809}"/>
    <cellStyle name="Normal 2 2 2 2 2 2 2 2 2 2 2 2 2 2 2 4 2 2 2 2 2 4" xfId="8546" xr:uid="{3CCAFB09-F415-4738-B084-4B0757197DCF}"/>
    <cellStyle name="Normal 2 2 2 2 2 2 2 2 2 2 2 2 2 2 2 4 2 2 2 2 3" xfId="8547" xr:uid="{BED4C968-5E2C-42D5-8D5F-22C4D8C46BF8}"/>
    <cellStyle name="Normal 2 2 2 2 2 2 2 2 2 2 2 2 2 2 2 4 2 2 2 2 4" xfId="8548" xr:uid="{0D74129D-3E1A-4663-9E1D-6A0092DF3402}"/>
    <cellStyle name="Normal 2 2 2 2 2 2 2 2 2 2 2 2 2 2 2 4 2 2 2 2 5" xfId="8549" xr:uid="{CD4D02A8-5D5A-49ED-B09F-38FD9BBA40CE}"/>
    <cellStyle name="Normal 2 2 2 2 2 2 2 2 2 2 2 2 2 2 2 4 2 2 2 2 6" xfId="8550" xr:uid="{04DA41E9-6E4C-4086-BA50-4CC6163F040D}"/>
    <cellStyle name="Normal 2 2 2 2 2 2 2 2 2 2 2 2 2 2 2 4 2 2 2 3" xfId="8551" xr:uid="{3384FDB2-EEC4-4EFC-A22C-541E048EEAD5}"/>
    <cellStyle name="Normal 2 2 2 2 2 2 2 2 2 2 2 2 2 2 2 4 2 2 2 4" xfId="8552" xr:uid="{553773BD-9CC1-43F5-BDA6-E6AB4B9D5285}"/>
    <cellStyle name="Normal 2 2 2 2 2 2 2 2 2 2 2 2 2 2 2 4 2 2 2 5" xfId="8553" xr:uid="{F6AA1212-C770-47AB-9922-4959279FD0B4}"/>
    <cellStyle name="Normal 2 2 2 2 2 2 2 2 2 2 2 2 2 2 2 4 2 2 2 6" xfId="8554" xr:uid="{0CFD4B8E-9D82-48E1-AE99-94F280F9603A}"/>
    <cellStyle name="Normal 2 2 2 2 2 2 2 2 2 2 2 2 2 2 2 4 2 2 2 7" xfId="8555" xr:uid="{5B4E894E-BF18-4B0C-9618-E072DCD18ABE}"/>
    <cellStyle name="Normal 2 2 2 2 2 2 2 2 2 2 2 2 2 2 2 4 2 2 2 8" xfId="8556" xr:uid="{D6A3592E-EFFC-45D6-AEEF-DCD000ACBA7E}"/>
    <cellStyle name="Normal 2 2 2 2 2 2 2 2 2 2 2 2 2 2 2 4 2 2 2 8 2" xfId="8557" xr:uid="{E549352B-51EA-4BB0-B859-1A2B906C951F}"/>
    <cellStyle name="Normal 2 2 2 2 2 2 2 2 2 2 2 2 2 2 2 4 2 2 2 8 3" xfId="8558" xr:uid="{F39532CB-0973-4447-87D0-EF2D9BC530C2}"/>
    <cellStyle name="Normal 2 2 2 2 2 2 2 2 2 2 2 2 2 2 2 4 2 2 2 8 4" xfId="8559" xr:uid="{EC9B29FD-D213-40A2-82FF-9E0B89D99226}"/>
    <cellStyle name="Normal 2 2 2 2 2 2 2 2 2 2 2 2 2 2 2 4 2 2 2 9" xfId="8560" xr:uid="{AAC177DA-8822-40E6-818E-738452A1C4F3}"/>
    <cellStyle name="Normal 2 2 2 2 2 2 2 2 2 2 2 2 2 2 2 4 2 2 3" xfId="8561" xr:uid="{75BC0D59-A9FE-4A49-9C77-F9A0900ECF95}"/>
    <cellStyle name="Normal 2 2 2 2 2 2 2 2 2 2 2 2 2 2 2 4 2 2 3 2" xfId="8562" xr:uid="{3763D102-C9D7-4848-9124-835124F73A14}"/>
    <cellStyle name="Normal 2 2 2 2 2 2 2 2 2 2 2 2 2 2 2 4 2 2 3 2 2" xfId="8563" xr:uid="{80734290-2E2E-47C4-A4F4-E476EDA3A255}"/>
    <cellStyle name="Normal 2 2 2 2 2 2 2 2 2 2 2 2 2 2 2 4 2 2 3 2 3" xfId="8564" xr:uid="{B229B60B-1D32-4C17-950D-5F46BAEE6D36}"/>
    <cellStyle name="Normal 2 2 2 2 2 2 2 2 2 2 2 2 2 2 2 4 2 2 3 2 4" xfId="8565" xr:uid="{0F237630-0D6C-4B01-9E80-7645B4A85D97}"/>
    <cellStyle name="Normal 2 2 2 2 2 2 2 2 2 2 2 2 2 2 2 4 2 2 3 3" xfId="8566" xr:uid="{76287854-FDF4-459C-B7C4-53B1E4E0120C}"/>
    <cellStyle name="Normal 2 2 2 2 2 2 2 2 2 2 2 2 2 2 2 4 2 2 3 4" xfId="8567" xr:uid="{CAA87171-D4C1-495F-8B6C-0A02D6D9DF0C}"/>
    <cellStyle name="Normal 2 2 2 2 2 2 2 2 2 2 2 2 2 2 2 4 2 2 3 5" xfId="8568" xr:uid="{603DDCA3-D1B1-4AA4-9BE2-5FB4F521656F}"/>
    <cellStyle name="Normal 2 2 2 2 2 2 2 2 2 2 2 2 2 2 2 4 2 2 3 6" xfId="8569" xr:uid="{A59A827C-19A2-482C-852E-A37F0BE46617}"/>
    <cellStyle name="Normal 2 2 2 2 2 2 2 2 2 2 2 2 2 2 2 4 2 2 4" xfId="8570" xr:uid="{67934BC3-9C1E-432A-96B2-AB74C0120A71}"/>
    <cellStyle name="Normal 2 2 2 2 2 2 2 2 2 2 2 2 2 2 2 4 2 2 5" xfId="8571" xr:uid="{E3967EAC-1279-4144-AAF5-89518313230C}"/>
    <cellStyle name="Normal 2 2 2 2 2 2 2 2 2 2 2 2 2 2 2 4 2 2 6" xfId="8572" xr:uid="{09A3ECDF-8A8C-4F39-870E-2F2D3E43E494}"/>
    <cellStyle name="Normal 2 2 2 2 2 2 2 2 2 2 2 2 2 2 2 4 2 2 7" xfId="8573" xr:uid="{E9A37CE5-BE87-4D19-897C-37FB9F346A52}"/>
    <cellStyle name="Normal 2 2 2 2 2 2 2 2 2 2 2 2 2 2 2 4 2 2 8" xfId="8574" xr:uid="{E1E97499-8BAF-4901-B8DE-30809C8AEBC3}"/>
    <cellStyle name="Normal 2 2 2 2 2 2 2 2 2 2 2 2 2 2 2 4 2 2 8 2" xfId="8575" xr:uid="{2A181445-C961-4E11-8595-043670733F1D}"/>
    <cellStyle name="Normal 2 2 2 2 2 2 2 2 2 2 2 2 2 2 2 4 2 2 8 3" xfId="8576" xr:uid="{C6DC9453-89DD-40A9-8A4A-1B8621DE326C}"/>
    <cellStyle name="Normal 2 2 2 2 2 2 2 2 2 2 2 2 2 2 2 4 2 2 8 4" xfId="8577" xr:uid="{DB1AE785-A4C4-43DC-8247-DFCBB53D0E57}"/>
    <cellStyle name="Normal 2 2 2 2 2 2 2 2 2 2 2 2 2 2 2 4 2 2 9" xfId="8578" xr:uid="{9E45929B-4528-421B-B4BB-4B1EF9CA975A}"/>
    <cellStyle name="Normal 2 2 2 2 2 2 2 2 2 2 2 2 2 2 2 4 2 3" xfId="8579" xr:uid="{EA9DFD03-E03E-4FF7-9006-E2BACC906573}"/>
    <cellStyle name="Normal 2 2 2 2 2 2 2 2 2 2 2 2 2 2 2 4 2 4" xfId="8580" xr:uid="{C53234D1-1FEE-4D5B-BEC6-43CED0BA6F1D}"/>
    <cellStyle name="Normal 2 2 2 2 2 2 2 2 2 2 2 2 2 2 2 4 2 5" xfId="8581" xr:uid="{8DDB2768-C7EA-4A85-A912-D627570627C6}"/>
    <cellStyle name="Normal 2 2 2 2 2 2 2 2 2 2 2 2 2 2 2 4 2 5 2" xfId="8582" xr:uid="{DEC49FF5-8B87-40B1-8097-833B47CC7876}"/>
    <cellStyle name="Normal 2 2 2 2 2 2 2 2 2 2 2 2 2 2 2 4 2 5 2 2" xfId="8583" xr:uid="{28E32F55-9AD1-45CE-B24B-6FC53FC8D2BF}"/>
    <cellStyle name="Normal 2 2 2 2 2 2 2 2 2 2 2 2 2 2 2 4 2 5 2 3" xfId="8584" xr:uid="{66004E15-A543-4629-9194-0BD2E865D11F}"/>
    <cellStyle name="Normal 2 2 2 2 2 2 2 2 2 2 2 2 2 2 2 4 2 5 2 4" xfId="8585" xr:uid="{DA6AF9F4-6D1B-495D-AB45-46DAEC322ACE}"/>
    <cellStyle name="Normal 2 2 2 2 2 2 2 2 2 2 2 2 2 2 2 4 2 5 3" xfId="8586" xr:uid="{683057C3-9862-4339-93A4-1311F58DD3D4}"/>
    <cellStyle name="Normal 2 2 2 2 2 2 2 2 2 2 2 2 2 2 2 4 2 5 4" xfId="8587" xr:uid="{1893A014-8100-4411-8C72-4F2F92209A56}"/>
    <cellStyle name="Normal 2 2 2 2 2 2 2 2 2 2 2 2 2 2 2 4 2 5 5" xfId="8588" xr:uid="{AC122726-54ED-4C1F-BF6E-301383DF083E}"/>
    <cellStyle name="Normal 2 2 2 2 2 2 2 2 2 2 2 2 2 2 2 4 2 5 6" xfId="8589" xr:uid="{A986CCC7-4E96-4C97-8368-FBAB0D27B9F7}"/>
    <cellStyle name="Normal 2 2 2 2 2 2 2 2 2 2 2 2 2 2 2 4 2 6" xfId="8590" xr:uid="{FE36C9AC-6CEC-46A5-8D55-19B0E63ECA6F}"/>
    <cellStyle name="Normal 2 2 2 2 2 2 2 2 2 2 2 2 2 2 2 4 2 7" xfId="8591" xr:uid="{4FB38AB7-2111-4AE2-8629-49065D3F2B60}"/>
    <cellStyle name="Normal 2 2 2 2 2 2 2 2 2 2 2 2 2 2 2 4 2 8" xfId="8592" xr:uid="{31B32E9F-C842-4ED4-92E8-A3A2103ACF0A}"/>
    <cellStyle name="Normal 2 2 2 2 2 2 2 2 2 2 2 2 2 2 2 4 2 9" xfId="8593" xr:uid="{E63BFE9A-974F-42F2-9EC0-BCCE371DB32D}"/>
    <cellStyle name="Normal 2 2 2 2 2 2 2 2 2 2 2 2 2 2 2 4 3" xfId="8594" xr:uid="{A80D819E-FB32-4D4B-8385-F22C84B42DB2}"/>
    <cellStyle name="Normal 2 2 2 2 2 2 2 2 2 2 2 2 2 2 2 4 4" xfId="8595" xr:uid="{1969FC9F-33B3-4781-8104-553B082323FC}"/>
    <cellStyle name="Normal 2 2 2 2 2 2 2 2 2 2 2 2 2 2 2 4 5" xfId="8596" xr:uid="{09166AAC-63F2-4C5F-8EE7-F111B27B32D2}"/>
    <cellStyle name="Normal 2 2 2 2 2 2 2 2 2 2 2 2 2 2 2 4 5 10" xfId="8597" xr:uid="{6F845A04-C4BE-4D92-9D80-8DC890C59C30}"/>
    <cellStyle name="Normal 2 2 2 2 2 2 2 2 2 2 2 2 2 2 2 4 5 11" xfId="8598" xr:uid="{57FE3E6B-5DA0-4395-BE81-13810A764552}"/>
    <cellStyle name="Normal 2 2 2 2 2 2 2 2 2 2 2 2 2 2 2 4 5 2" xfId="8599" xr:uid="{212DA35E-0A11-466B-9684-30F143DC24E2}"/>
    <cellStyle name="Normal 2 2 2 2 2 2 2 2 2 2 2 2 2 2 2 4 5 2 10" xfId="8600" xr:uid="{2F8C46CE-4575-4DCA-8729-A68A10AE65DA}"/>
    <cellStyle name="Normal 2 2 2 2 2 2 2 2 2 2 2 2 2 2 2 4 5 2 11" xfId="8601" xr:uid="{7AEE098C-70C5-4609-B913-F984965170CF}"/>
    <cellStyle name="Normal 2 2 2 2 2 2 2 2 2 2 2 2 2 2 2 4 5 2 2" xfId="8602" xr:uid="{25296B56-9678-4465-80A3-F30A6CEAEC69}"/>
    <cellStyle name="Normal 2 2 2 2 2 2 2 2 2 2 2 2 2 2 2 4 5 2 2 2" xfId="8603" xr:uid="{1E598E36-F513-4D0D-8C0E-5A3C33D97D4A}"/>
    <cellStyle name="Normal 2 2 2 2 2 2 2 2 2 2 2 2 2 2 2 4 5 2 2 2 2" xfId="8604" xr:uid="{B2427284-DC14-4492-9195-8A92F8468B98}"/>
    <cellStyle name="Normal 2 2 2 2 2 2 2 2 2 2 2 2 2 2 2 4 5 2 2 2 3" xfId="8605" xr:uid="{2AD858DE-4EB2-4B9A-B2C8-5A0FEF18E3A7}"/>
    <cellStyle name="Normal 2 2 2 2 2 2 2 2 2 2 2 2 2 2 2 4 5 2 2 2 4" xfId="8606" xr:uid="{01564B8A-3FFE-46AE-80F4-567D74ABCAD9}"/>
    <cellStyle name="Normal 2 2 2 2 2 2 2 2 2 2 2 2 2 2 2 4 5 2 2 3" xfId="8607" xr:uid="{F8777CAE-FC00-47CE-8F75-C2B8D8F20417}"/>
    <cellStyle name="Normal 2 2 2 2 2 2 2 2 2 2 2 2 2 2 2 4 5 2 2 4" xfId="8608" xr:uid="{CA964431-63F8-4E60-83F9-CA2A15691118}"/>
    <cellStyle name="Normal 2 2 2 2 2 2 2 2 2 2 2 2 2 2 2 4 5 2 2 5" xfId="8609" xr:uid="{8D0EFD19-2C49-4103-BCAC-42436F2FD488}"/>
    <cellStyle name="Normal 2 2 2 2 2 2 2 2 2 2 2 2 2 2 2 4 5 2 2 6" xfId="8610" xr:uid="{38E0B4A3-A2C5-44CA-9539-79DCD8732C79}"/>
    <cellStyle name="Normal 2 2 2 2 2 2 2 2 2 2 2 2 2 2 2 4 5 2 3" xfId="8611" xr:uid="{35999106-4833-412A-91DA-5F3C72D8CE7B}"/>
    <cellStyle name="Normal 2 2 2 2 2 2 2 2 2 2 2 2 2 2 2 4 5 2 4" xfId="8612" xr:uid="{B7956555-2C49-4465-AEFE-54142F8AC7C4}"/>
    <cellStyle name="Normal 2 2 2 2 2 2 2 2 2 2 2 2 2 2 2 4 5 2 5" xfId="8613" xr:uid="{28DCD2AC-0CF6-4634-B132-44D3E637FEC1}"/>
    <cellStyle name="Normal 2 2 2 2 2 2 2 2 2 2 2 2 2 2 2 4 5 2 6" xfId="8614" xr:uid="{09866502-25F2-4A56-804F-E92708BF58F0}"/>
    <cellStyle name="Normal 2 2 2 2 2 2 2 2 2 2 2 2 2 2 2 4 5 2 7" xfId="8615" xr:uid="{1DCB1C9F-8252-4AA8-BEDA-FA1F96939709}"/>
    <cellStyle name="Normal 2 2 2 2 2 2 2 2 2 2 2 2 2 2 2 4 5 2 8" xfId="8616" xr:uid="{ABA5F2FA-E27C-4164-90AC-84883C07BC3F}"/>
    <cellStyle name="Normal 2 2 2 2 2 2 2 2 2 2 2 2 2 2 2 4 5 2 8 2" xfId="8617" xr:uid="{8CB7FF7D-5534-49C1-86C3-96BA71657B11}"/>
    <cellStyle name="Normal 2 2 2 2 2 2 2 2 2 2 2 2 2 2 2 4 5 2 8 3" xfId="8618" xr:uid="{3559C774-B2DE-4038-A6BC-23DF869F7D63}"/>
    <cellStyle name="Normal 2 2 2 2 2 2 2 2 2 2 2 2 2 2 2 4 5 2 8 4" xfId="8619" xr:uid="{7396FA3B-CA70-4100-ABCF-6C0E0016D760}"/>
    <cellStyle name="Normal 2 2 2 2 2 2 2 2 2 2 2 2 2 2 2 4 5 2 9" xfId="8620" xr:uid="{6B886E69-269C-475F-BF51-3E78384B5B74}"/>
    <cellStyle name="Normal 2 2 2 2 2 2 2 2 2 2 2 2 2 2 2 4 5 3" xfId="8621" xr:uid="{86F66DCF-8595-4453-82B2-862FEB8D15B9}"/>
    <cellStyle name="Normal 2 2 2 2 2 2 2 2 2 2 2 2 2 2 2 4 5 3 2" xfId="8622" xr:uid="{283121CD-84F8-4735-8662-3DD60CD7A5B3}"/>
    <cellStyle name="Normal 2 2 2 2 2 2 2 2 2 2 2 2 2 2 2 4 5 3 2 2" xfId="8623" xr:uid="{E33B3381-B16D-4DD7-B441-1C4A8CF86C28}"/>
    <cellStyle name="Normal 2 2 2 2 2 2 2 2 2 2 2 2 2 2 2 4 5 3 2 3" xfId="8624" xr:uid="{832A468E-DC2D-485D-817C-39A9B4B04976}"/>
    <cellStyle name="Normal 2 2 2 2 2 2 2 2 2 2 2 2 2 2 2 4 5 3 2 4" xfId="8625" xr:uid="{8A4C0A76-108E-4DBE-82BB-9D56FBA60533}"/>
    <cellStyle name="Normal 2 2 2 2 2 2 2 2 2 2 2 2 2 2 2 4 5 3 3" xfId="8626" xr:uid="{EE7B287B-7283-42D8-9189-9BC24F988E3E}"/>
    <cellStyle name="Normal 2 2 2 2 2 2 2 2 2 2 2 2 2 2 2 4 5 3 4" xfId="8627" xr:uid="{1830D33C-9F58-4FE9-9C0F-03206E677BE0}"/>
    <cellStyle name="Normal 2 2 2 2 2 2 2 2 2 2 2 2 2 2 2 4 5 3 5" xfId="8628" xr:uid="{67898809-6C9F-4214-89D5-AA2213ED0E69}"/>
    <cellStyle name="Normal 2 2 2 2 2 2 2 2 2 2 2 2 2 2 2 4 5 3 6" xfId="8629" xr:uid="{0D851C5D-C80F-49AC-9A0E-E1748FEAFAB4}"/>
    <cellStyle name="Normal 2 2 2 2 2 2 2 2 2 2 2 2 2 2 2 4 5 4" xfId="8630" xr:uid="{7C442D99-8B8C-43BA-B738-8C8D01D426AF}"/>
    <cellStyle name="Normal 2 2 2 2 2 2 2 2 2 2 2 2 2 2 2 4 5 5" xfId="8631" xr:uid="{D84C0CD5-DB08-45A1-B841-5E6613B8DBB7}"/>
    <cellStyle name="Normal 2 2 2 2 2 2 2 2 2 2 2 2 2 2 2 4 5 6" xfId="8632" xr:uid="{B5981C8B-41BF-4679-956E-941BDC69A843}"/>
    <cellStyle name="Normal 2 2 2 2 2 2 2 2 2 2 2 2 2 2 2 4 5 7" xfId="8633" xr:uid="{6D527CF5-B96D-4E0F-833E-E1E3413780E3}"/>
    <cellStyle name="Normal 2 2 2 2 2 2 2 2 2 2 2 2 2 2 2 4 5 8" xfId="8634" xr:uid="{9E253EF7-F0E5-4BB2-8B54-80598CF4BBBA}"/>
    <cellStyle name="Normal 2 2 2 2 2 2 2 2 2 2 2 2 2 2 2 4 5 8 2" xfId="8635" xr:uid="{730D9723-ABE5-4AA4-99F9-C61C055E33E8}"/>
    <cellStyle name="Normal 2 2 2 2 2 2 2 2 2 2 2 2 2 2 2 4 5 8 3" xfId="8636" xr:uid="{09D426A8-22B2-471B-9379-865A4A8DCC8D}"/>
    <cellStyle name="Normal 2 2 2 2 2 2 2 2 2 2 2 2 2 2 2 4 5 8 4" xfId="8637" xr:uid="{968980DF-2706-4D84-906C-F843519C2B19}"/>
    <cellStyle name="Normal 2 2 2 2 2 2 2 2 2 2 2 2 2 2 2 4 5 9" xfId="8638" xr:uid="{2AB2F38A-EE72-4588-83FC-A9067BAFA8C9}"/>
    <cellStyle name="Normal 2 2 2 2 2 2 2 2 2 2 2 2 2 2 2 4 6" xfId="8639" xr:uid="{0D44F3EA-7F5B-4A5E-AB29-16AEAB3CE01D}"/>
    <cellStyle name="Normal 2 2 2 2 2 2 2 2 2 2 2 2 2 2 2 4 7" xfId="8640" xr:uid="{95BE6CAD-FEE7-475B-9743-34D766E7DFEF}"/>
    <cellStyle name="Normal 2 2 2 2 2 2 2 2 2 2 2 2 2 2 2 4 7 2" xfId="8641" xr:uid="{6ACB00DB-974A-41F4-A058-970ABDECC07B}"/>
    <cellStyle name="Normal 2 2 2 2 2 2 2 2 2 2 2 2 2 2 2 4 7 2 2" xfId="8642" xr:uid="{7AB6E471-CD28-4F1E-93CF-665CA1B23DA8}"/>
    <cellStyle name="Normal 2 2 2 2 2 2 2 2 2 2 2 2 2 2 2 4 7 2 3" xfId="8643" xr:uid="{F44A6235-765A-41BB-9011-E747D3EA4F93}"/>
    <cellStyle name="Normal 2 2 2 2 2 2 2 2 2 2 2 2 2 2 2 4 7 2 4" xfId="8644" xr:uid="{86E2F159-B532-4048-B635-C9D782C81A79}"/>
    <cellStyle name="Normal 2 2 2 2 2 2 2 2 2 2 2 2 2 2 2 4 7 3" xfId="8645" xr:uid="{70A62360-2BA1-4C93-8B82-C2B3828FC610}"/>
    <cellStyle name="Normal 2 2 2 2 2 2 2 2 2 2 2 2 2 2 2 4 7 4" xfId="8646" xr:uid="{18398382-F47A-451A-9C93-BC50D8FD2949}"/>
    <cellStyle name="Normal 2 2 2 2 2 2 2 2 2 2 2 2 2 2 2 4 7 5" xfId="8647" xr:uid="{A79C43DE-2E82-44F1-8C5A-A7E9E7FD9683}"/>
    <cellStyle name="Normal 2 2 2 2 2 2 2 2 2 2 2 2 2 2 2 4 7 6" xfId="8648" xr:uid="{C7F8A319-521B-4CEF-8709-75A8F77EC8E0}"/>
    <cellStyle name="Normal 2 2 2 2 2 2 2 2 2 2 2 2 2 2 2 4 8" xfId="8649" xr:uid="{C9A3A4FA-DFA9-4A69-9C73-A7C5CBDC7972}"/>
    <cellStyle name="Normal 2 2 2 2 2 2 2 2 2 2 2 2 2 2 2 4 9" xfId="8650" xr:uid="{FF8EDD35-FE4D-438D-804A-EB236E113A0F}"/>
    <cellStyle name="Normal 2 2 2 2 2 2 2 2 2 2 2 2 2 2 2 40" xfId="8651" xr:uid="{360354B8-74F5-4C5D-8F1A-83A94F9ADB91}"/>
    <cellStyle name="Normal 2 2 2 2 2 2 2 2 2 2 2 2 2 2 2 41" xfId="8652" xr:uid="{EC914F7E-24FA-47DE-BCA4-7DB7D3D335FF}"/>
    <cellStyle name="Normal 2 2 2 2 2 2 2 2 2 2 2 2 2 2 2 42" xfId="8653" xr:uid="{AB5E1645-5780-4DB7-9AE5-A70895D4A265}"/>
    <cellStyle name="Normal 2 2 2 2 2 2 2 2 2 2 2 2 2 2 2 43" xfId="8654" xr:uid="{C348D225-C0E7-4A6B-B68D-A5315152CA5E}"/>
    <cellStyle name="Normal 2 2 2 2 2 2 2 2 2 2 2 2 2 2 2 44" xfId="8655" xr:uid="{3CC430BD-FB41-49D7-9CD5-E29C6C44BA42}"/>
    <cellStyle name="Normal 2 2 2 2 2 2 2 2 2 2 2 2 2 2 2 45" xfId="8656" xr:uid="{36C83843-7D7A-4CF8-8985-E321D7E76D57}"/>
    <cellStyle name="Normal 2 2 2 2 2 2 2 2 2 2 2 2 2 2 2 46" xfId="8657" xr:uid="{AF3F7BEE-AFE8-4000-9275-75604628E7ED}"/>
    <cellStyle name="Normal 2 2 2 2 2 2 2 2 2 2 2 2 2 2 2 47" xfId="8658" xr:uid="{28AD410A-17D4-4168-9CD9-258748D1A0A3}"/>
    <cellStyle name="Normal 2 2 2 2 2 2 2 2 2 2 2 2 2 2 2 48" xfId="8659" xr:uid="{AAED8A3B-D1A9-4D47-8959-AEB7A6C3AEFC}"/>
    <cellStyle name="Normal 2 2 2 2 2 2 2 2 2 2 2 2 2 2 2 49" xfId="8660" xr:uid="{2A8A60A9-A57E-4413-AE3E-63D524D916E3}"/>
    <cellStyle name="Normal 2 2 2 2 2 2 2 2 2 2 2 2 2 2 2 5" xfId="8661" xr:uid="{87814A6C-61E5-4017-9A14-CD62992B742F}"/>
    <cellStyle name="Normal 2 2 2 2 2 2 2 2 2 2 2 2 2 2 2 50" xfId="8662" xr:uid="{F6A7E8B1-1C93-442F-9151-2652B04E3AA4}"/>
    <cellStyle name="Normal 2 2 2 2 2 2 2 2 2 2 2 2 2 2 2 51" xfId="8663" xr:uid="{B769F583-B9E9-4949-A2D0-9F33642B9F1D}"/>
    <cellStyle name="Normal 2 2 2 2 2 2 2 2 2 2 2 2 2 2 2 52" xfId="8664" xr:uid="{625F4CF4-439A-4175-ADDE-9E5E5B87568E}"/>
    <cellStyle name="Normal 2 2 2 2 2 2 2 2 2 2 2 2 2 2 2 53" xfId="8665" xr:uid="{DDD2FFC8-B676-42FC-BEDE-92F50E299B9E}"/>
    <cellStyle name="Normal 2 2 2 2 2 2 2 2 2 2 2 2 2 2 2 54" xfId="8666" xr:uid="{2E2D64B1-7073-4FE0-B0E9-6E538F8E013A}"/>
    <cellStyle name="Normal 2 2 2 2 2 2 2 2 2 2 2 2 2 2 2 55" xfId="8667" xr:uid="{423CED31-0FE9-4F1C-8BD9-1FE703EFDBEC}"/>
    <cellStyle name="Normal 2 2 2 2 2 2 2 2 2 2 2 2 2 2 2 56" xfId="8668" xr:uid="{D17225B0-BA86-4105-ABA1-BDF2A3F6358E}"/>
    <cellStyle name="Normal 2 2 2 2 2 2 2 2 2 2 2 2 2 2 2 57" xfId="8669" xr:uid="{AAB6A8A4-1697-4C64-A4F1-872528AD721E}"/>
    <cellStyle name="Normal 2 2 2 2 2 2 2 2 2 2 2 2 2 2 2 58" xfId="8670" xr:uid="{D5FA8487-CCA2-4758-B7EC-389873AE6A63}"/>
    <cellStyle name="Normal 2 2 2 2 2 2 2 2 2 2 2 2 2 2 2 59" xfId="8671" xr:uid="{026E6C44-DE68-4C68-B24E-DF93ECFC2632}"/>
    <cellStyle name="Normal 2 2 2 2 2 2 2 2 2 2 2 2 2 2 2 6" xfId="8672" xr:uid="{C7FD6B31-C9AC-4C11-8991-E6739102DC0B}"/>
    <cellStyle name="Normal 2 2 2 2 2 2 2 2 2 2 2 2 2 2 2 60" xfId="8673" xr:uid="{E41A0C2F-A84D-4549-A9D3-731F379AA7C9}"/>
    <cellStyle name="Normal 2 2 2 2 2 2 2 2 2 2 2 2 2 2 2 61" xfId="8674" xr:uid="{A1216E37-DCBE-4DD8-A492-A04DCDCABAA3}"/>
    <cellStyle name="Normal 2 2 2 2 2 2 2 2 2 2 2 2 2 2 2 62" xfId="8675" xr:uid="{6047E7AA-AF37-4E89-9B1C-738860E9C378}"/>
    <cellStyle name="Normal 2 2 2 2 2 2 2 2 2 2 2 2 2 2 2 63" xfId="8676" xr:uid="{81A60152-34EF-43DF-A3FB-D65BDE9A4E61}"/>
    <cellStyle name="Normal 2 2 2 2 2 2 2 2 2 2 2 2 2 2 2 64" xfId="8677" xr:uid="{2480E717-CA6F-4ACB-A105-0340A0D21216}"/>
    <cellStyle name="Normal 2 2 2 2 2 2 2 2 2 2 2 2 2 2 2 65" xfId="8678" xr:uid="{86BE49F0-CFEC-4EA4-AD9F-DEF5B8F4EAC4}"/>
    <cellStyle name="Normal 2 2 2 2 2 2 2 2 2 2 2 2 2 2 2 66" xfId="8679" xr:uid="{CE6F098C-E71D-43EA-85CD-C5CBEBE12F09}"/>
    <cellStyle name="Normal 2 2 2 2 2 2 2 2 2 2 2 2 2 2 2 67" xfId="8680" xr:uid="{CF95E858-3243-4AA5-B57B-C71F2414CD26}"/>
    <cellStyle name="Normal 2 2 2 2 2 2 2 2 2 2 2 2 2 2 2 68" xfId="8681" xr:uid="{33FC065A-ACD8-4868-B2C4-4D30B354F86E}"/>
    <cellStyle name="Normal 2 2 2 2 2 2 2 2 2 2 2 2 2 2 2 69" xfId="8682" xr:uid="{41A909E6-D654-4F14-8771-E92625766E08}"/>
    <cellStyle name="Normal 2 2 2 2 2 2 2 2 2 2 2 2 2 2 2 7" xfId="8683" xr:uid="{E242584C-9972-4589-BAEE-4362375C5E41}"/>
    <cellStyle name="Normal 2 2 2 2 2 2 2 2 2 2 2 2 2 2 2 70" xfId="8684" xr:uid="{39B182CB-DA52-413B-8B30-301264DCA4B2}"/>
    <cellStyle name="Normal 2 2 2 2 2 2 2 2 2 2 2 2 2 2 2 71" xfId="8685" xr:uid="{240373C8-552E-4D5C-AFF2-22BCC98E7315}"/>
    <cellStyle name="Normal 2 2 2 2 2 2 2 2 2 2 2 2 2 2 2 72" xfId="8686" xr:uid="{C234564D-AD98-47CF-A7BB-42B1029E65CF}"/>
    <cellStyle name="Normal 2 2 2 2 2 2 2 2 2 2 2 2 2 2 2 73" xfId="8687" xr:uid="{BF1AAE83-CC4B-4043-ACD2-9EF220D6EF94}"/>
    <cellStyle name="Normal 2 2 2 2 2 2 2 2 2 2 2 2 2 2 2 74" xfId="8688" xr:uid="{358C7AF1-05AF-4DE4-869B-3BC9E3323B83}"/>
    <cellStyle name="Normal 2 2 2 2 2 2 2 2 2 2 2 2 2 2 2 75" xfId="8689" xr:uid="{56A884C1-27EE-44FB-B7D4-999E38CB439E}"/>
    <cellStyle name="Normal 2 2 2 2 2 2 2 2 2 2 2 2 2 2 2 76" xfId="8690" xr:uid="{E3477597-CE24-4A01-8B6A-B8ACD9E2ACE3}"/>
    <cellStyle name="Normal 2 2 2 2 2 2 2 2 2 2 2 2 2 2 2 77" xfId="8691" xr:uid="{B032FD03-8DB9-4903-B2B2-B5CDD047510F}"/>
    <cellStyle name="Normal 2 2 2 2 2 2 2 2 2 2 2 2 2 2 2 78" xfId="8692" xr:uid="{06EC456F-D4CD-4B30-A2B3-4703E5A59256}"/>
    <cellStyle name="Normal 2 2 2 2 2 2 2 2 2 2 2 2 2 2 2 79" xfId="8693" xr:uid="{9C992BDE-AEC2-4DB1-8F51-F531E2718161}"/>
    <cellStyle name="Normal 2 2 2 2 2 2 2 2 2 2 2 2 2 2 2 8" xfId="8694" xr:uid="{16606F9C-BDD7-454C-BF8C-84B43F40ABA1}"/>
    <cellStyle name="Normal 2 2 2 2 2 2 2 2 2 2 2 2 2 2 2 80" xfId="8695" xr:uid="{272ABAA6-C0C6-4BB6-8BCE-93D0F9FEBACF}"/>
    <cellStyle name="Normal 2 2 2 2 2 2 2 2 2 2 2 2 2 2 2 81" xfId="8696" xr:uid="{AD5A83A3-3D50-45E5-9F54-5DE831AAE07C}"/>
    <cellStyle name="Normal 2 2 2 2 2 2 2 2 2 2 2 2 2 2 2 82" xfId="8697" xr:uid="{799FFB16-9021-4CFF-A0BF-4E998FE5F3FF}"/>
    <cellStyle name="Normal 2 2 2 2 2 2 2 2 2 2 2 2 2 2 2 83" xfId="8698" xr:uid="{8C3D2C7F-6DB8-4518-84A7-4CF8A1793F4F}"/>
    <cellStyle name="Normal 2 2 2 2 2 2 2 2 2 2 2 2 2 2 2 84" xfId="8699" xr:uid="{4D2C0F9A-AD83-46F6-9C38-2F4712321D0A}"/>
    <cellStyle name="Normal 2 2 2 2 2 2 2 2 2 2 2 2 2 2 2 84 2" xfId="8700" xr:uid="{920CC3A9-50C5-48F3-96A3-79672850C346}"/>
    <cellStyle name="Normal 2 2 2 2 2 2 2 2 2 2 2 2 2 2 2 84 3" xfId="8701" xr:uid="{7C9127D2-0835-4539-A533-82BC82210E26}"/>
    <cellStyle name="Normal 2 2 2 2 2 2 2 2 2 2 2 2 2 2 2 84 4" xfId="8702" xr:uid="{ABB39D9E-C474-49AF-A337-DFF7253B203C}"/>
    <cellStyle name="Normal 2 2 2 2 2 2 2 2 2 2 2 2 2 2 2 85" xfId="8703" xr:uid="{459C7383-22D3-4369-A5ED-33CBFF208ABE}"/>
    <cellStyle name="Normal 2 2 2 2 2 2 2 2 2 2 2 2 2 2 2 86" xfId="8704" xr:uid="{F183B58E-49FC-41C9-875C-6BA5783790A2}"/>
    <cellStyle name="Normal 2 2 2 2 2 2 2 2 2 2 2 2 2 2 2 9" xfId="8705" xr:uid="{C2E022C6-D955-4D39-96CF-5C4A4B4BFAF9}"/>
    <cellStyle name="Normal 2 2 2 2 2 2 2 2 2 2 2 2 2 2 20" xfId="8706" xr:uid="{A4E529E1-F378-403C-9223-9B8783502781}"/>
    <cellStyle name="Normal 2 2 2 2 2 2 2 2 2 2 2 2 2 2 20 2" xfId="8707" xr:uid="{50736C41-FD4C-4EB4-829B-4F68E492B3C5}"/>
    <cellStyle name="Normal 2 2 2 2 2 2 2 2 2 2 2 2 2 2 20 2 2" xfId="8708" xr:uid="{2265E116-96BC-4CEC-AAE0-3ADEB797A349}"/>
    <cellStyle name="Normal 2 2 2 2 2 2 2 2 2 2 2 2 2 2 20 2 3" xfId="8709" xr:uid="{DB84D913-C350-46A6-AA40-7232172CA903}"/>
    <cellStyle name="Normal 2 2 2 2 2 2 2 2 2 2 2 2 2 2 20 2 4" xfId="8710" xr:uid="{F88FF703-2D18-4C07-B0B9-1D274C40B52D}"/>
    <cellStyle name="Normal 2 2 2 2 2 2 2 2 2 2 2 2 2 2 20 3" xfId="8711" xr:uid="{38C92DA1-E830-4E1E-8C89-608A92876538}"/>
    <cellStyle name="Normal 2 2 2 2 2 2 2 2 2 2 2 2 2 2 20 4" xfId="8712" xr:uid="{4772BB1F-F81E-4AAB-87EE-26011A523D73}"/>
    <cellStyle name="Normal 2 2 2 2 2 2 2 2 2 2 2 2 2 2 20 5" xfId="8713" xr:uid="{9562E153-F992-4662-A01D-E464B23B730D}"/>
    <cellStyle name="Normal 2 2 2 2 2 2 2 2 2 2 2 2 2 2 20 6" xfId="8714" xr:uid="{C5BDF4A6-F888-444E-9E23-05A7B3B70CC6}"/>
    <cellStyle name="Normal 2 2 2 2 2 2 2 2 2 2 2 2 2 2 21" xfId="8715" xr:uid="{8BD4422B-050C-4467-9058-372A56F011E9}"/>
    <cellStyle name="Normal 2 2 2 2 2 2 2 2 2 2 2 2 2 2 22" xfId="8716" xr:uid="{0811B934-BF7D-4261-8A47-CC888623944C}"/>
    <cellStyle name="Normal 2 2 2 2 2 2 2 2 2 2 2 2 2 2 23" xfId="8717" xr:uid="{C8130AA7-4DC1-4796-B940-EC29D5C22435}"/>
    <cellStyle name="Normal 2 2 2 2 2 2 2 2 2 2 2 2 2 2 24" xfId="8718" xr:uid="{1ED0ABB9-67F6-4A22-B5A1-493E7B2F41B9}"/>
    <cellStyle name="Normal 2 2 2 2 2 2 2 2 2 2 2 2 2 2 25" xfId="8719" xr:uid="{B8362B3F-3C1A-4AFF-81B6-1A435D8D3FC4}"/>
    <cellStyle name="Normal 2 2 2 2 2 2 2 2 2 2 2 2 2 2 26" xfId="8720" xr:uid="{309D9D65-12CF-4EF8-AB71-790DDD0C8850}"/>
    <cellStyle name="Normal 2 2 2 2 2 2 2 2 2 2 2 2 2 2 26 2" xfId="8721" xr:uid="{3666549C-FE9C-48AC-9542-83777A07BACC}"/>
    <cellStyle name="Normal 2 2 2 2 2 2 2 2 2 2 2 2 2 2 26 3" xfId="8722" xr:uid="{7357ECEA-F20B-4A3B-8FAF-51352E2BB50F}"/>
    <cellStyle name="Normal 2 2 2 2 2 2 2 2 2 2 2 2 2 2 26 4" xfId="8723" xr:uid="{33D0C27F-7DB0-4474-BBDD-DD13B477BEED}"/>
    <cellStyle name="Normal 2 2 2 2 2 2 2 2 2 2 2 2 2 2 27" xfId="8724" xr:uid="{C994A11F-0A71-4464-BA2B-99C51EBBC7EC}"/>
    <cellStyle name="Normal 2 2 2 2 2 2 2 2 2 2 2 2 2 2 28" xfId="8725" xr:uid="{A9A171AD-7C51-4DAE-AF84-1D90A398DC4B}"/>
    <cellStyle name="Normal 2 2 2 2 2 2 2 2 2 2 2 2 2 2 29" xfId="8726" xr:uid="{2434DF89-A215-403D-A374-9A13F482E8BB}"/>
    <cellStyle name="Normal 2 2 2 2 2 2 2 2 2 2 2 2 2 2 3" xfId="8727" xr:uid="{FAF4001E-BF4F-4BC7-B18D-16D29166DCE1}"/>
    <cellStyle name="Normal 2 2 2 2 2 2 2 2 2 2 2 2 2 2 30" xfId="8728" xr:uid="{F2663E40-F5E9-493F-9EBD-69CF98DD139B}"/>
    <cellStyle name="Normal 2 2 2 2 2 2 2 2 2 2 2 2 2 2 31" xfId="8729" xr:uid="{A09F94DC-33A1-42CC-863E-35D6EE57081A}"/>
    <cellStyle name="Normal 2 2 2 2 2 2 2 2 2 2 2 2 2 2 32" xfId="8730" xr:uid="{03AB6ACE-9C93-4340-9AA4-EECA7A5E3DBA}"/>
    <cellStyle name="Normal 2 2 2 2 2 2 2 2 2 2 2 2 2 2 33" xfId="8731" xr:uid="{4E8E1F6A-7E4A-4F9B-9AD1-0324C254C30E}"/>
    <cellStyle name="Normal 2 2 2 2 2 2 2 2 2 2 2 2 2 2 34" xfId="8732" xr:uid="{C5B18092-B6DB-4D04-939B-7A2EE40532D2}"/>
    <cellStyle name="Normal 2 2 2 2 2 2 2 2 2 2 2 2 2 2 35" xfId="8733" xr:uid="{9ACA58C4-AA0B-4A64-842E-1A5688AAFFC4}"/>
    <cellStyle name="Normal 2 2 2 2 2 2 2 2 2 2 2 2 2 2 36" xfId="8734" xr:uid="{06DDD037-B2F6-4CD2-BF00-B1C9B9BD6BB4}"/>
    <cellStyle name="Normal 2 2 2 2 2 2 2 2 2 2 2 2 2 2 37" xfId="8735" xr:uid="{DF327A05-AA7A-4FA1-8C59-60437F48905F}"/>
    <cellStyle name="Normal 2 2 2 2 2 2 2 2 2 2 2 2 2 2 38" xfId="8736" xr:uid="{64E61275-DF58-4CDB-9218-42E85FCFC067}"/>
    <cellStyle name="Normal 2 2 2 2 2 2 2 2 2 2 2 2 2 2 39" xfId="8737" xr:uid="{6EAF04E3-290A-4D7C-8F42-49655866FCC2}"/>
    <cellStyle name="Normal 2 2 2 2 2 2 2 2 2 2 2 2 2 2 4" xfId="8738" xr:uid="{97B3EE89-8F60-4DAD-876E-467E07D1740F}"/>
    <cellStyle name="Normal 2 2 2 2 2 2 2 2 2 2 2 2 2 2 40" xfId="8739" xr:uid="{08771025-E58F-4B8F-9A64-CF1A1859F627}"/>
    <cellStyle name="Normal 2 2 2 2 2 2 2 2 2 2 2 2 2 2 41" xfId="8740" xr:uid="{E17FF02C-07AC-4B02-BE00-FC1A6B3FC891}"/>
    <cellStyle name="Normal 2 2 2 2 2 2 2 2 2 2 2 2 2 2 41 2" xfId="8741" xr:uid="{D6C89045-3520-4584-B458-B23B0FC1DE41}"/>
    <cellStyle name="Normal 2 2 2 2 2 2 2 2 2 2 2 2 2 2 41 3" xfId="8742" xr:uid="{A53E0BED-0181-492E-A3A2-AA0E26CC28AE}"/>
    <cellStyle name="Normal 2 2 2 2 2 2 2 2 2 2 2 2 2 2 41 4" xfId="8743" xr:uid="{FA555C95-7864-4DC5-9594-FD26FD9C9304}"/>
    <cellStyle name="Normal 2 2 2 2 2 2 2 2 2 2 2 2 2 2 41 5" xfId="8744" xr:uid="{5FFCCD90-D8BF-4B43-96E9-229EDDB5E99D}"/>
    <cellStyle name="Normal 2 2 2 2 2 2 2 2 2 2 2 2 2 2 41 6" xfId="8745" xr:uid="{F377E7E8-0C26-42B5-9B8E-C61734779851}"/>
    <cellStyle name="Normal 2 2 2 2 2 2 2 2 2 2 2 2 2 2 41 7" xfId="8746" xr:uid="{44D6929D-BAA2-41AC-8686-B92A586DFAD8}"/>
    <cellStyle name="Normal 2 2 2 2 2 2 2 2 2 2 2 2 2 2 42" xfId="8747" xr:uid="{BE2E847B-2649-4F4D-96FF-02DFB91B6BA7}"/>
    <cellStyle name="Normal 2 2 2 2 2 2 2 2 2 2 2 2 2 2 43" xfId="8748" xr:uid="{FBBFA993-7E71-4845-8FD5-D3D0C39366A9}"/>
    <cellStyle name="Normal 2 2 2 2 2 2 2 2 2 2 2 2 2 2 44" xfId="8749" xr:uid="{91E25D8A-B3A8-4D6D-BEB0-297882B4335C}"/>
    <cellStyle name="Normal 2 2 2 2 2 2 2 2 2 2 2 2 2 2 45" xfId="8750" xr:uid="{44D7BCA1-3194-4FD5-9351-69FE7B67FAF8}"/>
    <cellStyle name="Normal 2 2 2 2 2 2 2 2 2 2 2 2 2 2 46" xfId="8751" xr:uid="{8FC26366-ED3D-49C3-A334-05F3C85A70A9}"/>
    <cellStyle name="Normal 2 2 2 2 2 2 2 2 2 2 2 2 2 2 47" xfId="8752" xr:uid="{B935C2B8-3393-4377-BA14-7DF9F5C2BC37}"/>
    <cellStyle name="Normal 2 2 2 2 2 2 2 2 2 2 2 2 2 2 48" xfId="8753" xr:uid="{75CA479A-9FB8-48E4-94D7-B4D3B5698E98}"/>
    <cellStyle name="Normal 2 2 2 2 2 2 2 2 2 2 2 2 2 2 49" xfId="8754" xr:uid="{054A1FE2-4449-439F-B8AA-F1E7AEF692B4}"/>
    <cellStyle name="Normal 2 2 2 2 2 2 2 2 2 2 2 2 2 2 5" xfId="8755" xr:uid="{C294DF60-94F7-4459-8236-010CD3E105B5}"/>
    <cellStyle name="Normal 2 2 2 2 2 2 2 2 2 2 2 2 2 2 50" xfId="8756" xr:uid="{903E879C-4AB0-403C-AC6F-911404A5C931}"/>
    <cellStyle name="Normal 2 2 2 2 2 2 2 2 2 2 2 2 2 2 51" xfId="8757" xr:uid="{74266450-C8E9-48B7-A5FD-86ADED942555}"/>
    <cellStyle name="Normal 2 2 2 2 2 2 2 2 2 2 2 2 2 2 52" xfId="8758" xr:uid="{1C4B794C-439F-4EBD-A3C1-C1D9E344A0B8}"/>
    <cellStyle name="Normal 2 2 2 2 2 2 2 2 2 2 2 2 2 2 53" xfId="8759" xr:uid="{822A3D7D-45DF-4F96-8F16-240A90C9A0C3}"/>
    <cellStyle name="Normal 2 2 2 2 2 2 2 2 2 2 2 2 2 2 54" xfId="8760" xr:uid="{BEAFA614-4271-478C-B7BD-B51CF820071B}"/>
    <cellStyle name="Normal 2 2 2 2 2 2 2 2 2 2 2 2 2 2 55" xfId="8761" xr:uid="{656F8255-9E25-41C9-AB5B-47A161D86F16}"/>
    <cellStyle name="Normal 2 2 2 2 2 2 2 2 2 2 2 2 2 2 56" xfId="8762" xr:uid="{49DF5CE4-CA1A-4FD3-A35D-245CD1544518}"/>
    <cellStyle name="Normal 2 2 2 2 2 2 2 2 2 2 2 2 2 2 57" xfId="8763" xr:uid="{8667C90F-F137-45D4-961B-9958788B4D88}"/>
    <cellStyle name="Normal 2 2 2 2 2 2 2 2 2 2 2 2 2 2 58" xfId="8764" xr:uid="{06984C02-6A12-4E83-A714-87B120F4D86A}"/>
    <cellStyle name="Normal 2 2 2 2 2 2 2 2 2 2 2 2 2 2 59" xfId="8765" xr:uid="{29CA5C94-59FA-4F8D-8E5F-4E7BFD762905}"/>
    <cellStyle name="Normal 2 2 2 2 2 2 2 2 2 2 2 2 2 2 6" xfId="8766" xr:uid="{E0E86B85-3D44-4C30-A704-9ED40147CDC1}"/>
    <cellStyle name="Normal 2 2 2 2 2 2 2 2 2 2 2 2 2 2 60" xfId="8767" xr:uid="{02ACA7E9-1D85-4815-B255-C8B5C558167B}"/>
    <cellStyle name="Normal 2 2 2 2 2 2 2 2 2 2 2 2 2 2 61" xfId="8768" xr:uid="{35BD554A-14AF-45AA-B12A-331B76B9FF13}"/>
    <cellStyle name="Normal 2 2 2 2 2 2 2 2 2 2 2 2 2 2 62" xfId="8769" xr:uid="{4D742D4E-FC63-4A9F-AC08-FAA799AAC619}"/>
    <cellStyle name="Normal 2 2 2 2 2 2 2 2 2 2 2 2 2 2 63" xfId="8770" xr:uid="{4C0E5862-6F0F-4AF4-B0F6-AC00846EDEA5}"/>
    <cellStyle name="Normal 2 2 2 2 2 2 2 2 2 2 2 2 2 2 64" xfId="8771" xr:uid="{5F6A0501-5934-4A11-931B-1E892E12D426}"/>
    <cellStyle name="Normal 2 2 2 2 2 2 2 2 2 2 2 2 2 2 65" xfId="8772" xr:uid="{311C62C7-22D1-43ED-BD5A-2084A9918111}"/>
    <cellStyle name="Normal 2 2 2 2 2 2 2 2 2 2 2 2 2 2 66" xfId="8773" xr:uid="{9711FEE6-7AB3-470F-A900-A9EE8D4890FA}"/>
    <cellStyle name="Normal 2 2 2 2 2 2 2 2 2 2 2 2 2 2 67" xfId="8774" xr:uid="{60CBBF3A-6C60-42D4-AF91-62F3C72410EF}"/>
    <cellStyle name="Normal 2 2 2 2 2 2 2 2 2 2 2 2 2 2 68" xfId="8775" xr:uid="{B0A058F2-6BAA-470F-B0A5-0B017E20C3AD}"/>
    <cellStyle name="Normal 2 2 2 2 2 2 2 2 2 2 2 2 2 2 69" xfId="8776" xr:uid="{35DA274C-7DD0-4F71-9B67-2A022E8442F1}"/>
    <cellStyle name="Normal 2 2 2 2 2 2 2 2 2 2 2 2 2 2 7" xfId="8777" xr:uid="{50269642-0BCC-4F60-A8A9-7EBD91DAC827}"/>
    <cellStyle name="Normal 2 2 2 2 2 2 2 2 2 2 2 2 2 2 7 10" xfId="8778" xr:uid="{3489C966-0EBC-496E-8C28-F3D5361FFFBB}"/>
    <cellStyle name="Normal 2 2 2 2 2 2 2 2 2 2 2 2 2 2 7 11" xfId="8779" xr:uid="{51E8D753-B06F-4078-86FA-FE7812272800}"/>
    <cellStyle name="Normal 2 2 2 2 2 2 2 2 2 2 2 2 2 2 7 11 10" xfId="8780" xr:uid="{C5DD841F-DAA6-4649-A860-A4222129D9CC}"/>
    <cellStyle name="Normal 2 2 2 2 2 2 2 2 2 2 2 2 2 2 7 11 11" xfId="8781" xr:uid="{AE35F4F2-6E57-4650-BB69-4AB6299F1113}"/>
    <cellStyle name="Normal 2 2 2 2 2 2 2 2 2 2 2 2 2 2 7 11 11 2" xfId="8782" xr:uid="{37AE4321-E41D-4268-A008-386BF400266F}"/>
    <cellStyle name="Normal 2 2 2 2 2 2 2 2 2 2 2 2 2 2 7 11 11 3" xfId="8783" xr:uid="{62EE5FD4-27B2-47DA-95D6-546B54C2D2E6}"/>
    <cellStyle name="Normal 2 2 2 2 2 2 2 2 2 2 2 2 2 2 7 11 11 4" xfId="8784" xr:uid="{78D8F0E8-FD68-4D2D-8C55-000E6DD361CE}"/>
    <cellStyle name="Normal 2 2 2 2 2 2 2 2 2 2 2 2 2 2 7 11 12" xfId="8785" xr:uid="{0F8C6D3B-D33C-4BE7-AD6C-CCEDD928ED0D}"/>
    <cellStyle name="Normal 2 2 2 2 2 2 2 2 2 2 2 2 2 2 7 11 13" xfId="8786" xr:uid="{A29A3F5A-0671-438D-A2A0-59162834C2F1}"/>
    <cellStyle name="Normal 2 2 2 2 2 2 2 2 2 2 2 2 2 2 7 11 14" xfId="8787" xr:uid="{FBA4BDA3-B286-4A15-83E8-8B462FDE0DE5}"/>
    <cellStyle name="Normal 2 2 2 2 2 2 2 2 2 2 2 2 2 2 7 11 2" xfId="8788" xr:uid="{A7EB98CF-B3A5-458E-814E-4AEA8D250EB7}"/>
    <cellStyle name="Normal 2 2 2 2 2 2 2 2 2 2 2 2 2 2 7 11 2 10" xfId="8789" xr:uid="{1645DBD8-05AB-4147-B04E-E042B9C2D83A}"/>
    <cellStyle name="Normal 2 2 2 2 2 2 2 2 2 2 2 2 2 2 7 11 2 11" xfId="8790" xr:uid="{F9AC2767-93FF-4240-804B-22503BD843ED}"/>
    <cellStyle name="Normal 2 2 2 2 2 2 2 2 2 2 2 2 2 2 7 11 2 2" xfId="8791" xr:uid="{8481050E-0094-4E3C-9066-F8E068B5FB41}"/>
    <cellStyle name="Normal 2 2 2 2 2 2 2 2 2 2 2 2 2 2 7 11 2 2 10" xfId="8792" xr:uid="{CCC63C0E-50C9-434C-84FD-F871ACE79F84}"/>
    <cellStyle name="Normal 2 2 2 2 2 2 2 2 2 2 2 2 2 2 7 11 2 2 11" xfId="8793" xr:uid="{51BC1B51-50DF-451E-892D-E0FBCA9D6788}"/>
    <cellStyle name="Normal 2 2 2 2 2 2 2 2 2 2 2 2 2 2 7 11 2 2 2" xfId="8794" xr:uid="{1DD25BBD-E4F8-4172-9CE2-2084E0343637}"/>
    <cellStyle name="Normal 2 2 2 2 2 2 2 2 2 2 2 2 2 2 7 11 2 2 2 2" xfId="8795" xr:uid="{33D6EC7F-2899-4288-A56D-ECD0576D4B75}"/>
    <cellStyle name="Normal 2 2 2 2 2 2 2 2 2 2 2 2 2 2 7 11 2 2 2 2 2" xfId="8796" xr:uid="{9728C6CD-E82F-4218-9060-F784C105B8FE}"/>
    <cellStyle name="Normal 2 2 2 2 2 2 2 2 2 2 2 2 2 2 7 11 2 2 2 2 3" xfId="8797" xr:uid="{E510DDEB-5BA9-4945-BE9E-670A83C9F137}"/>
    <cellStyle name="Normal 2 2 2 2 2 2 2 2 2 2 2 2 2 2 7 11 2 2 2 2 4" xfId="8798" xr:uid="{4E0BC0E6-DA25-46B5-A1F3-3E04C9780AA1}"/>
    <cellStyle name="Normal 2 2 2 2 2 2 2 2 2 2 2 2 2 2 7 11 2 2 2 3" xfId="8799" xr:uid="{E81452BE-95E3-4A85-BEB8-85BE9AE2C34E}"/>
    <cellStyle name="Normal 2 2 2 2 2 2 2 2 2 2 2 2 2 2 7 11 2 2 2 4" xfId="8800" xr:uid="{0CC414ED-1D76-41B7-8F14-E9EEC1DAA39C}"/>
    <cellStyle name="Normal 2 2 2 2 2 2 2 2 2 2 2 2 2 2 7 11 2 2 2 5" xfId="8801" xr:uid="{4A1CE574-5115-401A-BDFF-85A9C0EDB4DD}"/>
    <cellStyle name="Normal 2 2 2 2 2 2 2 2 2 2 2 2 2 2 7 11 2 2 2 6" xfId="8802" xr:uid="{3D3E087D-2624-4F4F-B2C5-9B2324724316}"/>
    <cellStyle name="Normal 2 2 2 2 2 2 2 2 2 2 2 2 2 2 7 11 2 2 3" xfId="8803" xr:uid="{C29D4679-AA3B-4C8B-B355-7C3A2DC330C5}"/>
    <cellStyle name="Normal 2 2 2 2 2 2 2 2 2 2 2 2 2 2 7 11 2 2 4" xfId="8804" xr:uid="{BA5A9437-3246-46A4-B117-478D42E97D5B}"/>
    <cellStyle name="Normal 2 2 2 2 2 2 2 2 2 2 2 2 2 2 7 11 2 2 5" xfId="8805" xr:uid="{DD61DDF5-DEA9-44E9-AFFF-64CB454458BC}"/>
    <cellStyle name="Normal 2 2 2 2 2 2 2 2 2 2 2 2 2 2 7 11 2 2 6" xfId="8806" xr:uid="{F547001B-BE6B-4DDC-A275-02DD9F416260}"/>
    <cellStyle name="Normal 2 2 2 2 2 2 2 2 2 2 2 2 2 2 7 11 2 2 7" xfId="8807" xr:uid="{C4E13033-7728-4417-BC1C-4FB7F17EB63B}"/>
    <cellStyle name="Normal 2 2 2 2 2 2 2 2 2 2 2 2 2 2 7 11 2 2 8" xfId="8808" xr:uid="{DD8F72BF-FC41-427D-8A06-A7ED5A82142F}"/>
    <cellStyle name="Normal 2 2 2 2 2 2 2 2 2 2 2 2 2 2 7 11 2 2 8 2" xfId="8809" xr:uid="{2BF3CCC2-438C-459A-BDAD-F67E72BFFFBD}"/>
    <cellStyle name="Normal 2 2 2 2 2 2 2 2 2 2 2 2 2 2 7 11 2 2 8 3" xfId="8810" xr:uid="{6983B9F3-D55F-44CA-ACA3-3DE5DDEB83C9}"/>
    <cellStyle name="Normal 2 2 2 2 2 2 2 2 2 2 2 2 2 2 7 11 2 2 8 4" xfId="8811" xr:uid="{A1216567-4AAF-4625-9F73-B886B78DE8F9}"/>
    <cellStyle name="Normal 2 2 2 2 2 2 2 2 2 2 2 2 2 2 7 11 2 2 9" xfId="8812" xr:uid="{31D3632F-7864-49DA-9B24-89E7352E1C12}"/>
    <cellStyle name="Normal 2 2 2 2 2 2 2 2 2 2 2 2 2 2 7 11 2 3" xfId="8813" xr:uid="{D35673DB-2870-483D-9E93-25718A74383F}"/>
    <cellStyle name="Normal 2 2 2 2 2 2 2 2 2 2 2 2 2 2 7 11 2 3 2" xfId="8814" xr:uid="{53390B8F-A01A-4D99-936B-82C9040BCCD8}"/>
    <cellStyle name="Normal 2 2 2 2 2 2 2 2 2 2 2 2 2 2 7 11 2 3 2 2" xfId="8815" xr:uid="{34A2CA9B-9B30-4560-8B4F-A47F6610722F}"/>
    <cellStyle name="Normal 2 2 2 2 2 2 2 2 2 2 2 2 2 2 7 11 2 3 2 3" xfId="8816" xr:uid="{12434A99-A83D-4147-8664-6E3426BFDAC7}"/>
    <cellStyle name="Normal 2 2 2 2 2 2 2 2 2 2 2 2 2 2 7 11 2 3 2 4" xfId="8817" xr:uid="{6023B189-617D-4BB9-B7D7-261A18179B35}"/>
    <cellStyle name="Normal 2 2 2 2 2 2 2 2 2 2 2 2 2 2 7 11 2 3 3" xfId="8818" xr:uid="{FCD1CE10-AF3D-4D00-8ACB-E245FB4F0CB4}"/>
    <cellStyle name="Normal 2 2 2 2 2 2 2 2 2 2 2 2 2 2 7 11 2 3 4" xfId="8819" xr:uid="{43BD6DD7-7156-4380-85AC-70D7E9782653}"/>
    <cellStyle name="Normal 2 2 2 2 2 2 2 2 2 2 2 2 2 2 7 11 2 3 5" xfId="8820" xr:uid="{ECD27AE7-48BE-41CB-ABEE-8DDEF130E9EC}"/>
    <cellStyle name="Normal 2 2 2 2 2 2 2 2 2 2 2 2 2 2 7 11 2 3 6" xfId="8821" xr:uid="{161A18A2-DEAA-45AE-8367-00C3A3011C7C}"/>
    <cellStyle name="Normal 2 2 2 2 2 2 2 2 2 2 2 2 2 2 7 11 2 4" xfId="8822" xr:uid="{9BB46250-E352-41D3-8707-9DD64ADDB6C7}"/>
    <cellStyle name="Normal 2 2 2 2 2 2 2 2 2 2 2 2 2 2 7 11 2 5" xfId="8823" xr:uid="{ABA227C2-D088-42AB-A74C-09B76D7AF8D9}"/>
    <cellStyle name="Normal 2 2 2 2 2 2 2 2 2 2 2 2 2 2 7 11 2 6" xfId="8824" xr:uid="{A676EE1D-A5C7-4DCA-993E-0E4AD97F0849}"/>
    <cellStyle name="Normal 2 2 2 2 2 2 2 2 2 2 2 2 2 2 7 11 2 7" xfId="8825" xr:uid="{B3615433-F538-4011-AD94-DB82387C2DDF}"/>
    <cellStyle name="Normal 2 2 2 2 2 2 2 2 2 2 2 2 2 2 7 11 2 8" xfId="8826" xr:uid="{304A560B-7A57-46D0-9229-EE83612F0379}"/>
    <cellStyle name="Normal 2 2 2 2 2 2 2 2 2 2 2 2 2 2 7 11 2 8 2" xfId="8827" xr:uid="{79E2398E-253F-425A-887B-FA40DDC25D6A}"/>
    <cellStyle name="Normal 2 2 2 2 2 2 2 2 2 2 2 2 2 2 7 11 2 8 3" xfId="8828" xr:uid="{234C38AD-73BE-4768-BA5D-2ACEB0EBAB82}"/>
    <cellStyle name="Normal 2 2 2 2 2 2 2 2 2 2 2 2 2 2 7 11 2 8 4" xfId="8829" xr:uid="{059EFDA3-5DC3-4C27-A3C2-BB2F27A4EE8B}"/>
    <cellStyle name="Normal 2 2 2 2 2 2 2 2 2 2 2 2 2 2 7 11 2 9" xfId="8830" xr:uid="{CFFAD01F-1D2F-4D14-AA96-780D961A13C4}"/>
    <cellStyle name="Normal 2 2 2 2 2 2 2 2 2 2 2 2 2 2 7 11 3" xfId="8831" xr:uid="{462AB4CC-3827-4E44-B3F9-71C73A891A4A}"/>
    <cellStyle name="Normal 2 2 2 2 2 2 2 2 2 2 2 2 2 2 7 11 4" xfId="8832" xr:uid="{DAC5820F-7A01-4CEF-8103-A781F460D1EC}"/>
    <cellStyle name="Normal 2 2 2 2 2 2 2 2 2 2 2 2 2 2 7 11 5" xfId="8833" xr:uid="{B84A1D01-E2BF-415D-8B00-F75F9D665CDD}"/>
    <cellStyle name="Normal 2 2 2 2 2 2 2 2 2 2 2 2 2 2 7 11 5 2" xfId="8834" xr:uid="{0FD2D7A3-013E-4984-96CE-D4E237D18538}"/>
    <cellStyle name="Normal 2 2 2 2 2 2 2 2 2 2 2 2 2 2 7 11 5 2 2" xfId="8835" xr:uid="{088AA4DF-7DFE-47D3-A76C-233C90964C86}"/>
    <cellStyle name="Normal 2 2 2 2 2 2 2 2 2 2 2 2 2 2 7 11 5 2 3" xfId="8836" xr:uid="{681E40A4-2C9B-41FE-AD11-E63AA8BB6D23}"/>
    <cellStyle name="Normal 2 2 2 2 2 2 2 2 2 2 2 2 2 2 7 11 5 2 4" xfId="8837" xr:uid="{4C3FF93B-8B6B-4928-BDF7-C7411E026143}"/>
    <cellStyle name="Normal 2 2 2 2 2 2 2 2 2 2 2 2 2 2 7 11 5 3" xfId="8838" xr:uid="{F871E579-B7D8-4050-8233-9A2BE4021357}"/>
    <cellStyle name="Normal 2 2 2 2 2 2 2 2 2 2 2 2 2 2 7 11 5 4" xfId="8839" xr:uid="{600A3FA7-0AF2-4C13-904B-C942EC927899}"/>
    <cellStyle name="Normal 2 2 2 2 2 2 2 2 2 2 2 2 2 2 7 11 5 5" xfId="8840" xr:uid="{CFA924EC-C11D-43C3-B1D8-58C9A9A63A29}"/>
    <cellStyle name="Normal 2 2 2 2 2 2 2 2 2 2 2 2 2 2 7 11 5 6" xfId="8841" xr:uid="{9136722C-37CD-417A-BEEB-EF0840138809}"/>
    <cellStyle name="Normal 2 2 2 2 2 2 2 2 2 2 2 2 2 2 7 11 6" xfId="8842" xr:uid="{D1597BFB-5B0D-41E5-9484-E1E0BEB4E4B6}"/>
    <cellStyle name="Normal 2 2 2 2 2 2 2 2 2 2 2 2 2 2 7 11 7" xfId="8843" xr:uid="{ACEA5C19-EC09-40B1-A5C5-62F272B558E7}"/>
    <cellStyle name="Normal 2 2 2 2 2 2 2 2 2 2 2 2 2 2 7 11 8" xfId="8844" xr:uid="{2885AF7D-65DF-4F3B-B2DF-56EAD98DE5FD}"/>
    <cellStyle name="Normal 2 2 2 2 2 2 2 2 2 2 2 2 2 2 7 11 9" xfId="8845" xr:uid="{95D0CE3B-1FAA-4ABD-A7ED-F625E663C7F3}"/>
    <cellStyle name="Normal 2 2 2 2 2 2 2 2 2 2 2 2 2 2 7 12" xfId="8846" xr:uid="{B86CEB05-8B98-4C2D-AE10-63778C840B5B}"/>
    <cellStyle name="Normal 2 2 2 2 2 2 2 2 2 2 2 2 2 2 7 13" xfId="8847" xr:uid="{B470A951-88AD-419A-A0F2-96FEA08D8E86}"/>
    <cellStyle name="Normal 2 2 2 2 2 2 2 2 2 2 2 2 2 2 7 13 10" xfId="8848" xr:uid="{D522B9A3-D37B-42C8-AF78-DC40C4D270FF}"/>
    <cellStyle name="Normal 2 2 2 2 2 2 2 2 2 2 2 2 2 2 7 13 11" xfId="8849" xr:uid="{8F408A6A-22BD-44AC-AB89-C8D8B6809391}"/>
    <cellStyle name="Normal 2 2 2 2 2 2 2 2 2 2 2 2 2 2 7 13 2" xfId="8850" xr:uid="{4B44BEE9-B102-4DF2-909F-3C1334A7D44E}"/>
    <cellStyle name="Normal 2 2 2 2 2 2 2 2 2 2 2 2 2 2 7 13 2 10" xfId="8851" xr:uid="{87C2DA59-FA7A-4BF6-8BDA-EFBAB8B64B06}"/>
    <cellStyle name="Normal 2 2 2 2 2 2 2 2 2 2 2 2 2 2 7 13 2 11" xfId="8852" xr:uid="{EB3B37C1-85B6-47EC-873F-540C9C322530}"/>
    <cellStyle name="Normal 2 2 2 2 2 2 2 2 2 2 2 2 2 2 7 13 2 2" xfId="8853" xr:uid="{B8EB1564-BB60-439B-80ED-CA0858987DC3}"/>
    <cellStyle name="Normal 2 2 2 2 2 2 2 2 2 2 2 2 2 2 7 13 2 2 2" xfId="8854" xr:uid="{C2BF6998-CA6B-4CC7-9189-FD69296DDF90}"/>
    <cellStyle name="Normal 2 2 2 2 2 2 2 2 2 2 2 2 2 2 7 13 2 2 2 2" xfId="8855" xr:uid="{94D4B709-889A-4EE0-AD30-2D5BF79E5BE6}"/>
    <cellStyle name="Normal 2 2 2 2 2 2 2 2 2 2 2 2 2 2 7 13 2 2 2 3" xfId="8856" xr:uid="{6BF643DE-9B65-4B32-BF96-2D055D3D931F}"/>
    <cellStyle name="Normal 2 2 2 2 2 2 2 2 2 2 2 2 2 2 7 13 2 2 2 4" xfId="8857" xr:uid="{B09A35A4-B467-407D-962C-025EE72C4C6F}"/>
    <cellStyle name="Normal 2 2 2 2 2 2 2 2 2 2 2 2 2 2 7 13 2 2 3" xfId="8858" xr:uid="{337E93AC-C74F-4BF6-8169-31F7C11C646D}"/>
    <cellStyle name="Normal 2 2 2 2 2 2 2 2 2 2 2 2 2 2 7 13 2 2 4" xfId="8859" xr:uid="{61D7EECF-0017-487A-A478-8F236CE0634E}"/>
    <cellStyle name="Normal 2 2 2 2 2 2 2 2 2 2 2 2 2 2 7 13 2 2 5" xfId="8860" xr:uid="{0E2E20E8-FF74-4F6B-B158-792DD2AC0130}"/>
    <cellStyle name="Normal 2 2 2 2 2 2 2 2 2 2 2 2 2 2 7 13 2 2 6" xfId="8861" xr:uid="{790B0CF2-1D0B-4231-84E5-0E4F3A06971A}"/>
    <cellStyle name="Normal 2 2 2 2 2 2 2 2 2 2 2 2 2 2 7 13 2 3" xfId="8862" xr:uid="{3E30F845-3D9A-405F-A46F-F5572E3CF36A}"/>
    <cellStyle name="Normal 2 2 2 2 2 2 2 2 2 2 2 2 2 2 7 13 2 4" xfId="8863" xr:uid="{2A930AB9-210D-4EFD-8A6E-8499CB8FC86A}"/>
    <cellStyle name="Normal 2 2 2 2 2 2 2 2 2 2 2 2 2 2 7 13 2 5" xfId="8864" xr:uid="{3D4B4469-4C5A-4652-B04C-142EDB4AC7D0}"/>
    <cellStyle name="Normal 2 2 2 2 2 2 2 2 2 2 2 2 2 2 7 13 2 6" xfId="8865" xr:uid="{998DEB6B-44E4-4BF2-BA25-E6BC60CC5025}"/>
    <cellStyle name="Normal 2 2 2 2 2 2 2 2 2 2 2 2 2 2 7 13 2 7" xfId="8866" xr:uid="{98F1E2EB-ED26-4A8A-93B5-83FE407875A1}"/>
    <cellStyle name="Normal 2 2 2 2 2 2 2 2 2 2 2 2 2 2 7 13 2 8" xfId="8867" xr:uid="{1C9E53C4-0E0F-491C-9987-1BDFE9D64367}"/>
    <cellStyle name="Normal 2 2 2 2 2 2 2 2 2 2 2 2 2 2 7 13 2 8 2" xfId="8868" xr:uid="{F1180F4D-D9F7-46C2-BF4D-9015CDE03249}"/>
    <cellStyle name="Normal 2 2 2 2 2 2 2 2 2 2 2 2 2 2 7 13 2 8 3" xfId="8869" xr:uid="{09370E95-7D61-4B7C-8F1F-DB84B0087E59}"/>
    <cellStyle name="Normal 2 2 2 2 2 2 2 2 2 2 2 2 2 2 7 13 2 8 4" xfId="8870" xr:uid="{61D16757-6AE1-4846-83CB-6ED1CC716163}"/>
    <cellStyle name="Normal 2 2 2 2 2 2 2 2 2 2 2 2 2 2 7 13 2 9" xfId="8871" xr:uid="{2539C2A3-B6F0-4ABC-9308-8E0398C62D41}"/>
    <cellStyle name="Normal 2 2 2 2 2 2 2 2 2 2 2 2 2 2 7 13 3" xfId="8872" xr:uid="{27ADD4A6-FE1B-44B6-AC2F-5D5ABA528ED2}"/>
    <cellStyle name="Normal 2 2 2 2 2 2 2 2 2 2 2 2 2 2 7 13 3 2" xfId="8873" xr:uid="{9C6B2858-5CE8-4CB7-9EE3-373EC6D2E2A4}"/>
    <cellStyle name="Normal 2 2 2 2 2 2 2 2 2 2 2 2 2 2 7 13 3 2 2" xfId="8874" xr:uid="{01DD9D6C-2189-4D0F-A86D-2C2EF62CF05E}"/>
    <cellStyle name="Normal 2 2 2 2 2 2 2 2 2 2 2 2 2 2 7 13 3 2 3" xfId="8875" xr:uid="{36BB3AA2-F465-43A8-BFDD-B65B1A3A62A9}"/>
    <cellStyle name="Normal 2 2 2 2 2 2 2 2 2 2 2 2 2 2 7 13 3 2 4" xfId="8876" xr:uid="{41EBD7F5-6C65-4E7C-BB6B-11E68CC255D9}"/>
    <cellStyle name="Normal 2 2 2 2 2 2 2 2 2 2 2 2 2 2 7 13 3 3" xfId="8877" xr:uid="{6C586BDF-F3B3-446A-B22C-C301A1C19295}"/>
    <cellStyle name="Normal 2 2 2 2 2 2 2 2 2 2 2 2 2 2 7 13 3 4" xfId="8878" xr:uid="{5EAD6FCE-5D03-4249-9E57-C15E12D204B8}"/>
    <cellStyle name="Normal 2 2 2 2 2 2 2 2 2 2 2 2 2 2 7 13 3 5" xfId="8879" xr:uid="{1B2942B1-2A6A-4D78-BA3F-152944EAD99F}"/>
    <cellStyle name="Normal 2 2 2 2 2 2 2 2 2 2 2 2 2 2 7 13 3 6" xfId="8880" xr:uid="{F77F9449-4E17-4D4F-B738-4DD64B7B9411}"/>
    <cellStyle name="Normal 2 2 2 2 2 2 2 2 2 2 2 2 2 2 7 13 4" xfId="8881" xr:uid="{F3F9D7FA-6B0F-4317-BD70-93F55BB66053}"/>
    <cellStyle name="Normal 2 2 2 2 2 2 2 2 2 2 2 2 2 2 7 13 5" xfId="8882" xr:uid="{AAAD849C-F95D-4943-844D-D653817F5EE1}"/>
    <cellStyle name="Normal 2 2 2 2 2 2 2 2 2 2 2 2 2 2 7 13 6" xfId="8883" xr:uid="{38CC029B-C34B-409C-B2D0-479AD33F5EB0}"/>
    <cellStyle name="Normal 2 2 2 2 2 2 2 2 2 2 2 2 2 2 7 13 7" xfId="8884" xr:uid="{E15CF14A-3832-4CC7-842C-73D3DA3C9CD9}"/>
    <cellStyle name="Normal 2 2 2 2 2 2 2 2 2 2 2 2 2 2 7 13 8" xfId="8885" xr:uid="{755AE7DB-687C-40D0-90A3-E29679869308}"/>
    <cellStyle name="Normal 2 2 2 2 2 2 2 2 2 2 2 2 2 2 7 13 8 2" xfId="8886" xr:uid="{04610743-8B62-4C00-B355-E460127CC716}"/>
    <cellStyle name="Normal 2 2 2 2 2 2 2 2 2 2 2 2 2 2 7 13 8 3" xfId="8887" xr:uid="{021D6B42-B095-478B-BB05-6313802B8DC1}"/>
    <cellStyle name="Normal 2 2 2 2 2 2 2 2 2 2 2 2 2 2 7 13 8 4" xfId="8888" xr:uid="{1D758F5E-16F0-47C5-8405-98A4669902F7}"/>
    <cellStyle name="Normal 2 2 2 2 2 2 2 2 2 2 2 2 2 2 7 13 9" xfId="8889" xr:uid="{2A821F70-26C6-4344-9CAE-6BF57C1DEFEB}"/>
    <cellStyle name="Normal 2 2 2 2 2 2 2 2 2 2 2 2 2 2 7 14" xfId="8890" xr:uid="{4BDD4E20-1089-4FF2-8059-876487522B8D}"/>
    <cellStyle name="Normal 2 2 2 2 2 2 2 2 2 2 2 2 2 2 7 15" xfId="8891" xr:uid="{9330F380-6384-4C9F-B8A4-AEB22900C1FA}"/>
    <cellStyle name="Normal 2 2 2 2 2 2 2 2 2 2 2 2 2 2 7 15 2" xfId="8892" xr:uid="{82ECF0BB-8633-4C17-B6B9-06DD69B3B567}"/>
    <cellStyle name="Normal 2 2 2 2 2 2 2 2 2 2 2 2 2 2 7 15 2 2" xfId="8893" xr:uid="{54989FC7-42A7-4338-A1B4-FA626A066D04}"/>
    <cellStyle name="Normal 2 2 2 2 2 2 2 2 2 2 2 2 2 2 7 15 2 3" xfId="8894" xr:uid="{2CE5C3EC-3374-4E81-BD2F-14E7487B7690}"/>
    <cellStyle name="Normal 2 2 2 2 2 2 2 2 2 2 2 2 2 2 7 15 2 4" xfId="8895" xr:uid="{2093D2EE-3730-4B47-9426-D49E84EEB27E}"/>
    <cellStyle name="Normal 2 2 2 2 2 2 2 2 2 2 2 2 2 2 7 15 3" xfId="8896" xr:uid="{8132885D-8703-4724-8CDF-CBC4D751AF94}"/>
    <cellStyle name="Normal 2 2 2 2 2 2 2 2 2 2 2 2 2 2 7 15 4" xfId="8897" xr:uid="{3D9F21F5-520E-446F-BEC3-B8CC952688F3}"/>
    <cellStyle name="Normal 2 2 2 2 2 2 2 2 2 2 2 2 2 2 7 15 5" xfId="8898" xr:uid="{C425E25D-5FBF-4613-B81F-885EDD423BD7}"/>
    <cellStyle name="Normal 2 2 2 2 2 2 2 2 2 2 2 2 2 2 7 15 6" xfId="8899" xr:uid="{FA4628F2-63F3-4E6A-BE05-A9ACBE56B8C1}"/>
    <cellStyle name="Normal 2 2 2 2 2 2 2 2 2 2 2 2 2 2 7 16" xfId="8900" xr:uid="{227E8249-E2DD-4427-8B7D-30B1F89AA446}"/>
    <cellStyle name="Normal 2 2 2 2 2 2 2 2 2 2 2 2 2 2 7 17" xfId="8901" xr:uid="{4DC73713-F8BE-4CFC-9462-2E4F9DE5B288}"/>
    <cellStyle name="Normal 2 2 2 2 2 2 2 2 2 2 2 2 2 2 7 18" xfId="8902" xr:uid="{63C027EB-A497-4747-8843-340AE180F8EC}"/>
    <cellStyle name="Normal 2 2 2 2 2 2 2 2 2 2 2 2 2 2 7 19" xfId="8903" xr:uid="{DDAF8E22-BD63-4E91-BAB6-02B6AE79AF23}"/>
    <cellStyle name="Normal 2 2 2 2 2 2 2 2 2 2 2 2 2 2 7 2" xfId="8904" xr:uid="{EAC88B8E-6F62-412A-B321-486B0AB898C1}"/>
    <cellStyle name="Normal 2 2 2 2 2 2 2 2 2 2 2 2 2 2 7 2 10" xfId="8905" xr:uid="{B3ADAF02-013D-4A57-9379-B5333F26BD18}"/>
    <cellStyle name="Normal 2 2 2 2 2 2 2 2 2 2 2 2 2 2 7 2 11" xfId="8906" xr:uid="{B79EF820-D0A6-4C09-8B6F-859994C1C17E}"/>
    <cellStyle name="Normal 2 2 2 2 2 2 2 2 2 2 2 2 2 2 7 2 12" xfId="8907" xr:uid="{A04A3A57-50B8-42BB-836F-64F39B0A68FE}"/>
    <cellStyle name="Normal 2 2 2 2 2 2 2 2 2 2 2 2 2 2 7 2 13" xfId="8908" xr:uid="{F0E54D9A-0AFF-403C-B70F-D4E42E7B400E}"/>
    <cellStyle name="Normal 2 2 2 2 2 2 2 2 2 2 2 2 2 2 7 2 13 2" xfId="8909" xr:uid="{E020E8FD-C330-4EDD-9783-EBC0F9CCAA51}"/>
    <cellStyle name="Normal 2 2 2 2 2 2 2 2 2 2 2 2 2 2 7 2 13 3" xfId="8910" xr:uid="{976287D6-8C81-4956-921A-C4F53AE70386}"/>
    <cellStyle name="Normal 2 2 2 2 2 2 2 2 2 2 2 2 2 2 7 2 13 4" xfId="8911" xr:uid="{7B261553-71B0-4458-BDBC-D14A9305093E}"/>
    <cellStyle name="Normal 2 2 2 2 2 2 2 2 2 2 2 2 2 2 7 2 14" xfId="8912" xr:uid="{7C8AECBE-3D08-43C8-9FC7-85C408793DDC}"/>
    <cellStyle name="Normal 2 2 2 2 2 2 2 2 2 2 2 2 2 2 7 2 15" xfId="8913" xr:uid="{4F8E7CA1-0E97-45A8-A636-B264EFBE86D6}"/>
    <cellStyle name="Normal 2 2 2 2 2 2 2 2 2 2 2 2 2 2 7 2 16" xfId="8914" xr:uid="{C07A996A-0C89-4F74-9296-1546DB5CCFBB}"/>
    <cellStyle name="Normal 2 2 2 2 2 2 2 2 2 2 2 2 2 2 7 2 2" xfId="8915" xr:uid="{F89C766E-4754-4262-B8E3-14A5FABDFD68}"/>
    <cellStyle name="Normal 2 2 2 2 2 2 2 2 2 2 2 2 2 2 7 2 2 10" xfId="8916" xr:uid="{1BE34755-1E95-4C77-8CA6-606B09BAD8C1}"/>
    <cellStyle name="Normal 2 2 2 2 2 2 2 2 2 2 2 2 2 2 7 2 2 11" xfId="8917" xr:uid="{AF1949F8-7707-4A32-967F-C1BE4DF250BC}"/>
    <cellStyle name="Normal 2 2 2 2 2 2 2 2 2 2 2 2 2 2 7 2 2 11 2" xfId="8918" xr:uid="{805D09EF-534B-4278-916E-EE088A1E0E3B}"/>
    <cellStyle name="Normal 2 2 2 2 2 2 2 2 2 2 2 2 2 2 7 2 2 11 3" xfId="8919" xr:uid="{199814D2-2D09-4363-866C-7FF8CD40E4D0}"/>
    <cellStyle name="Normal 2 2 2 2 2 2 2 2 2 2 2 2 2 2 7 2 2 11 4" xfId="8920" xr:uid="{ACDFE5B7-72DF-4B55-BA3B-C45FA92F2344}"/>
    <cellStyle name="Normal 2 2 2 2 2 2 2 2 2 2 2 2 2 2 7 2 2 12" xfId="8921" xr:uid="{B99B1BCA-CDC0-4FBB-ACDE-15F8434C9ADB}"/>
    <cellStyle name="Normal 2 2 2 2 2 2 2 2 2 2 2 2 2 2 7 2 2 13" xfId="8922" xr:uid="{94DA8401-E078-4ED2-8CE3-7C63168D10D3}"/>
    <cellStyle name="Normal 2 2 2 2 2 2 2 2 2 2 2 2 2 2 7 2 2 14" xfId="8923" xr:uid="{10D73C52-358E-462D-B10E-092E07118449}"/>
    <cellStyle name="Normal 2 2 2 2 2 2 2 2 2 2 2 2 2 2 7 2 2 2" xfId="8924" xr:uid="{F8D73399-B94F-46E6-B705-0260C4651378}"/>
    <cellStyle name="Normal 2 2 2 2 2 2 2 2 2 2 2 2 2 2 7 2 2 2 10" xfId="8925" xr:uid="{9F089A67-CAD0-4A32-9A8A-5F5BF7531C6F}"/>
    <cellStyle name="Normal 2 2 2 2 2 2 2 2 2 2 2 2 2 2 7 2 2 2 11" xfId="8926" xr:uid="{E374A01D-70EB-4A5D-96D9-54126319F997}"/>
    <cellStyle name="Normal 2 2 2 2 2 2 2 2 2 2 2 2 2 2 7 2 2 2 2" xfId="8927" xr:uid="{881B866D-3F77-405F-86CC-91B34470EB79}"/>
    <cellStyle name="Normal 2 2 2 2 2 2 2 2 2 2 2 2 2 2 7 2 2 2 2 10" xfId="8928" xr:uid="{F574F09E-19D0-4659-9FCA-1FE85673D780}"/>
    <cellStyle name="Normal 2 2 2 2 2 2 2 2 2 2 2 2 2 2 7 2 2 2 2 11" xfId="8929" xr:uid="{9CBAF4F4-77EC-4469-94BD-808042D60C8E}"/>
    <cellStyle name="Normal 2 2 2 2 2 2 2 2 2 2 2 2 2 2 7 2 2 2 2 2" xfId="8930" xr:uid="{723AC5A7-FA37-42E5-A610-73E23030A1B8}"/>
    <cellStyle name="Normal 2 2 2 2 2 2 2 2 2 2 2 2 2 2 7 2 2 2 2 2 2" xfId="8931" xr:uid="{3E50F659-3F54-407B-9A65-8BD10B7A62AC}"/>
    <cellStyle name="Normal 2 2 2 2 2 2 2 2 2 2 2 2 2 2 7 2 2 2 2 2 2 2" xfId="8932" xr:uid="{093491D9-A287-4343-ABEC-430BA817C52A}"/>
    <cellStyle name="Normal 2 2 2 2 2 2 2 2 2 2 2 2 2 2 7 2 2 2 2 2 2 3" xfId="8933" xr:uid="{71C579BE-3DA0-40A6-8C07-15559BAA0168}"/>
    <cellStyle name="Normal 2 2 2 2 2 2 2 2 2 2 2 2 2 2 7 2 2 2 2 2 2 4" xfId="8934" xr:uid="{48721D28-71C1-4963-A946-3F0D279C840D}"/>
    <cellStyle name="Normal 2 2 2 2 2 2 2 2 2 2 2 2 2 2 7 2 2 2 2 2 3" xfId="8935" xr:uid="{89E4B212-AF92-479B-B91C-197AC3D87628}"/>
    <cellStyle name="Normal 2 2 2 2 2 2 2 2 2 2 2 2 2 2 7 2 2 2 2 2 4" xfId="8936" xr:uid="{88097DA4-DDF2-4E5B-A2DD-3828C4D79F15}"/>
    <cellStyle name="Normal 2 2 2 2 2 2 2 2 2 2 2 2 2 2 7 2 2 2 2 2 5" xfId="8937" xr:uid="{15DA8D77-97F3-4EB5-9579-8818227D82BA}"/>
    <cellStyle name="Normal 2 2 2 2 2 2 2 2 2 2 2 2 2 2 7 2 2 2 2 2 6" xfId="8938" xr:uid="{4E9843EC-4C4E-43DE-A9BB-3C9E136CD20F}"/>
    <cellStyle name="Normal 2 2 2 2 2 2 2 2 2 2 2 2 2 2 7 2 2 2 2 3" xfId="8939" xr:uid="{FFEAD952-F2FA-402D-A8DD-F55FB3DE58D3}"/>
    <cellStyle name="Normal 2 2 2 2 2 2 2 2 2 2 2 2 2 2 7 2 2 2 2 4" xfId="8940" xr:uid="{57A38962-247F-43C9-AB9D-07DB0330897C}"/>
    <cellStyle name="Normal 2 2 2 2 2 2 2 2 2 2 2 2 2 2 7 2 2 2 2 5" xfId="8941" xr:uid="{F9DBB3CE-DD55-40B7-B034-315E91697863}"/>
    <cellStyle name="Normal 2 2 2 2 2 2 2 2 2 2 2 2 2 2 7 2 2 2 2 6" xfId="8942" xr:uid="{BD3ED7FF-7B2D-48FE-82E2-2636CDCD5D21}"/>
    <cellStyle name="Normal 2 2 2 2 2 2 2 2 2 2 2 2 2 2 7 2 2 2 2 7" xfId="8943" xr:uid="{D53C554A-1A16-4307-8411-F73C8B942A7E}"/>
    <cellStyle name="Normal 2 2 2 2 2 2 2 2 2 2 2 2 2 2 7 2 2 2 2 8" xfId="8944" xr:uid="{767E70F9-4294-43F0-935B-3F9505B9AC6D}"/>
    <cellStyle name="Normal 2 2 2 2 2 2 2 2 2 2 2 2 2 2 7 2 2 2 2 8 2" xfId="8945" xr:uid="{6B988D27-6B77-424E-B21B-14B014402FD5}"/>
    <cellStyle name="Normal 2 2 2 2 2 2 2 2 2 2 2 2 2 2 7 2 2 2 2 8 3" xfId="8946" xr:uid="{FABAF9B7-65FF-446A-B96B-432DED01961A}"/>
    <cellStyle name="Normal 2 2 2 2 2 2 2 2 2 2 2 2 2 2 7 2 2 2 2 8 4" xfId="8947" xr:uid="{C1C678D8-2789-45B4-9E5A-1F9FCE5FB131}"/>
    <cellStyle name="Normal 2 2 2 2 2 2 2 2 2 2 2 2 2 2 7 2 2 2 2 9" xfId="8948" xr:uid="{CB00C94A-DEC4-4FCD-8381-FFCDD067445C}"/>
    <cellStyle name="Normal 2 2 2 2 2 2 2 2 2 2 2 2 2 2 7 2 2 2 3" xfId="8949" xr:uid="{7C7E97D6-6961-4B08-8DEE-B31EFE463678}"/>
    <cellStyle name="Normal 2 2 2 2 2 2 2 2 2 2 2 2 2 2 7 2 2 2 3 2" xfId="8950" xr:uid="{4541A8BE-CD2E-4180-B771-A57BDE7CB357}"/>
    <cellStyle name="Normal 2 2 2 2 2 2 2 2 2 2 2 2 2 2 7 2 2 2 3 2 2" xfId="8951" xr:uid="{9C0D7777-9990-460D-B29D-BAB5915D4CBC}"/>
    <cellStyle name="Normal 2 2 2 2 2 2 2 2 2 2 2 2 2 2 7 2 2 2 3 2 3" xfId="8952" xr:uid="{374CF810-8A54-4960-B0B7-F25A663AB88B}"/>
    <cellStyle name="Normal 2 2 2 2 2 2 2 2 2 2 2 2 2 2 7 2 2 2 3 2 4" xfId="8953" xr:uid="{935712DF-A93D-4824-8045-C796115F43FB}"/>
    <cellStyle name="Normal 2 2 2 2 2 2 2 2 2 2 2 2 2 2 7 2 2 2 3 3" xfId="8954" xr:uid="{7DE0C658-4FE7-4950-B417-5D14888A0C23}"/>
    <cellStyle name="Normal 2 2 2 2 2 2 2 2 2 2 2 2 2 2 7 2 2 2 3 4" xfId="8955" xr:uid="{A87B5A6F-6EDD-4A27-BC69-31D25C79C1CD}"/>
    <cellStyle name="Normal 2 2 2 2 2 2 2 2 2 2 2 2 2 2 7 2 2 2 3 5" xfId="8956" xr:uid="{CE1513D9-9830-4CAC-AB85-AD32EC31B0AA}"/>
    <cellStyle name="Normal 2 2 2 2 2 2 2 2 2 2 2 2 2 2 7 2 2 2 3 6" xfId="8957" xr:uid="{9D385AF3-1309-4FC5-8A51-B5B406967A8C}"/>
    <cellStyle name="Normal 2 2 2 2 2 2 2 2 2 2 2 2 2 2 7 2 2 2 4" xfId="8958" xr:uid="{C17D62DC-54B9-435F-926F-DAC702DC04CA}"/>
    <cellStyle name="Normal 2 2 2 2 2 2 2 2 2 2 2 2 2 2 7 2 2 2 5" xfId="8959" xr:uid="{2E6BD75C-CF45-43B4-B378-EC7ED577E883}"/>
    <cellStyle name="Normal 2 2 2 2 2 2 2 2 2 2 2 2 2 2 7 2 2 2 6" xfId="8960" xr:uid="{A69686C2-B0EC-4A4C-8B65-3962B9AC152F}"/>
    <cellStyle name="Normal 2 2 2 2 2 2 2 2 2 2 2 2 2 2 7 2 2 2 7" xfId="8961" xr:uid="{721F6D84-C84C-45D5-8AEA-21E88B94FFAA}"/>
    <cellStyle name="Normal 2 2 2 2 2 2 2 2 2 2 2 2 2 2 7 2 2 2 8" xfId="8962" xr:uid="{53B8A8C4-A19E-415A-9FAE-ED8D9426934A}"/>
    <cellStyle name="Normal 2 2 2 2 2 2 2 2 2 2 2 2 2 2 7 2 2 2 8 2" xfId="8963" xr:uid="{E9BB38D4-D044-4643-9D1E-4F3867366F75}"/>
    <cellStyle name="Normal 2 2 2 2 2 2 2 2 2 2 2 2 2 2 7 2 2 2 8 3" xfId="8964" xr:uid="{5D160323-E1A9-47B8-96F5-F57F54D18B2B}"/>
    <cellStyle name="Normal 2 2 2 2 2 2 2 2 2 2 2 2 2 2 7 2 2 2 8 4" xfId="8965" xr:uid="{519E4423-4D39-45CC-B3BC-9B5024429372}"/>
    <cellStyle name="Normal 2 2 2 2 2 2 2 2 2 2 2 2 2 2 7 2 2 2 9" xfId="8966" xr:uid="{A933970C-3036-476A-98A2-2889C4372FF4}"/>
    <cellStyle name="Normal 2 2 2 2 2 2 2 2 2 2 2 2 2 2 7 2 2 3" xfId="8967" xr:uid="{A8A23967-279D-4AC3-A562-E3437EB2EAE2}"/>
    <cellStyle name="Normal 2 2 2 2 2 2 2 2 2 2 2 2 2 2 7 2 2 4" xfId="8968" xr:uid="{9101F237-95CD-4A17-B70C-31FAB03EE085}"/>
    <cellStyle name="Normal 2 2 2 2 2 2 2 2 2 2 2 2 2 2 7 2 2 5" xfId="8969" xr:uid="{41E1B2D5-3F13-4E03-B74F-835F7FD819B4}"/>
    <cellStyle name="Normal 2 2 2 2 2 2 2 2 2 2 2 2 2 2 7 2 2 5 2" xfId="8970" xr:uid="{5732D540-48DA-4392-A2EB-72D871564A48}"/>
    <cellStyle name="Normal 2 2 2 2 2 2 2 2 2 2 2 2 2 2 7 2 2 5 2 2" xfId="8971" xr:uid="{3D02A6BE-492F-4B7B-A92C-B22A46898886}"/>
    <cellStyle name="Normal 2 2 2 2 2 2 2 2 2 2 2 2 2 2 7 2 2 5 2 3" xfId="8972" xr:uid="{6D157B08-66A6-4616-AABA-A50A02280D6F}"/>
    <cellStyle name="Normal 2 2 2 2 2 2 2 2 2 2 2 2 2 2 7 2 2 5 2 4" xfId="8973" xr:uid="{5C7B0658-C57A-4471-AD17-40CCCB523A63}"/>
    <cellStyle name="Normal 2 2 2 2 2 2 2 2 2 2 2 2 2 2 7 2 2 5 3" xfId="8974" xr:uid="{5D5E4FDD-BC6B-4BF1-84B2-AE2B38E077D7}"/>
    <cellStyle name="Normal 2 2 2 2 2 2 2 2 2 2 2 2 2 2 7 2 2 5 4" xfId="8975" xr:uid="{F43109DC-4A87-4287-AA5E-8B177597CBDE}"/>
    <cellStyle name="Normal 2 2 2 2 2 2 2 2 2 2 2 2 2 2 7 2 2 5 5" xfId="8976" xr:uid="{1296AD87-2CDB-4BB6-9EF2-0D3013A4A4DC}"/>
    <cellStyle name="Normal 2 2 2 2 2 2 2 2 2 2 2 2 2 2 7 2 2 5 6" xfId="8977" xr:uid="{C03D6FB6-A0AE-4B14-91A8-F10A3A0EE5FC}"/>
    <cellStyle name="Normal 2 2 2 2 2 2 2 2 2 2 2 2 2 2 7 2 2 6" xfId="8978" xr:uid="{CE1E75B2-169E-40C5-9453-F86AD42DFFB5}"/>
    <cellStyle name="Normal 2 2 2 2 2 2 2 2 2 2 2 2 2 2 7 2 2 7" xfId="8979" xr:uid="{DA1FE7AF-FDB8-4FDA-B125-F8A0D805193B}"/>
    <cellStyle name="Normal 2 2 2 2 2 2 2 2 2 2 2 2 2 2 7 2 2 8" xfId="8980" xr:uid="{8E14A3D1-ECC9-42AC-BD14-E5C1F44D8F65}"/>
    <cellStyle name="Normal 2 2 2 2 2 2 2 2 2 2 2 2 2 2 7 2 2 9" xfId="8981" xr:uid="{05ED6CA3-D270-45B6-A3FE-AC862E56DA8B}"/>
    <cellStyle name="Normal 2 2 2 2 2 2 2 2 2 2 2 2 2 2 7 2 3" xfId="8982" xr:uid="{4CC4DD94-A01A-42E1-A3CA-4C8A96E0D3BF}"/>
    <cellStyle name="Normal 2 2 2 2 2 2 2 2 2 2 2 2 2 2 7 2 4" xfId="8983" xr:uid="{644F6F20-2563-4DE6-8E29-B46DD0DED693}"/>
    <cellStyle name="Normal 2 2 2 2 2 2 2 2 2 2 2 2 2 2 7 2 5" xfId="8984" xr:uid="{1BC18087-F681-4ACB-B59D-19F1CBEDA345}"/>
    <cellStyle name="Normal 2 2 2 2 2 2 2 2 2 2 2 2 2 2 7 2 5 10" xfId="8985" xr:uid="{DF0D1F6D-102B-47B2-BAFC-7478F5513D8B}"/>
    <cellStyle name="Normal 2 2 2 2 2 2 2 2 2 2 2 2 2 2 7 2 5 11" xfId="8986" xr:uid="{DA7350D3-D5E6-4321-949A-484A23CC9210}"/>
    <cellStyle name="Normal 2 2 2 2 2 2 2 2 2 2 2 2 2 2 7 2 5 2" xfId="8987" xr:uid="{8AD4796C-A753-45A7-9AC7-14A14AC7F2BA}"/>
    <cellStyle name="Normal 2 2 2 2 2 2 2 2 2 2 2 2 2 2 7 2 5 2 10" xfId="8988" xr:uid="{BA8A3A6E-8908-44E5-A7AD-72DB5DEAE4AB}"/>
    <cellStyle name="Normal 2 2 2 2 2 2 2 2 2 2 2 2 2 2 7 2 5 2 11" xfId="8989" xr:uid="{D4A1E7A9-03F8-4C0A-9D8B-1A9FA8FC0E64}"/>
    <cellStyle name="Normal 2 2 2 2 2 2 2 2 2 2 2 2 2 2 7 2 5 2 2" xfId="8990" xr:uid="{0A409F7C-E3D3-4AB8-9D31-55CADCC89E1B}"/>
    <cellStyle name="Normal 2 2 2 2 2 2 2 2 2 2 2 2 2 2 7 2 5 2 2 2" xfId="8991" xr:uid="{A6F96E92-24C4-4945-937F-105EEFC52ED2}"/>
    <cellStyle name="Normal 2 2 2 2 2 2 2 2 2 2 2 2 2 2 7 2 5 2 2 2 2" xfId="8992" xr:uid="{FCFA4201-D86B-4EB4-AC4E-CFCAB5DE4234}"/>
    <cellStyle name="Normal 2 2 2 2 2 2 2 2 2 2 2 2 2 2 7 2 5 2 2 2 3" xfId="8993" xr:uid="{F9CF5AEB-AC75-4E11-B28E-60F1687D5DA9}"/>
    <cellStyle name="Normal 2 2 2 2 2 2 2 2 2 2 2 2 2 2 7 2 5 2 2 2 4" xfId="8994" xr:uid="{12014E5F-964B-4979-9881-A9F892E0B54B}"/>
    <cellStyle name="Normal 2 2 2 2 2 2 2 2 2 2 2 2 2 2 7 2 5 2 2 3" xfId="8995" xr:uid="{ED6CA964-F164-45DD-B20D-E47B4CDFE5DC}"/>
    <cellStyle name="Normal 2 2 2 2 2 2 2 2 2 2 2 2 2 2 7 2 5 2 2 4" xfId="8996" xr:uid="{611BAA67-E1BF-4033-A7F3-F2596CF2214D}"/>
    <cellStyle name="Normal 2 2 2 2 2 2 2 2 2 2 2 2 2 2 7 2 5 2 2 5" xfId="8997" xr:uid="{BEFFF671-CF6B-4018-9211-94CB2ABF1F51}"/>
    <cellStyle name="Normal 2 2 2 2 2 2 2 2 2 2 2 2 2 2 7 2 5 2 2 6" xfId="8998" xr:uid="{6ECDCE6F-A6AB-45CF-BE98-8FBA8B4A61EF}"/>
    <cellStyle name="Normal 2 2 2 2 2 2 2 2 2 2 2 2 2 2 7 2 5 2 3" xfId="8999" xr:uid="{03DA6FCC-D715-44DB-AFD6-BCC34B1921D4}"/>
    <cellStyle name="Normal 2 2 2 2 2 2 2 2 2 2 2 2 2 2 7 2 5 2 4" xfId="9000" xr:uid="{C93FDC43-7BC8-4797-B02A-4AD8CF688918}"/>
    <cellStyle name="Normal 2 2 2 2 2 2 2 2 2 2 2 2 2 2 7 2 5 2 5" xfId="9001" xr:uid="{7B54B8D0-EF49-4798-B80B-19A4764269C5}"/>
    <cellStyle name="Normal 2 2 2 2 2 2 2 2 2 2 2 2 2 2 7 2 5 2 6" xfId="9002" xr:uid="{3601AE01-B9C3-43AA-81F7-4247A4EDFDDE}"/>
    <cellStyle name="Normal 2 2 2 2 2 2 2 2 2 2 2 2 2 2 7 2 5 2 7" xfId="9003" xr:uid="{A5DF3890-CD54-48ED-A4F5-17B88910DD7E}"/>
    <cellStyle name="Normal 2 2 2 2 2 2 2 2 2 2 2 2 2 2 7 2 5 2 8" xfId="9004" xr:uid="{4E5353B8-C3B6-490A-BC70-27F5F9A0132F}"/>
    <cellStyle name="Normal 2 2 2 2 2 2 2 2 2 2 2 2 2 2 7 2 5 2 8 2" xfId="9005" xr:uid="{02D82950-501F-4A62-A9A3-F3EE1997CF16}"/>
    <cellStyle name="Normal 2 2 2 2 2 2 2 2 2 2 2 2 2 2 7 2 5 2 8 3" xfId="9006" xr:uid="{8F9FE504-9A3D-4A8F-BBC3-C1E94D1CDA15}"/>
    <cellStyle name="Normal 2 2 2 2 2 2 2 2 2 2 2 2 2 2 7 2 5 2 8 4" xfId="9007" xr:uid="{BE579C61-7231-46AF-98C2-CDFCE9CEBC1A}"/>
    <cellStyle name="Normal 2 2 2 2 2 2 2 2 2 2 2 2 2 2 7 2 5 2 9" xfId="9008" xr:uid="{B0BE4236-109C-45BA-B4A1-D9AE95A72C71}"/>
    <cellStyle name="Normal 2 2 2 2 2 2 2 2 2 2 2 2 2 2 7 2 5 3" xfId="9009" xr:uid="{6ED76E68-A3B2-411F-A111-413566F27F2F}"/>
    <cellStyle name="Normal 2 2 2 2 2 2 2 2 2 2 2 2 2 2 7 2 5 3 2" xfId="9010" xr:uid="{26385F06-7BF5-4CA4-83F8-4E99CB0B87A3}"/>
    <cellStyle name="Normal 2 2 2 2 2 2 2 2 2 2 2 2 2 2 7 2 5 3 2 2" xfId="9011" xr:uid="{5981A16D-F5EF-4CA1-9A6B-0D4E67C48F70}"/>
    <cellStyle name="Normal 2 2 2 2 2 2 2 2 2 2 2 2 2 2 7 2 5 3 2 3" xfId="9012" xr:uid="{C825F0BD-3259-4E15-BEB8-1A4CA6985EB6}"/>
    <cellStyle name="Normal 2 2 2 2 2 2 2 2 2 2 2 2 2 2 7 2 5 3 2 4" xfId="9013" xr:uid="{9CC41B45-A047-4E62-A6B1-053C60211693}"/>
    <cellStyle name="Normal 2 2 2 2 2 2 2 2 2 2 2 2 2 2 7 2 5 3 3" xfId="9014" xr:uid="{82CD2079-B345-4E90-B2D9-E6C450F73EBA}"/>
    <cellStyle name="Normal 2 2 2 2 2 2 2 2 2 2 2 2 2 2 7 2 5 3 4" xfId="9015" xr:uid="{25ED25BB-8CB4-488E-8DB8-33319E85A856}"/>
    <cellStyle name="Normal 2 2 2 2 2 2 2 2 2 2 2 2 2 2 7 2 5 3 5" xfId="9016" xr:uid="{632C3511-5E95-419A-BBC3-1DF58119002D}"/>
    <cellStyle name="Normal 2 2 2 2 2 2 2 2 2 2 2 2 2 2 7 2 5 3 6" xfId="9017" xr:uid="{2E69CAD3-4BE5-4645-AC5B-A9DAE3722B78}"/>
    <cellStyle name="Normal 2 2 2 2 2 2 2 2 2 2 2 2 2 2 7 2 5 4" xfId="9018" xr:uid="{DF98EB94-FD3A-4C2C-B02C-C42E8F126B09}"/>
    <cellStyle name="Normal 2 2 2 2 2 2 2 2 2 2 2 2 2 2 7 2 5 5" xfId="9019" xr:uid="{4C005624-AF30-46D2-8E44-7AD554613700}"/>
    <cellStyle name="Normal 2 2 2 2 2 2 2 2 2 2 2 2 2 2 7 2 5 6" xfId="9020" xr:uid="{F27B2129-45D8-4E84-9BB5-A73B2D2D5453}"/>
    <cellStyle name="Normal 2 2 2 2 2 2 2 2 2 2 2 2 2 2 7 2 5 7" xfId="9021" xr:uid="{63E6CC81-8FAA-4E05-8D0E-40D429043607}"/>
    <cellStyle name="Normal 2 2 2 2 2 2 2 2 2 2 2 2 2 2 7 2 5 8" xfId="9022" xr:uid="{A4897957-C8B9-4100-8C13-028D0C5E6A9D}"/>
    <cellStyle name="Normal 2 2 2 2 2 2 2 2 2 2 2 2 2 2 7 2 5 8 2" xfId="9023" xr:uid="{90BC94C5-B8E5-4640-AD4D-8DC5804AC13D}"/>
    <cellStyle name="Normal 2 2 2 2 2 2 2 2 2 2 2 2 2 2 7 2 5 8 3" xfId="9024" xr:uid="{231030A2-1947-4610-8487-1AC24E82FFA1}"/>
    <cellStyle name="Normal 2 2 2 2 2 2 2 2 2 2 2 2 2 2 7 2 5 8 4" xfId="9025" xr:uid="{A73DC4A3-FE27-4DC1-B018-802FA59ED4E0}"/>
    <cellStyle name="Normal 2 2 2 2 2 2 2 2 2 2 2 2 2 2 7 2 5 9" xfId="9026" xr:uid="{3C07A034-3454-47E9-AB6E-2DAC86DAA5DF}"/>
    <cellStyle name="Normal 2 2 2 2 2 2 2 2 2 2 2 2 2 2 7 2 6" xfId="9027" xr:uid="{28D75379-5941-4395-94F2-B11BBD113C04}"/>
    <cellStyle name="Normal 2 2 2 2 2 2 2 2 2 2 2 2 2 2 7 2 7" xfId="9028" xr:uid="{DAE7529A-EDE0-4218-B489-46F4342AD040}"/>
    <cellStyle name="Normal 2 2 2 2 2 2 2 2 2 2 2 2 2 2 7 2 7 2" xfId="9029" xr:uid="{7D741F7B-26DF-465E-923C-405333350AAB}"/>
    <cellStyle name="Normal 2 2 2 2 2 2 2 2 2 2 2 2 2 2 7 2 7 2 2" xfId="9030" xr:uid="{E0D0F022-1E96-4873-9B95-C5F7B513D209}"/>
    <cellStyle name="Normal 2 2 2 2 2 2 2 2 2 2 2 2 2 2 7 2 7 2 3" xfId="9031" xr:uid="{20818879-9E8D-45F0-B5B9-25DDABEC3990}"/>
    <cellStyle name="Normal 2 2 2 2 2 2 2 2 2 2 2 2 2 2 7 2 7 2 4" xfId="9032" xr:uid="{2F0428F4-4245-4DC4-976B-F896E2A83498}"/>
    <cellStyle name="Normal 2 2 2 2 2 2 2 2 2 2 2 2 2 2 7 2 7 3" xfId="9033" xr:uid="{3332E3D5-2C3D-4206-AB7A-E0A2C82A664E}"/>
    <cellStyle name="Normal 2 2 2 2 2 2 2 2 2 2 2 2 2 2 7 2 7 4" xfId="9034" xr:uid="{EF1808F6-CB3D-45D9-AF46-36E882D99D85}"/>
    <cellStyle name="Normal 2 2 2 2 2 2 2 2 2 2 2 2 2 2 7 2 7 5" xfId="9035" xr:uid="{9BD9EC21-5806-43EA-A1B0-8DB4694A000F}"/>
    <cellStyle name="Normal 2 2 2 2 2 2 2 2 2 2 2 2 2 2 7 2 7 6" xfId="9036" xr:uid="{73D9CBD4-874B-4221-B78F-A484454D8E6D}"/>
    <cellStyle name="Normal 2 2 2 2 2 2 2 2 2 2 2 2 2 2 7 2 8" xfId="9037" xr:uid="{0BDEA396-D817-4725-BDA5-E9AE1278ED23}"/>
    <cellStyle name="Normal 2 2 2 2 2 2 2 2 2 2 2 2 2 2 7 2 9" xfId="9038" xr:uid="{480E0CBA-DEA8-4CDC-98D5-B33BDECFE8FD}"/>
    <cellStyle name="Normal 2 2 2 2 2 2 2 2 2 2 2 2 2 2 7 20" xfId="9039" xr:uid="{91E63EBD-182F-46DF-A3E5-CD96F2C90E8F}"/>
    <cellStyle name="Normal 2 2 2 2 2 2 2 2 2 2 2 2 2 2 7 21" xfId="9040" xr:uid="{70DFDCF1-D5C2-4773-919F-D7E8A9E39A3A}"/>
    <cellStyle name="Normal 2 2 2 2 2 2 2 2 2 2 2 2 2 2 7 21 2" xfId="9041" xr:uid="{45B5BB47-0012-4946-8552-826FDECB25EB}"/>
    <cellStyle name="Normal 2 2 2 2 2 2 2 2 2 2 2 2 2 2 7 21 3" xfId="9042" xr:uid="{4328D644-57D5-4AA2-990A-A49957F33BAA}"/>
    <cellStyle name="Normal 2 2 2 2 2 2 2 2 2 2 2 2 2 2 7 21 4" xfId="9043" xr:uid="{06F43BC7-EC20-4B47-9154-18164DBCEE93}"/>
    <cellStyle name="Normal 2 2 2 2 2 2 2 2 2 2 2 2 2 2 7 22" xfId="9044" xr:uid="{8EF40149-F4BF-4F2B-BF69-38C13228BB3E}"/>
    <cellStyle name="Normal 2 2 2 2 2 2 2 2 2 2 2 2 2 2 7 23" xfId="9045" xr:uid="{D026E600-A41F-471D-B26C-2636320A783B}"/>
    <cellStyle name="Normal 2 2 2 2 2 2 2 2 2 2 2 2 2 2 7 24" xfId="9046" xr:uid="{9A1C7D00-5515-4948-BBF2-03A9EE9FDB73}"/>
    <cellStyle name="Normal 2 2 2 2 2 2 2 2 2 2 2 2 2 2 7 3" xfId="9047" xr:uid="{1B772706-5A5D-49F5-B32E-53068EFD35B9}"/>
    <cellStyle name="Normal 2 2 2 2 2 2 2 2 2 2 2 2 2 2 7 4" xfId="9048" xr:uid="{D645571F-09C0-47EC-91CB-A22E2037886F}"/>
    <cellStyle name="Normal 2 2 2 2 2 2 2 2 2 2 2 2 2 2 7 5" xfId="9049" xr:uid="{679E317B-1BF3-49BC-A3DC-5659B876F915}"/>
    <cellStyle name="Normal 2 2 2 2 2 2 2 2 2 2 2 2 2 2 7 6" xfId="9050" xr:uid="{AB30756D-E0E4-424B-B599-0A5A7FD0CE5D}"/>
    <cellStyle name="Normal 2 2 2 2 2 2 2 2 2 2 2 2 2 2 7 7" xfId="9051" xr:uid="{E737DE9A-333F-43A1-A8EC-199ADF94679B}"/>
    <cellStyle name="Normal 2 2 2 2 2 2 2 2 2 2 2 2 2 2 7 8" xfId="9052" xr:uid="{F494D447-3D76-4555-8E6B-7EF47FD793A2}"/>
    <cellStyle name="Normal 2 2 2 2 2 2 2 2 2 2 2 2 2 2 7 9" xfId="9053" xr:uid="{424B52C3-CF7E-4D78-A8C1-C92175C3517C}"/>
    <cellStyle name="Normal 2 2 2 2 2 2 2 2 2 2 2 2 2 2 70" xfId="9054" xr:uid="{5B132920-CDDF-4794-96B5-78A60C6810BA}"/>
    <cellStyle name="Normal 2 2 2 2 2 2 2 2 2 2 2 2 2 2 71" xfId="9055" xr:uid="{33844D02-22CC-413A-94AE-C3CA2C73916D}"/>
    <cellStyle name="Normal 2 2 2 2 2 2 2 2 2 2 2 2 2 2 72" xfId="9056" xr:uid="{D9CAD671-1167-45A5-8B07-D3FC234943FA}"/>
    <cellStyle name="Normal 2 2 2 2 2 2 2 2 2 2 2 2 2 2 73" xfId="9057" xr:uid="{5F5A97CC-FA8C-4E5D-9903-38B36C14F902}"/>
    <cellStyle name="Normal 2 2 2 2 2 2 2 2 2 2 2 2 2 2 74" xfId="9058" xr:uid="{8D84E081-CAEE-4D57-8548-9A3F5290D357}"/>
    <cellStyle name="Normal 2 2 2 2 2 2 2 2 2 2 2 2 2 2 75" xfId="9059" xr:uid="{C2532E42-4FA1-4080-875A-718CB44CB98D}"/>
    <cellStyle name="Normal 2 2 2 2 2 2 2 2 2 2 2 2 2 2 76" xfId="9060" xr:uid="{2856BF7A-5670-4D23-9D2D-4845BDE1A5F2}"/>
    <cellStyle name="Normal 2 2 2 2 2 2 2 2 2 2 2 2 2 2 77" xfId="9061" xr:uid="{375F736A-0F7D-4E42-9A54-B87CC494E734}"/>
    <cellStyle name="Normal 2 2 2 2 2 2 2 2 2 2 2 2 2 2 78" xfId="9062" xr:uid="{BACEAD65-3FEF-49FC-ABE9-1ABECC4D24EB}"/>
    <cellStyle name="Normal 2 2 2 2 2 2 2 2 2 2 2 2 2 2 79" xfId="9063" xr:uid="{F6B43874-6714-4B01-A0E6-56D40E36DDF0}"/>
    <cellStyle name="Normal 2 2 2 2 2 2 2 2 2 2 2 2 2 2 8" xfId="9064" xr:uid="{6C0922A3-80B2-43AC-BE0F-F9AA85D96458}"/>
    <cellStyle name="Normal 2 2 2 2 2 2 2 2 2 2 2 2 2 2 8 10" xfId="9065" xr:uid="{AD6D7931-3C9C-4738-AB56-E2BDCD9AF004}"/>
    <cellStyle name="Normal 2 2 2 2 2 2 2 2 2 2 2 2 2 2 8 11" xfId="9066" xr:uid="{D64A67E1-1C98-42DA-A461-0E242A6B232C}"/>
    <cellStyle name="Normal 2 2 2 2 2 2 2 2 2 2 2 2 2 2 8 12" xfId="9067" xr:uid="{5631BEAA-DB7A-478C-B283-75D6C13CAC09}"/>
    <cellStyle name="Normal 2 2 2 2 2 2 2 2 2 2 2 2 2 2 8 13" xfId="9068" xr:uid="{BF493400-67C4-4FE1-8986-939FCBFCBCFF}"/>
    <cellStyle name="Normal 2 2 2 2 2 2 2 2 2 2 2 2 2 2 8 13 2" xfId="9069" xr:uid="{F1CB312C-1595-43DA-AF22-86601052A790}"/>
    <cellStyle name="Normal 2 2 2 2 2 2 2 2 2 2 2 2 2 2 8 13 3" xfId="9070" xr:uid="{E84C7255-27E7-4547-B96F-0CAC15FABD9E}"/>
    <cellStyle name="Normal 2 2 2 2 2 2 2 2 2 2 2 2 2 2 8 13 4" xfId="9071" xr:uid="{2B21A25F-C85E-4BA0-843E-C20CF0C25E22}"/>
    <cellStyle name="Normal 2 2 2 2 2 2 2 2 2 2 2 2 2 2 8 14" xfId="9072" xr:uid="{5408AD9A-26CD-4EE2-BEC0-905B50DFC3AD}"/>
    <cellStyle name="Normal 2 2 2 2 2 2 2 2 2 2 2 2 2 2 8 15" xfId="9073" xr:uid="{892D5EDD-D734-4EAD-830C-A8D82FCB87B2}"/>
    <cellStyle name="Normal 2 2 2 2 2 2 2 2 2 2 2 2 2 2 8 16" xfId="9074" xr:uid="{386A4B90-E4A6-4DEF-BC8D-82F1A5FA6777}"/>
    <cellStyle name="Normal 2 2 2 2 2 2 2 2 2 2 2 2 2 2 8 2" xfId="9075" xr:uid="{552DCF39-0304-4590-99C1-856FCF3DE705}"/>
    <cellStyle name="Normal 2 2 2 2 2 2 2 2 2 2 2 2 2 2 8 2 10" xfId="9076" xr:uid="{3DFB0FFF-7B69-4C8B-9ADA-ECDD4CFBD4B9}"/>
    <cellStyle name="Normal 2 2 2 2 2 2 2 2 2 2 2 2 2 2 8 2 11" xfId="9077" xr:uid="{0543193C-27B9-4DF2-B403-DD05AD480F3A}"/>
    <cellStyle name="Normal 2 2 2 2 2 2 2 2 2 2 2 2 2 2 8 2 11 2" xfId="9078" xr:uid="{5C9E98E1-E548-49A0-9640-7AD7D945BCE4}"/>
    <cellStyle name="Normal 2 2 2 2 2 2 2 2 2 2 2 2 2 2 8 2 11 3" xfId="9079" xr:uid="{59A98955-45EA-4C28-9173-4463EE0C9BA8}"/>
    <cellStyle name="Normal 2 2 2 2 2 2 2 2 2 2 2 2 2 2 8 2 11 4" xfId="9080" xr:uid="{0140CE25-DF4D-4F3C-AD0E-3F5C9BE84773}"/>
    <cellStyle name="Normal 2 2 2 2 2 2 2 2 2 2 2 2 2 2 8 2 12" xfId="9081" xr:uid="{F81E04A7-B2B7-4643-8982-AE1DB445D819}"/>
    <cellStyle name="Normal 2 2 2 2 2 2 2 2 2 2 2 2 2 2 8 2 13" xfId="9082" xr:uid="{76726190-EF9C-44DB-96AF-734586915B9D}"/>
    <cellStyle name="Normal 2 2 2 2 2 2 2 2 2 2 2 2 2 2 8 2 14" xfId="9083" xr:uid="{9FBBA828-5E8A-49F5-8A3E-704F56D5AE28}"/>
    <cellStyle name="Normal 2 2 2 2 2 2 2 2 2 2 2 2 2 2 8 2 2" xfId="9084" xr:uid="{B6FCDAEC-AA80-49D9-BC02-675EC6865198}"/>
    <cellStyle name="Normal 2 2 2 2 2 2 2 2 2 2 2 2 2 2 8 2 2 10" xfId="9085" xr:uid="{A42763F7-7007-43F1-8678-30F8A2EEE5C1}"/>
    <cellStyle name="Normal 2 2 2 2 2 2 2 2 2 2 2 2 2 2 8 2 2 11" xfId="9086" xr:uid="{BEF384BA-11C0-49DA-9326-13285E8F1C26}"/>
    <cellStyle name="Normal 2 2 2 2 2 2 2 2 2 2 2 2 2 2 8 2 2 2" xfId="9087" xr:uid="{42CEFD38-0767-419F-96C9-B2CCCF58D1BF}"/>
    <cellStyle name="Normal 2 2 2 2 2 2 2 2 2 2 2 2 2 2 8 2 2 2 10" xfId="9088" xr:uid="{8904FA98-5C1C-4D1A-8147-E0579C69469B}"/>
    <cellStyle name="Normal 2 2 2 2 2 2 2 2 2 2 2 2 2 2 8 2 2 2 11" xfId="9089" xr:uid="{87D67D06-6193-4CEA-9BE6-1B3593030066}"/>
    <cellStyle name="Normal 2 2 2 2 2 2 2 2 2 2 2 2 2 2 8 2 2 2 2" xfId="9090" xr:uid="{A1CEF666-D69F-40E2-8EFF-F6349157BCA4}"/>
    <cellStyle name="Normal 2 2 2 2 2 2 2 2 2 2 2 2 2 2 8 2 2 2 2 2" xfId="9091" xr:uid="{C2C5E25D-80DA-4EC1-9B90-5C4F54789BCA}"/>
    <cellStyle name="Normal 2 2 2 2 2 2 2 2 2 2 2 2 2 2 8 2 2 2 2 2 2" xfId="9092" xr:uid="{159F64CD-4919-4CCD-A281-D3BD27B9F603}"/>
    <cellStyle name="Normal 2 2 2 2 2 2 2 2 2 2 2 2 2 2 8 2 2 2 2 2 3" xfId="9093" xr:uid="{5D79105E-B321-4C08-99FE-EC9DD344997D}"/>
    <cellStyle name="Normal 2 2 2 2 2 2 2 2 2 2 2 2 2 2 8 2 2 2 2 2 4" xfId="9094" xr:uid="{44D81393-D332-4771-B6EC-71A0985C7B3E}"/>
    <cellStyle name="Normal 2 2 2 2 2 2 2 2 2 2 2 2 2 2 8 2 2 2 2 3" xfId="9095" xr:uid="{D0E1582A-FE5B-491C-BB63-99BFD05E5FA5}"/>
    <cellStyle name="Normal 2 2 2 2 2 2 2 2 2 2 2 2 2 2 8 2 2 2 2 4" xfId="9096" xr:uid="{59E276E3-A8BE-4727-9103-FEC997F5720C}"/>
    <cellStyle name="Normal 2 2 2 2 2 2 2 2 2 2 2 2 2 2 8 2 2 2 2 5" xfId="9097" xr:uid="{B42396F9-477C-421D-9EEE-5EECDE55DB4F}"/>
    <cellStyle name="Normal 2 2 2 2 2 2 2 2 2 2 2 2 2 2 8 2 2 2 2 6" xfId="9098" xr:uid="{864AD49A-FF22-4B88-86FB-DED7FA6A0AA1}"/>
    <cellStyle name="Normal 2 2 2 2 2 2 2 2 2 2 2 2 2 2 8 2 2 2 3" xfId="9099" xr:uid="{FBA54C95-003D-4C46-8489-652A680BFF3F}"/>
    <cellStyle name="Normal 2 2 2 2 2 2 2 2 2 2 2 2 2 2 8 2 2 2 4" xfId="9100" xr:uid="{EDCB61DE-AC2D-44BE-A69B-7FBCD34C6F57}"/>
    <cellStyle name="Normal 2 2 2 2 2 2 2 2 2 2 2 2 2 2 8 2 2 2 5" xfId="9101" xr:uid="{EE823C7E-5C34-4D49-9FEC-3E4CA4CCD03E}"/>
    <cellStyle name="Normal 2 2 2 2 2 2 2 2 2 2 2 2 2 2 8 2 2 2 6" xfId="9102" xr:uid="{AB425CB4-A515-4810-B16A-75D00EF3FE4F}"/>
    <cellStyle name="Normal 2 2 2 2 2 2 2 2 2 2 2 2 2 2 8 2 2 2 7" xfId="9103" xr:uid="{0C68797D-63D0-4377-9ACF-0F2F329F3D9E}"/>
    <cellStyle name="Normal 2 2 2 2 2 2 2 2 2 2 2 2 2 2 8 2 2 2 8" xfId="9104" xr:uid="{775DBE2B-012F-46F8-91B8-78E16561F70C}"/>
    <cellStyle name="Normal 2 2 2 2 2 2 2 2 2 2 2 2 2 2 8 2 2 2 8 2" xfId="9105" xr:uid="{9C389E16-D40F-47BD-B3BE-B0F01E5D0566}"/>
    <cellStyle name="Normal 2 2 2 2 2 2 2 2 2 2 2 2 2 2 8 2 2 2 8 3" xfId="9106" xr:uid="{8B6503E2-AC68-4121-9171-28E51D4BAD05}"/>
    <cellStyle name="Normal 2 2 2 2 2 2 2 2 2 2 2 2 2 2 8 2 2 2 8 4" xfId="9107" xr:uid="{C1E5E7E1-AEA7-4C3E-8273-BC6838888D81}"/>
    <cellStyle name="Normal 2 2 2 2 2 2 2 2 2 2 2 2 2 2 8 2 2 2 9" xfId="9108" xr:uid="{B1852758-3CDB-4CC9-A3AA-12372910B80B}"/>
    <cellStyle name="Normal 2 2 2 2 2 2 2 2 2 2 2 2 2 2 8 2 2 3" xfId="9109" xr:uid="{BFAEE840-ADC6-4C54-B54E-C7CF16A9AD56}"/>
    <cellStyle name="Normal 2 2 2 2 2 2 2 2 2 2 2 2 2 2 8 2 2 3 2" xfId="9110" xr:uid="{D654A060-00B8-4F72-B29E-75DA0682779B}"/>
    <cellStyle name="Normal 2 2 2 2 2 2 2 2 2 2 2 2 2 2 8 2 2 3 2 2" xfId="9111" xr:uid="{1857481C-0709-4190-BD16-ED76A21C34BA}"/>
    <cellStyle name="Normal 2 2 2 2 2 2 2 2 2 2 2 2 2 2 8 2 2 3 2 3" xfId="9112" xr:uid="{A5457606-5C3D-4173-B158-77FA81651FDD}"/>
    <cellStyle name="Normal 2 2 2 2 2 2 2 2 2 2 2 2 2 2 8 2 2 3 2 4" xfId="9113" xr:uid="{A80F956F-45F7-4F4C-B615-AFBEA2A4DE6A}"/>
    <cellStyle name="Normal 2 2 2 2 2 2 2 2 2 2 2 2 2 2 8 2 2 3 3" xfId="9114" xr:uid="{DC869713-41BF-489B-B6A6-245309892806}"/>
    <cellStyle name="Normal 2 2 2 2 2 2 2 2 2 2 2 2 2 2 8 2 2 3 4" xfId="9115" xr:uid="{240BA5DD-5325-479A-AA45-B33A6548C8FE}"/>
    <cellStyle name="Normal 2 2 2 2 2 2 2 2 2 2 2 2 2 2 8 2 2 3 5" xfId="9116" xr:uid="{578DC868-910F-496C-B9D3-6730F3B1CA1A}"/>
    <cellStyle name="Normal 2 2 2 2 2 2 2 2 2 2 2 2 2 2 8 2 2 3 6" xfId="9117" xr:uid="{39A5299A-165F-46DB-A533-B02FBEB4CCB2}"/>
    <cellStyle name="Normal 2 2 2 2 2 2 2 2 2 2 2 2 2 2 8 2 2 4" xfId="9118" xr:uid="{C19EE525-B4E1-42A7-BEDD-C6FFE836773B}"/>
    <cellStyle name="Normal 2 2 2 2 2 2 2 2 2 2 2 2 2 2 8 2 2 5" xfId="9119" xr:uid="{2DA810B0-31C7-404A-AB46-42F7B66290E1}"/>
    <cellStyle name="Normal 2 2 2 2 2 2 2 2 2 2 2 2 2 2 8 2 2 6" xfId="9120" xr:uid="{71FCB597-8D90-40EB-8822-E42152F3F22E}"/>
    <cellStyle name="Normal 2 2 2 2 2 2 2 2 2 2 2 2 2 2 8 2 2 7" xfId="9121" xr:uid="{5BE42A40-3DF8-49FB-A355-29BF4D9AB49D}"/>
    <cellStyle name="Normal 2 2 2 2 2 2 2 2 2 2 2 2 2 2 8 2 2 8" xfId="9122" xr:uid="{1BC66C47-8DB5-452D-9898-E74E23D5EA8C}"/>
    <cellStyle name="Normal 2 2 2 2 2 2 2 2 2 2 2 2 2 2 8 2 2 8 2" xfId="9123" xr:uid="{E92CF5B7-916C-4DE4-9AC3-DB5DD05C0827}"/>
    <cellStyle name="Normal 2 2 2 2 2 2 2 2 2 2 2 2 2 2 8 2 2 8 3" xfId="9124" xr:uid="{B362D1E1-E722-49AC-AA4A-4AB0E729F693}"/>
    <cellStyle name="Normal 2 2 2 2 2 2 2 2 2 2 2 2 2 2 8 2 2 8 4" xfId="9125" xr:uid="{2FAC461C-32BB-4C7C-ACC7-B54D25E8A18C}"/>
    <cellStyle name="Normal 2 2 2 2 2 2 2 2 2 2 2 2 2 2 8 2 2 9" xfId="9126" xr:uid="{6FB674F0-A266-453A-8BA5-EAD8E03F98B1}"/>
    <cellStyle name="Normal 2 2 2 2 2 2 2 2 2 2 2 2 2 2 8 2 3" xfId="9127" xr:uid="{A19141B0-57BD-4953-89EF-8795F8FD86CA}"/>
    <cellStyle name="Normal 2 2 2 2 2 2 2 2 2 2 2 2 2 2 8 2 4" xfId="9128" xr:uid="{3C4418F9-8CE2-4FE3-9F15-96324021AA9F}"/>
    <cellStyle name="Normal 2 2 2 2 2 2 2 2 2 2 2 2 2 2 8 2 5" xfId="9129" xr:uid="{28276D2E-6712-488D-93B3-9AB5BB6201AE}"/>
    <cellStyle name="Normal 2 2 2 2 2 2 2 2 2 2 2 2 2 2 8 2 5 2" xfId="9130" xr:uid="{730A6E98-BA4D-4838-AA33-29A2D06A9EEA}"/>
    <cellStyle name="Normal 2 2 2 2 2 2 2 2 2 2 2 2 2 2 8 2 5 2 2" xfId="9131" xr:uid="{675409E2-EAB4-41B2-BD29-EA859B40DA4B}"/>
    <cellStyle name="Normal 2 2 2 2 2 2 2 2 2 2 2 2 2 2 8 2 5 2 3" xfId="9132" xr:uid="{F03FD12A-CD60-4B41-8A1A-DB20C28DC07B}"/>
    <cellStyle name="Normal 2 2 2 2 2 2 2 2 2 2 2 2 2 2 8 2 5 2 4" xfId="9133" xr:uid="{D6309F7E-9D87-474E-867B-D7EF22419B14}"/>
    <cellStyle name="Normal 2 2 2 2 2 2 2 2 2 2 2 2 2 2 8 2 5 3" xfId="9134" xr:uid="{72E9AA41-8844-4660-9913-D43215C98ECF}"/>
    <cellStyle name="Normal 2 2 2 2 2 2 2 2 2 2 2 2 2 2 8 2 5 4" xfId="9135" xr:uid="{BD487CC6-491F-448B-B1B9-5702D78B054D}"/>
    <cellStyle name="Normal 2 2 2 2 2 2 2 2 2 2 2 2 2 2 8 2 5 5" xfId="9136" xr:uid="{1AAEBC05-7D43-4483-96EE-9FE0C3C3D09B}"/>
    <cellStyle name="Normal 2 2 2 2 2 2 2 2 2 2 2 2 2 2 8 2 5 6" xfId="9137" xr:uid="{AE00547C-AA8C-4F9D-9728-91F07D795382}"/>
    <cellStyle name="Normal 2 2 2 2 2 2 2 2 2 2 2 2 2 2 8 2 6" xfId="9138" xr:uid="{CFC3680A-E961-4D90-A911-FD92153B489B}"/>
    <cellStyle name="Normal 2 2 2 2 2 2 2 2 2 2 2 2 2 2 8 2 7" xfId="9139" xr:uid="{D4AF3B30-74D6-4DA9-9920-7EBB47445EBF}"/>
    <cellStyle name="Normal 2 2 2 2 2 2 2 2 2 2 2 2 2 2 8 2 8" xfId="9140" xr:uid="{0AEACE84-5CF0-4800-81EE-FE16F956846C}"/>
    <cellStyle name="Normal 2 2 2 2 2 2 2 2 2 2 2 2 2 2 8 2 9" xfId="9141" xr:uid="{005A510F-E304-474E-AF3F-E8DBC6296C67}"/>
    <cellStyle name="Normal 2 2 2 2 2 2 2 2 2 2 2 2 2 2 8 3" xfId="9142" xr:uid="{89873DB7-02BC-4A64-A0CF-3A4C24DF3DE4}"/>
    <cellStyle name="Normal 2 2 2 2 2 2 2 2 2 2 2 2 2 2 8 4" xfId="9143" xr:uid="{F4211C19-A841-4183-BFBC-25662BA05877}"/>
    <cellStyle name="Normal 2 2 2 2 2 2 2 2 2 2 2 2 2 2 8 5" xfId="9144" xr:uid="{FCC88095-244A-4135-98DF-D69BE29005B2}"/>
    <cellStyle name="Normal 2 2 2 2 2 2 2 2 2 2 2 2 2 2 8 5 10" xfId="9145" xr:uid="{B6C9E34B-9752-41EF-A012-72AF3EF9C3A3}"/>
    <cellStyle name="Normal 2 2 2 2 2 2 2 2 2 2 2 2 2 2 8 5 11" xfId="9146" xr:uid="{EFEC02F9-0487-4E4F-A07E-85AA42D56D5A}"/>
    <cellStyle name="Normal 2 2 2 2 2 2 2 2 2 2 2 2 2 2 8 5 2" xfId="9147" xr:uid="{62A2BAAE-E35A-4674-A560-37B4C63DC4C7}"/>
    <cellStyle name="Normal 2 2 2 2 2 2 2 2 2 2 2 2 2 2 8 5 2 10" xfId="9148" xr:uid="{ABADA15E-54EE-4BC3-9649-93C6C64AB356}"/>
    <cellStyle name="Normal 2 2 2 2 2 2 2 2 2 2 2 2 2 2 8 5 2 11" xfId="9149" xr:uid="{503EA984-08A1-4911-9735-EFAB18736C5B}"/>
    <cellStyle name="Normal 2 2 2 2 2 2 2 2 2 2 2 2 2 2 8 5 2 2" xfId="9150" xr:uid="{25BE38E5-4E8E-4227-8BDC-DD814D9F5F6A}"/>
    <cellStyle name="Normal 2 2 2 2 2 2 2 2 2 2 2 2 2 2 8 5 2 2 2" xfId="9151" xr:uid="{2846533A-1E06-437B-AC9F-DAACE39F6EF8}"/>
    <cellStyle name="Normal 2 2 2 2 2 2 2 2 2 2 2 2 2 2 8 5 2 2 2 2" xfId="9152" xr:uid="{E49211C7-9CEF-4AA3-9185-A0144AF19717}"/>
    <cellStyle name="Normal 2 2 2 2 2 2 2 2 2 2 2 2 2 2 8 5 2 2 2 3" xfId="9153" xr:uid="{33C96CF8-D5C8-4E3F-90C1-19125F2E097A}"/>
    <cellStyle name="Normal 2 2 2 2 2 2 2 2 2 2 2 2 2 2 8 5 2 2 2 4" xfId="9154" xr:uid="{29B08813-4281-4B20-8AC1-49F04E00EC9C}"/>
    <cellStyle name="Normal 2 2 2 2 2 2 2 2 2 2 2 2 2 2 8 5 2 2 3" xfId="9155" xr:uid="{1AC8871A-979C-4E63-8AC6-472FBAB3BB67}"/>
    <cellStyle name="Normal 2 2 2 2 2 2 2 2 2 2 2 2 2 2 8 5 2 2 4" xfId="9156" xr:uid="{3A56D663-6C5A-4DA6-894A-1212AB88DFA2}"/>
    <cellStyle name="Normal 2 2 2 2 2 2 2 2 2 2 2 2 2 2 8 5 2 2 5" xfId="9157" xr:uid="{8BEB4E83-0E61-4883-B6C7-FDE31C66ADD6}"/>
    <cellStyle name="Normal 2 2 2 2 2 2 2 2 2 2 2 2 2 2 8 5 2 2 6" xfId="9158" xr:uid="{AB19B3FF-6621-49C1-B7A3-10CF4AF582C7}"/>
    <cellStyle name="Normal 2 2 2 2 2 2 2 2 2 2 2 2 2 2 8 5 2 3" xfId="9159" xr:uid="{AB2B62FE-9421-4FC9-9372-D7DFE6D7083D}"/>
    <cellStyle name="Normal 2 2 2 2 2 2 2 2 2 2 2 2 2 2 8 5 2 4" xfId="9160" xr:uid="{B5C18D92-7D1A-4833-AA1C-66783062B668}"/>
    <cellStyle name="Normal 2 2 2 2 2 2 2 2 2 2 2 2 2 2 8 5 2 5" xfId="9161" xr:uid="{97E36005-FAA6-455C-B096-DE2EDDF1B144}"/>
    <cellStyle name="Normal 2 2 2 2 2 2 2 2 2 2 2 2 2 2 8 5 2 6" xfId="9162" xr:uid="{A674CBDA-C819-45EA-970C-30481006104B}"/>
    <cellStyle name="Normal 2 2 2 2 2 2 2 2 2 2 2 2 2 2 8 5 2 7" xfId="9163" xr:uid="{B905A409-12C5-48E8-907E-0A10E71BEC14}"/>
    <cellStyle name="Normal 2 2 2 2 2 2 2 2 2 2 2 2 2 2 8 5 2 8" xfId="9164" xr:uid="{5C614ED2-C776-43CE-90F2-773AA1F0885E}"/>
    <cellStyle name="Normal 2 2 2 2 2 2 2 2 2 2 2 2 2 2 8 5 2 8 2" xfId="9165" xr:uid="{7584117A-CD52-4BAF-9BF6-656F2D4CEA58}"/>
    <cellStyle name="Normal 2 2 2 2 2 2 2 2 2 2 2 2 2 2 8 5 2 8 3" xfId="9166" xr:uid="{21C15971-1A23-46A1-8BB7-835B62DD40A8}"/>
    <cellStyle name="Normal 2 2 2 2 2 2 2 2 2 2 2 2 2 2 8 5 2 8 4" xfId="9167" xr:uid="{943FF978-9B0C-4041-849F-93FB17348C05}"/>
    <cellStyle name="Normal 2 2 2 2 2 2 2 2 2 2 2 2 2 2 8 5 2 9" xfId="9168" xr:uid="{FB875381-8D69-445A-8421-B6F85B71DA40}"/>
    <cellStyle name="Normal 2 2 2 2 2 2 2 2 2 2 2 2 2 2 8 5 3" xfId="9169" xr:uid="{DF0AB6BE-7FE4-47F4-88FC-09A52C643A50}"/>
    <cellStyle name="Normal 2 2 2 2 2 2 2 2 2 2 2 2 2 2 8 5 3 2" xfId="9170" xr:uid="{8C2BC9FB-DD7E-4801-A08F-0DD48531EACA}"/>
    <cellStyle name="Normal 2 2 2 2 2 2 2 2 2 2 2 2 2 2 8 5 3 2 2" xfId="9171" xr:uid="{20F424D3-8DF9-4726-9A05-43EA7686E16D}"/>
    <cellStyle name="Normal 2 2 2 2 2 2 2 2 2 2 2 2 2 2 8 5 3 2 3" xfId="9172" xr:uid="{68F344C1-0096-45D3-94FF-BF6758E2417F}"/>
    <cellStyle name="Normal 2 2 2 2 2 2 2 2 2 2 2 2 2 2 8 5 3 2 4" xfId="9173" xr:uid="{741D05DA-84E3-4D89-A01C-5C1F5895C8E8}"/>
    <cellStyle name="Normal 2 2 2 2 2 2 2 2 2 2 2 2 2 2 8 5 3 3" xfId="9174" xr:uid="{2991274D-AA8E-4261-B699-114FECC6C9C0}"/>
    <cellStyle name="Normal 2 2 2 2 2 2 2 2 2 2 2 2 2 2 8 5 3 4" xfId="9175" xr:uid="{F0381298-1350-4779-BF9F-4D8E92BD4D24}"/>
    <cellStyle name="Normal 2 2 2 2 2 2 2 2 2 2 2 2 2 2 8 5 3 5" xfId="9176" xr:uid="{F14D5A2E-552C-421F-8852-1591BA187CBE}"/>
    <cellStyle name="Normal 2 2 2 2 2 2 2 2 2 2 2 2 2 2 8 5 3 6" xfId="9177" xr:uid="{A89F4B2D-BDD8-4140-8171-80FB722146FF}"/>
    <cellStyle name="Normal 2 2 2 2 2 2 2 2 2 2 2 2 2 2 8 5 4" xfId="9178" xr:uid="{3C2866E3-98DC-4CED-9B37-23ABCF1B0802}"/>
    <cellStyle name="Normal 2 2 2 2 2 2 2 2 2 2 2 2 2 2 8 5 5" xfId="9179" xr:uid="{497C81E8-AEB9-45E0-BC97-EEA1EEC79A16}"/>
    <cellStyle name="Normal 2 2 2 2 2 2 2 2 2 2 2 2 2 2 8 5 6" xfId="9180" xr:uid="{A814F5DF-55FE-4B3C-9532-80883CC159F6}"/>
    <cellStyle name="Normal 2 2 2 2 2 2 2 2 2 2 2 2 2 2 8 5 7" xfId="9181" xr:uid="{4D4D8FD6-897D-456D-96F1-1DB284089C42}"/>
    <cellStyle name="Normal 2 2 2 2 2 2 2 2 2 2 2 2 2 2 8 5 8" xfId="9182" xr:uid="{E0F9DE09-6D63-4F6C-A9F5-9B122BC4E161}"/>
    <cellStyle name="Normal 2 2 2 2 2 2 2 2 2 2 2 2 2 2 8 5 8 2" xfId="9183" xr:uid="{FAA487A1-C02E-4778-9907-F265478BBD4E}"/>
    <cellStyle name="Normal 2 2 2 2 2 2 2 2 2 2 2 2 2 2 8 5 8 3" xfId="9184" xr:uid="{BF2EE7C6-A87C-4851-A5D8-9AA79BC7D8FD}"/>
    <cellStyle name="Normal 2 2 2 2 2 2 2 2 2 2 2 2 2 2 8 5 8 4" xfId="9185" xr:uid="{70D878B9-8659-4DD8-8D3F-AA4F5E299E17}"/>
    <cellStyle name="Normal 2 2 2 2 2 2 2 2 2 2 2 2 2 2 8 5 9" xfId="9186" xr:uid="{2E21FC1C-7E5F-4B67-BA0C-3EC13BF784BC}"/>
    <cellStyle name="Normal 2 2 2 2 2 2 2 2 2 2 2 2 2 2 8 6" xfId="9187" xr:uid="{8C7A809E-6E3D-4BCD-8E7A-31CD0D8A2398}"/>
    <cellStyle name="Normal 2 2 2 2 2 2 2 2 2 2 2 2 2 2 8 7" xfId="9188" xr:uid="{FA18D64D-68C7-4850-BAD0-690A12EC8D45}"/>
    <cellStyle name="Normal 2 2 2 2 2 2 2 2 2 2 2 2 2 2 8 7 2" xfId="9189" xr:uid="{76ADB91D-86E0-49B0-A965-085BA28A0874}"/>
    <cellStyle name="Normal 2 2 2 2 2 2 2 2 2 2 2 2 2 2 8 7 2 2" xfId="9190" xr:uid="{DEB63972-D591-4255-9AB9-5B662B6E44D0}"/>
    <cellStyle name="Normal 2 2 2 2 2 2 2 2 2 2 2 2 2 2 8 7 2 3" xfId="9191" xr:uid="{6DDA60F5-BE25-4B2B-8544-04D09BAC218B}"/>
    <cellStyle name="Normal 2 2 2 2 2 2 2 2 2 2 2 2 2 2 8 7 2 4" xfId="9192" xr:uid="{4C1B3468-7176-4957-B802-96DF65A5B0E9}"/>
    <cellStyle name="Normal 2 2 2 2 2 2 2 2 2 2 2 2 2 2 8 7 3" xfId="9193" xr:uid="{15952DD2-A908-443E-8529-99DDCC7355E1}"/>
    <cellStyle name="Normal 2 2 2 2 2 2 2 2 2 2 2 2 2 2 8 7 4" xfId="9194" xr:uid="{C2BAC89E-A863-43FA-9A35-DFA02E090C64}"/>
    <cellStyle name="Normal 2 2 2 2 2 2 2 2 2 2 2 2 2 2 8 7 5" xfId="9195" xr:uid="{09B3334F-91FD-4CB8-B151-CCB16CCF9832}"/>
    <cellStyle name="Normal 2 2 2 2 2 2 2 2 2 2 2 2 2 2 8 7 6" xfId="9196" xr:uid="{E6751C18-35DB-4212-8AED-9089FB4ACF2F}"/>
    <cellStyle name="Normal 2 2 2 2 2 2 2 2 2 2 2 2 2 2 8 8" xfId="9197" xr:uid="{A171C02C-1633-414C-AD5D-F7C3E01ACE90}"/>
    <cellStyle name="Normal 2 2 2 2 2 2 2 2 2 2 2 2 2 2 8 9" xfId="9198" xr:uid="{BE792DDC-B48E-48D1-A940-86E179686100}"/>
    <cellStyle name="Normal 2 2 2 2 2 2 2 2 2 2 2 2 2 2 80" xfId="9199" xr:uid="{FC64A4CC-21A8-4717-AD7E-E1173423A52D}"/>
    <cellStyle name="Normal 2 2 2 2 2 2 2 2 2 2 2 2 2 2 81" xfId="9200" xr:uid="{EC94D0EF-2252-4413-9B3B-CB724C46781A}"/>
    <cellStyle name="Normal 2 2 2 2 2 2 2 2 2 2 2 2 2 2 82" xfId="9201" xr:uid="{28BBD718-F6FC-48F6-AC6C-ECB61207805C}"/>
    <cellStyle name="Normal 2 2 2 2 2 2 2 2 2 2 2 2 2 2 83" xfId="9202" xr:uid="{71059864-F413-43B2-8531-5AA40CFE8A04}"/>
    <cellStyle name="Normal 2 2 2 2 2 2 2 2 2 2 2 2 2 2 84" xfId="9203" xr:uid="{3F8413D1-E0AD-439C-B44B-E1E1B183BC00}"/>
    <cellStyle name="Normal 2 2 2 2 2 2 2 2 2 2 2 2 2 2 85" xfId="9204" xr:uid="{3C8483DB-4A45-4CA1-A752-63E32AFCDFDC}"/>
    <cellStyle name="Normal 2 2 2 2 2 2 2 2 2 2 2 2 2 2 86" xfId="9205" xr:uid="{240E8506-2547-450A-AF24-25976C8D8732}"/>
    <cellStyle name="Normal 2 2 2 2 2 2 2 2 2 2 2 2 2 2 87" xfId="9206" xr:uid="{18F1719E-F10B-4705-8112-87A39159B5B7}"/>
    <cellStyle name="Normal 2 2 2 2 2 2 2 2 2 2 2 2 2 2 88" xfId="9207" xr:uid="{E5FA2647-0A74-4794-B4F1-2BFD358F3766}"/>
    <cellStyle name="Normal 2 2 2 2 2 2 2 2 2 2 2 2 2 2 88 2" xfId="9208" xr:uid="{CD3E9B16-2B46-4CF7-9B70-B41C5DE4B087}"/>
    <cellStyle name="Normal 2 2 2 2 2 2 2 2 2 2 2 2 2 2 88 3" xfId="9209" xr:uid="{34B6D4F0-EB05-4558-B3A7-2D8F3DE30CD7}"/>
    <cellStyle name="Normal 2 2 2 2 2 2 2 2 2 2 2 2 2 2 88 4" xfId="9210" xr:uid="{F91B6E14-A7C2-4CB2-8DC6-0CCF83644E85}"/>
    <cellStyle name="Normal 2 2 2 2 2 2 2 2 2 2 2 2 2 2 89" xfId="9211" xr:uid="{DAB25FB3-B561-45F1-8A04-4828B80F2E38}"/>
    <cellStyle name="Normal 2 2 2 2 2 2 2 2 2 2 2 2 2 2 9" xfId="9212" xr:uid="{A0EDD7AF-7A5B-4748-A7F4-552D91A6A6B8}"/>
    <cellStyle name="Normal 2 2 2 2 2 2 2 2 2 2 2 2 2 2 90" xfId="9213" xr:uid="{167BED12-92E4-401C-8153-FAC47D73F879}"/>
    <cellStyle name="Normal 2 2 2 2 2 2 2 2 2 2 2 2 2 20" xfId="9214" xr:uid="{38F92F74-BCDB-4B1E-8744-1E6BF6CF3AF8}"/>
    <cellStyle name="Normal 2 2 2 2 2 2 2 2 2 2 2 2 2 20 2" xfId="9215" xr:uid="{24AEB381-CFFF-4542-8872-4214BA34ED78}"/>
    <cellStyle name="Normal 2 2 2 2 2 2 2 2 2 2 2 2 2 20 2 2" xfId="9216" xr:uid="{EA2BCDC9-3C79-4692-9D86-CB71DE9592AA}"/>
    <cellStyle name="Normal 2 2 2 2 2 2 2 2 2 2 2 2 2 20 2 3" xfId="9217" xr:uid="{64398547-AAC1-453B-9598-E762DFB631BF}"/>
    <cellStyle name="Normal 2 2 2 2 2 2 2 2 2 2 2 2 2 20 2 4" xfId="9218" xr:uid="{A8ADCEB1-56FB-42B0-82CE-0048BE050633}"/>
    <cellStyle name="Normal 2 2 2 2 2 2 2 2 2 2 2 2 2 20 3" xfId="9219" xr:uid="{79229C2A-85CC-414B-8385-2722A4E226D9}"/>
    <cellStyle name="Normal 2 2 2 2 2 2 2 2 2 2 2 2 2 20 4" xfId="9220" xr:uid="{3000DEFE-59CA-4B74-AA11-01BB0C29A3D7}"/>
    <cellStyle name="Normal 2 2 2 2 2 2 2 2 2 2 2 2 2 20 5" xfId="9221" xr:uid="{E736962C-6D74-4A0F-A7EA-A2EEECCDC706}"/>
    <cellStyle name="Normal 2 2 2 2 2 2 2 2 2 2 2 2 2 20 6" xfId="9222" xr:uid="{677CD739-AF49-44A6-AAA6-C4093BD366CA}"/>
    <cellStyle name="Normal 2 2 2 2 2 2 2 2 2 2 2 2 2 21" xfId="9223" xr:uid="{66241FD6-2B42-4785-865F-B90223D67E7C}"/>
    <cellStyle name="Normal 2 2 2 2 2 2 2 2 2 2 2 2 2 22" xfId="9224" xr:uid="{152CB264-2557-4B0A-AEF9-9EF90682342B}"/>
    <cellStyle name="Normal 2 2 2 2 2 2 2 2 2 2 2 2 2 23" xfId="9225" xr:uid="{767983AE-80D4-4DE9-9CD1-B3B378F3316B}"/>
    <cellStyle name="Normal 2 2 2 2 2 2 2 2 2 2 2 2 2 24" xfId="9226" xr:uid="{0A0D2459-B9AB-49C5-8B8E-749969B14EA6}"/>
    <cellStyle name="Normal 2 2 2 2 2 2 2 2 2 2 2 2 2 25" xfId="9227" xr:uid="{5D98570B-2F34-4FB2-9627-CD3B1DC9E829}"/>
    <cellStyle name="Normal 2 2 2 2 2 2 2 2 2 2 2 2 2 26" xfId="9228" xr:uid="{E94FAAC5-653D-41F1-A4C8-5B301BC5E67D}"/>
    <cellStyle name="Normal 2 2 2 2 2 2 2 2 2 2 2 2 2 26 2" xfId="9229" xr:uid="{2C58FAE9-05C5-4D1D-8A47-30A22EDD2D88}"/>
    <cellStyle name="Normal 2 2 2 2 2 2 2 2 2 2 2 2 2 26 3" xfId="9230" xr:uid="{5B38C43A-4115-456C-A81D-208835BB4737}"/>
    <cellStyle name="Normal 2 2 2 2 2 2 2 2 2 2 2 2 2 26 4" xfId="9231" xr:uid="{FC1A358E-5395-40E5-A7FD-1CDADB82DC55}"/>
    <cellStyle name="Normal 2 2 2 2 2 2 2 2 2 2 2 2 2 27" xfId="9232" xr:uid="{4074D06D-6D34-4BE4-822F-C45918C7536F}"/>
    <cellStyle name="Normal 2 2 2 2 2 2 2 2 2 2 2 2 2 28" xfId="9233" xr:uid="{386F4DDC-1BF2-4931-88ED-638A10E2D31E}"/>
    <cellStyle name="Normal 2 2 2 2 2 2 2 2 2 2 2 2 2 29" xfId="9234" xr:uid="{D97DDE66-AF6D-4C56-9AE4-9BCF810BB5F7}"/>
    <cellStyle name="Normal 2 2 2 2 2 2 2 2 2 2 2 2 2 3" xfId="9235" xr:uid="{988D8A7A-EBC7-4D5F-A644-4FB3AA3525E8}"/>
    <cellStyle name="Normal 2 2 2 2 2 2 2 2 2 2 2 2 2 30" xfId="9236" xr:uid="{6CCCCF87-6F4E-41D9-AE53-A031C4283E12}"/>
    <cellStyle name="Normal 2 2 2 2 2 2 2 2 2 2 2 2 2 31" xfId="9237" xr:uid="{EEF16A57-47C9-4463-BEB4-C72DDDAD5F9F}"/>
    <cellStyle name="Normal 2 2 2 2 2 2 2 2 2 2 2 2 2 32" xfId="9238" xr:uid="{73350BE7-ED72-401A-AFB2-A024E18A9A3F}"/>
    <cellStyle name="Normal 2 2 2 2 2 2 2 2 2 2 2 2 2 33" xfId="9239" xr:uid="{8566D16D-E146-482D-9339-0544DA5951AD}"/>
    <cellStyle name="Normal 2 2 2 2 2 2 2 2 2 2 2 2 2 34" xfId="9240" xr:uid="{4061479E-B07D-4126-BC6D-BFC927C8FF99}"/>
    <cellStyle name="Normal 2 2 2 2 2 2 2 2 2 2 2 2 2 35" xfId="9241" xr:uid="{2A25FE59-6631-4F2D-BDA5-B0091D0B2E89}"/>
    <cellStyle name="Normal 2 2 2 2 2 2 2 2 2 2 2 2 2 36" xfId="9242" xr:uid="{4098CD1C-74AB-4AC4-888F-069AD48F6E75}"/>
    <cellStyle name="Normal 2 2 2 2 2 2 2 2 2 2 2 2 2 37" xfId="9243" xr:uid="{5B2FB31C-CA21-4104-9998-89C144FDA44D}"/>
    <cellStyle name="Normal 2 2 2 2 2 2 2 2 2 2 2 2 2 38" xfId="9244" xr:uid="{B8895332-EEC9-4963-8076-43FAEEB2CBCB}"/>
    <cellStyle name="Normal 2 2 2 2 2 2 2 2 2 2 2 2 2 39" xfId="9245" xr:uid="{4202F0F5-C3C4-4BEF-8C4C-693A8FCAC9A7}"/>
    <cellStyle name="Normal 2 2 2 2 2 2 2 2 2 2 2 2 2 4" xfId="9246" xr:uid="{1A6616F0-E5D2-4642-B745-ED4EF598F4B9}"/>
    <cellStyle name="Normal 2 2 2 2 2 2 2 2 2 2 2 2 2 40" xfId="9247" xr:uid="{C4946773-C2F7-4FF9-9B2B-D217DDA1F995}"/>
    <cellStyle name="Normal 2 2 2 2 2 2 2 2 2 2 2 2 2 41" xfId="9248" xr:uid="{327A0FD3-A44D-412F-A085-18F48739DDD7}"/>
    <cellStyle name="Normal 2 2 2 2 2 2 2 2 2 2 2 2 2 41 2" xfId="9249" xr:uid="{0785C266-DAB8-4470-B521-F85790653B7A}"/>
    <cellStyle name="Normal 2 2 2 2 2 2 2 2 2 2 2 2 2 41 3" xfId="9250" xr:uid="{BA35A89F-836C-475B-99F7-59C3783445F9}"/>
    <cellStyle name="Normal 2 2 2 2 2 2 2 2 2 2 2 2 2 41 4" xfId="9251" xr:uid="{F09B9A10-9A55-4303-9AEB-3B67D2B29C10}"/>
    <cellStyle name="Normal 2 2 2 2 2 2 2 2 2 2 2 2 2 41 5" xfId="9252" xr:uid="{0723403C-D4F5-432B-BF8A-4080BB56C1AC}"/>
    <cellStyle name="Normal 2 2 2 2 2 2 2 2 2 2 2 2 2 41 6" xfId="9253" xr:uid="{0029BDAE-D660-4F3C-969F-40F1BAFD1599}"/>
    <cellStyle name="Normal 2 2 2 2 2 2 2 2 2 2 2 2 2 41 7" xfId="9254" xr:uid="{EDAB00A3-3768-4C6B-81AB-235EF3F1CDBB}"/>
    <cellStyle name="Normal 2 2 2 2 2 2 2 2 2 2 2 2 2 42" xfId="9255" xr:uid="{7D75F0AE-CCC4-4F47-A3ED-A0A179284814}"/>
    <cellStyle name="Normal 2 2 2 2 2 2 2 2 2 2 2 2 2 43" xfId="9256" xr:uid="{D065575C-9D19-4E86-B1F9-609BA539DFEF}"/>
    <cellStyle name="Normal 2 2 2 2 2 2 2 2 2 2 2 2 2 44" xfId="9257" xr:uid="{B640A2AE-B791-41C9-81C6-5CCE11A0B241}"/>
    <cellStyle name="Normal 2 2 2 2 2 2 2 2 2 2 2 2 2 45" xfId="9258" xr:uid="{0EB32AB7-1E32-4933-A0F2-E49139B88BF0}"/>
    <cellStyle name="Normal 2 2 2 2 2 2 2 2 2 2 2 2 2 46" xfId="9259" xr:uid="{35603BFD-135B-44C1-AAD1-4110EE593F53}"/>
    <cellStyle name="Normal 2 2 2 2 2 2 2 2 2 2 2 2 2 47" xfId="9260" xr:uid="{8A89CED0-9126-4286-8094-A452150972B0}"/>
    <cellStyle name="Normal 2 2 2 2 2 2 2 2 2 2 2 2 2 48" xfId="9261" xr:uid="{17992D52-E281-4BD4-8558-1299D19B0B40}"/>
    <cellStyle name="Normal 2 2 2 2 2 2 2 2 2 2 2 2 2 49" xfId="9262" xr:uid="{A26AF06F-BE51-4DC6-B29D-07B18F41E547}"/>
    <cellStyle name="Normal 2 2 2 2 2 2 2 2 2 2 2 2 2 5" xfId="9263" xr:uid="{33768E65-31EB-4A82-94B9-891A1BF5EB5E}"/>
    <cellStyle name="Normal 2 2 2 2 2 2 2 2 2 2 2 2 2 50" xfId="9264" xr:uid="{5C60C574-A872-4D4E-8C1E-AB2EFF87D529}"/>
    <cellStyle name="Normal 2 2 2 2 2 2 2 2 2 2 2 2 2 51" xfId="9265" xr:uid="{C7E1261F-645D-4DE8-80A4-E431DF6357E3}"/>
    <cellStyle name="Normal 2 2 2 2 2 2 2 2 2 2 2 2 2 52" xfId="9266" xr:uid="{AF38C226-EA0C-4508-9B9C-F27CE0DD4DD6}"/>
    <cellStyle name="Normal 2 2 2 2 2 2 2 2 2 2 2 2 2 53" xfId="9267" xr:uid="{638083AD-7E9F-4C77-9EFA-C3999E54A698}"/>
    <cellStyle name="Normal 2 2 2 2 2 2 2 2 2 2 2 2 2 54" xfId="9268" xr:uid="{FA888ECB-95A1-4BDA-81B4-83D92FEAAAAC}"/>
    <cellStyle name="Normal 2 2 2 2 2 2 2 2 2 2 2 2 2 55" xfId="9269" xr:uid="{36F78EC2-2EBE-4741-80C9-7F75AC691A5B}"/>
    <cellStyle name="Normal 2 2 2 2 2 2 2 2 2 2 2 2 2 56" xfId="9270" xr:uid="{9DF9C2E7-B1D6-4AD4-8AC5-2981C2094154}"/>
    <cellStyle name="Normal 2 2 2 2 2 2 2 2 2 2 2 2 2 57" xfId="9271" xr:uid="{6D1E1351-ADA7-49DA-B5AD-B98A94459655}"/>
    <cellStyle name="Normal 2 2 2 2 2 2 2 2 2 2 2 2 2 58" xfId="9272" xr:uid="{9D3385A5-570E-46D3-ABF3-B3D393DD9AC3}"/>
    <cellStyle name="Normal 2 2 2 2 2 2 2 2 2 2 2 2 2 59" xfId="9273" xr:uid="{5B3431CD-F6E6-4092-9006-FB854182D9F3}"/>
    <cellStyle name="Normal 2 2 2 2 2 2 2 2 2 2 2 2 2 6" xfId="9274" xr:uid="{03F3D722-0FBF-456B-B047-421A4CBC4854}"/>
    <cellStyle name="Normal 2 2 2 2 2 2 2 2 2 2 2 2 2 60" xfId="9275" xr:uid="{F26B49C5-3512-42F4-9E3C-2E0BE7B21F95}"/>
    <cellStyle name="Normal 2 2 2 2 2 2 2 2 2 2 2 2 2 61" xfId="9276" xr:uid="{90DB8C01-63AA-4421-82E0-D95BFD5BB33C}"/>
    <cellStyle name="Normal 2 2 2 2 2 2 2 2 2 2 2 2 2 62" xfId="9277" xr:uid="{59AC653C-A61D-4637-8EB6-DECF32567DD9}"/>
    <cellStyle name="Normal 2 2 2 2 2 2 2 2 2 2 2 2 2 63" xfId="9278" xr:uid="{442DF3C1-3076-470B-A6EF-D859BB16D0D7}"/>
    <cellStyle name="Normal 2 2 2 2 2 2 2 2 2 2 2 2 2 64" xfId="9279" xr:uid="{FF41DB46-D9F9-48CA-9296-A3C96C151871}"/>
    <cellStyle name="Normal 2 2 2 2 2 2 2 2 2 2 2 2 2 65" xfId="9280" xr:uid="{C6154454-2E11-40A0-80E8-F9F56D5B6886}"/>
    <cellStyle name="Normal 2 2 2 2 2 2 2 2 2 2 2 2 2 66" xfId="9281" xr:uid="{617903F5-420F-4986-88FC-A16B02F0D31D}"/>
    <cellStyle name="Normal 2 2 2 2 2 2 2 2 2 2 2 2 2 67" xfId="9282" xr:uid="{C52B03D1-ECC8-4B18-855D-1E473BA6F9A2}"/>
    <cellStyle name="Normal 2 2 2 2 2 2 2 2 2 2 2 2 2 68" xfId="9283" xr:uid="{DCB871C9-39D8-4E67-B132-082766984B34}"/>
    <cellStyle name="Normal 2 2 2 2 2 2 2 2 2 2 2 2 2 69" xfId="9284" xr:uid="{20A7CCC9-D2E5-419B-A52C-35A7F856A4A8}"/>
    <cellStyle name="Normal 2 2 2 2 2 2 2 2 2 2 2 2 2 7" xfId="9285" xr:uid="{A3BC6C72-555D-4B5E-A54D-ABBFF54BDF2E}"/>
    <cellStyle name="Normal 2 2 2 2 2 2 2 2 2 2 2 2 2 7 10" xfId="9286" xr:uid="{6DE5FC33-5A5B-414F-BCF1-5B3C6B828257}"/>
    <cellStyle name="Normal 2 2 2 2 2 2 2 2 2 2 2 2 2 7 11" xfId="9287" xr:uid="{21CE4C60-8925-4B4F-BE2E-A2FF5278E302}"/>
    <cellStyle name="Normal 2 2 2 2 2 2 2 2 2 2 2 2 2 7 11 10" xfId="9288" xr:uid="{24BF575B-8073-4CA6-89EF-AB20A211B318}"/>
    <cellStyle name="Normal 2 2 2 2 2 2 2 2 2 2 2 2 2 7 11 11" xfId="9289" xr:uid="{C90AE980-13B3-4E2D-B39B-27EC210A200F}"/>
    <cellStyle name="Normal 2 2 2 2 2 2 2 2 2 2 2 2 2 7 11 11 2" xfId="9290" xr:uid="{78650255-3602-41C9-ADE5-BF5C3BBAF6C7}"/>
    <cellStyle name="Normal 2 2 2 2 2 2 2 2 2 2 2 2 2 7 11 11 3" xfId="9291" xr:uid="{66EC2F96-6A3C-47BF-88ED-6117134852E7}"/>
    <cellStyle name="Normal 2 2 2 2 2 2 2 2 2 2 2 2 2 7 11 11 4" xfId="9292" xr:uid="{98597F96-CF81-4EE4-99A9-9F67DFDEDE1B}"/>
    <cellStyle name="Normal 2 2 2 2 2 2 2 2 2 2 2 2 2 7 11 12" xfId="9293" xr:uid="{6ECB4961-5607-45A4-854B-6B4A43B4B250}"/>
    <cellStyle name="Normal 2 2 2 2 2 2 2 2 2 2 2 2 2 7 11 13" xfId="9294" xr:uid="{DE3B4D4D-36A7-4477-A4A9-CCB2289ADC56}"/>
    <cellStyle name="Normal 2 2 2 2 2 2 2 2 2 2 2 2 2 7 11 14" xfId="9295" xr:uid="{B31A1EE5-45CB-4C9C-AA5E-0E751A23B8F6}"/>
    <cellStyle name="Normal 2 2 2 2 2 2 2 2 2 2 2 2 2 7 11 2" xfId="9296" xr:uid="{F1C899A8-5D36-42D1-B17F-1DE8B7AF0538}"/>
    <cellStyle name="Normal 2 2 2 2 2 2 2 2 2 2 2 2 2 7 11 2 10" xfId="9297" xr:uid="{5A326C39-EC9E-4024-BC2F-A067B6EF0494}"/>
    <cellStyle name="Normal 2 2 2 2 2 2 2 2 2 2 2 2 2 7 11 2 11" xfId="9298" xr:uid="{277E097C-2E78-4B1C-9B77-2D69DB560F07}"/>
    <cellStyle name="Normal 2 2 2 2 2 2 2 2 2 2 2 2 2 7 11 2 2" xfId="9299" xr:uid="{654B59F0-1717-4962-9B71-019B6E4AED25}"/>
    <cellStyle name="Normal 2 2 2 2 2 2 2 2 2 2 2 2 2 7 11 2 2 10" xfId="9300" xr:uid="{0CF7C85C-A776-437D-8562-9A4CCC59A4E9}"/>
    <cellStyle name="Normal 2 2 2 2 2 2 2 2 2 2 2 2 2 7 11 2 2 11" xfId="9301" xr:uid="{D3E091DD-CE15-4A42-82CE-D75E0BDEC14B}"/>
    <cellStyle name="Normal 2 2 2 2 2 2 2 2 2 2 2 2 2 7 11 2 2 2" xfId="9302" xr:uid="{6B33423E-B158-48C8-AA05-E9B52296DEC7}"/>
    <cellStyle name="Normal 2 2 2 2 2 2 2 2 2 2 2 2 2 7 11 2 2 2 2" xfId="9303" xr:uid="{1E6D1F75-45CB-415B-A5E8-E79639C6E388}"/>
    <cellStyle name="Normal 2 2 2 2 2 2 2 2 2 2 2 2 2 7 11 2 2 2 2 2" xfId="9304" xr:uid="{8A5799CB-1044-40D0-A78F-649923143609}"/>
    <cellStyle name="Normal 2 2 2 2 2 2 2 2 2 2 2 2 2 7 11 2 2 2 2 3" xfId="9305" xr:uid="{0435E0D6-1B51-4655-8520-72D2306E556B}"/>
    <cellStyle name="Normal 2 2 2 2 2 2 2 2 2 2 2 2 2 7 11 2 2 2 2 4" xfId="9306" xr:uid="{10EFD489-0FDC-492E-B435-7372FD8BB543}"/>
    <cellStyle name="Normal 2 2 2 2 2 2 2 2 2 2 2 2 2 7 11 2 2 2 3" xfId="9307" xr:uid="{2644D190-FAAB-41C5-9831-598ACAB5C6EF}"/>
    <cellStyle name="Normal 2 2 2 2 2 2 2 2 2 2 2 2 2 7 11 2 2 2 4" xfId="9308" xr:uid="{1E3A2311-1506-4DDB-A4B0-6E3E914C054A}"/>
    <cellStyle name="Normal 2 2 2 2 2 2 2 2 2 2 2 2 2 7 11 2 2 2 5" xfId="9309" xr:uid="{E44A46FD-444C-4B34-AC01-32861841C27D}"/>
    <cellStyle name="Normal 2 2 2 2 2 2 2 2 2 2 2 2 2 7 11 2 2 2 6" xfId="9310" xr:uid="{34E719E3-471D-494D-939E-824BC65E4F02}"/>
    <cellStyle name="Normal 2 2 2 2 2 2 2 2 2 2 2 2 2 7 11 2 2 3" xfId="9311" xr:uid="{F8FA5174-A5B5-4E7B-81A9-F2D289037627}"/>
    <cellStyle name="Normal 2 2 2 2 2 2 2 2 2 2 2 2 2 7 11 2 2 4" xfId="9312" xr:uid="{019556BA-47C4-41F6-B39D-D839EFD70F53}"/>
    <cellStyle name="Normal 2 2 2 2 2 2 2 2 2 2 2 2 2 7 11 2 2 5" xfId="9313" xr:uid="{A24A408F-A91B-42DE-AB0E-AAA5963BF1F1}"/>
    <cellStyle name="Normal 2 2 2 2 2 2 2 2 2 2 2 2 2 7 11 2 2 6" xfId="9314" xr:uid="{FB4FF257-30B9-416F-B70D-E766C31BF941}"/>
    <cellStyle name="Normal 2 2 2 2 2 2 2 2 2 2 2 2 2 7 11 2 2 7" xfId="9315" xr:uid="{D012A0CA-740E-4C24-ADD9-D3E1BF1C8489}"/>
    <cellStyle name="Normal 2 2 2 2 2 2 2 2 2 2 2 2 2 7 11 2 2 8" xfId="9316" xr:uid="{C08CDC33-7007-4117-8DF0-8339751955B8}"/>
    <cellStyle name="Normal 2 2 2 2 2 2 2 2 2 2 2 2 2 7 11 2 2 8 2" xfId="9317" xr:uid="{9096373E-C725-404D-B3DF-1E54733AE3DF}"/>
    <cellStyle name="Normal 2 2 2 2 2 2 2 2 2 2 2 2 2 7 11 2 2 8 3" xfId="9318" xr:uid="{5FF25454-F19D-48EC-B66C-D13358BA822B}"/>
    <cellStyle name="Normal 2 2 2 2 2 2 2 2 2 2 2 2 2 7 11 2 2 8 4" xfId="9319" xr:uid="{0C715457-8777-4312-B241-D983153D74E3}"/>
    <cellStyle name="Normal 2 2 2 2 2 2 2 2 2 2 2 2 2 7 11 2 2 9" xfId="9320" xr:uid="{3D37843B-7EF6-4B60-AC76-B8EF5DE4333D}"/>
    <cellStyle name="Normal 2 2 2 2 2 2 2 2 2 2 2 2 2 7 11 2 3" xfId="9321" xr:uid="{C83B4841-69A8-4D3E-9544-6B8F38777D18}"/>
    <cellStyle name="Normal 2 2 2 2 2 2 2 2 2 2 2 2 2 7 11 2 3 2" xfId="9322" xr:uid="{D60813DE-9F68-441C-9888-4C78E7A91436}"/>
    <cellStyle name="Normal 2 2 2 2 2 2 2 2 2 2 2 2 2 7 11 2 3 2 2" xfId="9323" xr:uid="{BD3A06CC-220C-44AE-AC75-9A1BB017E602}"/>
    <cellStyle name="Normal 2 2 2 2 2 2 2 2 2 2 2 2 2 7 11 2 3 2 3" xfId="9324" xr:uid="{95657980-6878-4560-B379-B38655CB75C8}"/>
    <cellStyle name="Normal 2 2 2 2 2 2 2 2 2 2 2 2 2 7 11 2 3 2 4" xfId="9325" xr:uid="{A3AC09C8-ADAB-4185-922D-3B75E4ADCFE0}"/>
    <cellStyle name="Normal 2 2 2 2 2 2 2 2 2 2 2 2 2 7 11 2 3 3" xfId="9326" xr:uid="{CD653911-7635-48E3-ABAF-964D69042CC3}"/>
    <cellStyle name="Normal 2 2 2 2 2 2 2 2 2 2 2 2 2 7 11 2 3 4" xfId="9327" xr:uid="{73038493-6F7E-4933-84E5-8BCAFF24BA50}"/>
    <cellStyle name="Normal 2 2 2 2 2 2 2 2 2 2 2 2 2 7 11 2 3 5" xfId="9328" xr:uid="{6B3D2DC8-5E34-4013-8CA9-5EDE26D9DE1C}"/>
    <cellStyle name="Normal 2 2 2 2 2 2 2 2 2 2 2 2 2 7 11 2 3 6" xfId="9329" xr:uid="{FEA3EA06-55D6-43A4-98C0-A048212C32BC}"/>
    <cellStyle name="Normal 2 2 2 2 2 2 2 2 2 2 2 2 2 7 11 2 4" xfId="9330" xr:uid="{FB31F90B-249A-4768-AA60-84BB444F2B40}"/>
    <cellStyle name="Normal 2 2 2 2 2 2 2 2 2 2 2 2 2 7 11 2 5" xfId="9331" xr:uid="{5A847A72-4FF9-4700-8EC1-EEE374BCB3F9}"/>
    <cellStyle name="Normal 2 2 2 2 2 2 2 2 2 2 2 2 2 7 11 2 6" xfId="9332" xr:uid="{6890EF13-C00A-4F79-881C-9F81884CED2E}"/>
    <cellStyle name="Normal 2 2 2 2 2 2 2 2 2 2 2 2 2 7 11 2 7" xfId="9333" xr:uid="{C52D1D43-87A0-4247-AEB3-CBBF94F8FA67}"/>
    <cellStyle name="Normal 2 2 2 2 2 2 2 2 2 2 2 2 2 7 11 2 8" xfId="9334" xr:uid="{A46F52D8-8E97-4558-B84B-9036B481EC3D}"/>
    <cellStyle name="Normal 2 2 2 2 2 2 2 2 2 2 2 2 2 7 11 2 8 2" xfId="9335" xr:uid="{B9304A1C-BC41-4497-961C-0AF4CF8586A5}"/>
    <cellStyle name="Normal 2 2 2 2 2 2 2 2 2 2 2 2 2 7 11 2 8 3" xfId="9336" xr:uid="{54911FCF-E152-49F3-A195-04D42846E079}"/>
    <cellStyle name="Normal 2 2 2 2 2 2 2 2 2 2 2 2 2 7 11 2 8 4" xfId="9337" xr:uid="{9E45E924-E91C-4FE7-9AEA-8E67CFE71F15}"/>
    <cellStyle name="Normal 2 2 2 2 2 2 2 2 2 2 2 2 2 7 11 2 9" xfId="9338" xr:uid="{37525AC7-8FA3-4AAA-8258-1A1D4B3CA294}"/>
    <cellStyle name="Normal 2 2 2 2 2 2 2 2 2 2 2 2 2 7 11 3" xfId="9339" xr:uid="{16FB270D-0BFD-47A9-B16C-790511823888}"/>
    <cellStyle name="Normal 2 2 2 2 2 2 2 2 2 2 2 2 2 7 11 4" xfId="9340" xr:uid="{26B9ACAC-9556-4C19-B3F5-B4937EAF323F}"/>
    <cellStyle name="Normal 2 2 2 2 2 2 2 2 2 2 2 2 2 7 11 5" xfId="9341" xr:uid="{F1B8F019-CBC0-4898-8BAE-50D4C37EF719}"/>
    <cellStyle name="Normal 2 2 2 2 2 2 2 2 2 2 2 2 2 7 11 5 2" xfId="9342" xr:uid="{E9AADBFF-F01C-45F4-AF18-9550121D07A8}"/>
    <cellStyle name="Normal 2 2 2 2 2 2 2 2 2 2 2 2 2 7 11 5 2 2" xfId="9343" xr:uid="{73A67184-61CC-46C7-B046-EB421B88D005}"/>
    <cellStyle name="Normal 2 2 2 2 2 2 2 2 2 2 2 2 2 7 11 5 2 3" xfId="9344" xr:uid="{F304498A-C6AA-441C-B88E-75477605643E}"/>
    <cellStyle name="Normal 2 2 2 2 2 2 2 2 2 2 2 2 2 7 11 5 2 4" xfId="9345" xr:uid="{ADFC244E-9C5E-4067-82C8-1A1F95AE1750}"/>
    <cellStyle name="Normal 2 2 2 2 2 2 2 2 2 2 2 2 2 7 11 5 3" xfId="9346" xr:uid="{9BFF7EEB-7498-4D7E-9331-65C963AB5536}"/>
    <cellStyle name="Normal 2 2 2 2 2 2 2 2 2 2 2 2 2 7 11 5 4" xfId="9347" xr:uid="{9A33A618-93A1-4765-A0CE-CF55BED6FE9A}"/>
    <cellStyle name="Normal 2 2 2 2 2 2 2 2 2 2 2 2 2 7 11 5 5" xfId="9348" xr:uid="{38DEFC3C-44AE-46FC-B854-ABF081402C9B}"/>
    <cellStyle name="Normal 2 2 2 2 2 2 2 2 2 2 2 2 2 7 11 5 6" xfId="9349" xr:uid="{DEDDDB43-EF26-4C20-AE5D-ABF6EC80B1AB}"/>
    <cellStyle name="Normal 2 2 2 2 2 2 2 2 2 2 2 2 2 7 11 6" xfId="9350" xr:uid="{D2994257-6898-4115-A5C4-F811E004938D}"/>
    <cellStyle name="Normal 2 2 2 2 2 2 2 2 2 2 2 2 2 7 11 7" xfId="9351" xr:uid="{C73B05AB-9FD9-476B-8586-E8273E3AC6CF}"/>
    <cellStyle name="Normal 2 2 2 2 2 2 2 2 2 2 2 2 2 7 11 8" xfId="9352" xr:uid="{1F196BD7-AA66-44BF-9F43-0C6416FA6057}"/>
    <cellStyle name="Normal 2 2 2 2 2 2 2 2 2 2 2 2 2 7 11 9" xfId="9353" xr:uid="{FBD4FDA3-347A-428E-AB10-585B69A47C8F}"/>
    <cellStyle name="Normal 2 2 2 2 2 2 2 2 2 2 2 2 2 7 12" xfId="9354" xr:uid="{77D6B7EC-C9D1-4E37-A629-6D7BB1A83BF6}"/>
    <cellStyle name="Normal 2 2 2 2 2 2 2 2 2 2 2 2 2 7 13" xfId="9355" xr:uid="{F36E1300-7CB7-4D0F-94B0-C717CC1C1FE3}"/>
    <cellStyle name="Normal 2 2 2 2 2 2 2 2 2 2 2 2 2 7 13 10" xfId="9356" xr:uid="{B7E78013-69CB-412F-8ACB-87146ABCDFFC}"/>
    <cellStyle name="Normal 2 2 2 2 2 2 2 2 2 2 2 2 2 7 13 11" xfId="9357" xr:uid="{62F42940-5560-4A34-8559-85B802B6745E}"/>
    <cellStyle name="Normal 2 2 2 2 2 2 2 2 2 2 2 2 2 7 13 2" xfId="9358" xr:uid="{5D4563C4-5A5F-4305-A48E-D8E9E337525C}"/>
    <cellStyle name="Normal 2 2 2 2 2 2 2 2 2 2 2 2 2 7 13 2 10" xfId="9359" xr:uid="{DFA5A4AF-8A13-41F5-A714-3F64F159B15D}"/>
    <cellStyle name="Normal 2 2 2 2 2 2 2 2 2 2 2 2 2 7 13 2 11" xfId="9360" xr:uid="{F1B827AB-6F9D-4E49-B1E5-20452ED9EDCA}"/>
    <cellStyle name="Normal 2 2 2 2 2 2 2 2 2 2 2 2 2 7 13 2 2" xfId="9361" xr:uid="{6726590B-C422-49FE-B42F-B1089A2B8AB7}"/>
    <cellStyle name="Normal 2 2 2 2 2 2 2 2 2 2 2 2 2 7 13 2 2 2" xfId="9362" xr:uid="{4C47B69C-F617-4680-8B90-4714C3EBA699}"/>
    <cellStyle name="Normal 2 2 2 2 2 2 2 2 2 2 2 2 2 7 13 2 2 2 2" xfId="9363" xr:uid="{BE503141-C04D-4183-AA4B-B82D8B663DB4}"/>
    <cellStyle name="Normal 2 2 2 2 2 2 2 2 2 2 2 2 2 7 13 2 2 2 3" xfId="9364" xr:uid="{662521AD-9513-4CD2-9D42-109162D9CFC0}"/>
    <cellStyle name="Normal 2 2 2 2 2 2 2 2 2 2 2 2 2 7 13 2 2 2 4" xfId="9365" xr:uid="{9AC5D43A-8823-4F01-B3DE-6A2132108B22}"/>
    <cellStyle name="Normal 2 2 2 2 2 2 2 2 2 2 2 2 2 7 13 2 2 3" xfId="9366" xr:uid="{FD62EB79-469E-49DC-BA19-BD79EAE31FF2}"/>
    <cellStyle name="Normal 2 2 2 2 2 2 2 2 2 2 2 2 2 7 13 2 2 4" xfId="9367" xr:uid="{B80B54E4-2512-4261-9ECD-AB6AB26EF752}"/>
    <cellStyle name="Normal 2 2 2 2 2 2 2 2 2 2 2 2 2 7 13 2 2 5" xfId="9368" xr:uid="{0B64B362-E943-4618-8D9E-DA5CE63D6973}"/>
    <cellStyle name="Normal 2 2 2 2 2 2 2 2 2 2 2 2 2 7 13 2 2 6" xfId="9369" xr:uid="{B78C22A7-A0D0-4770-9DE2-92A0AD1004C3}"/>
    <cellStyle name="Normal 2 2 2 2 2 2 2 2 2 2 2 2 2 7 13 2 3" xfId="9370" xr:uid="{E8C4D763-EFFE-4676-9849-C2BB36F19665}"/>
    <cellStyle name="Normal 2 2 2 2 2 2 2 2 2 2 2 2 2 7 13 2 4" xfId="9371" xr:uid="{9B1A5BFB-7D92-4BDE-8F4B-C991ABAFE27D}"/>
    <cellStyle name="Normal 2 2 2 2 2 2 2 2 2 2 2 2 2 7 13 2 5" xfId="9372" xr:uid="{CB3DC147-3D90-4F4E-BAC9-8E7027F1C0DC}"/>
    <cellStyle name="Normal 2 2 2 2 2 2 2 2 2 2 2 2 2 7 13 2 6" xfId="9373" xr:uid="{E6FC4C69-5984-4458-B9AD-CF978272CDBF}"/>
    <cellStyle name="Normal 2 2 2 2 2 2 2 2 2 2 2 2 2 7 13 2 7" xfId="9374" xr:uid="{844F9C92-2EE3-41C1-8AFD-1183CA4BA1BA}"/>
    <cellStyle name="Normal 2 2 2 2 2 2 2 2 2 2 2 2 2 7 13 2 8" xfId="9375" xr:uid="{48F4B925-24C4-46D3-831B-F0EB2AA2DD0F}"/>
    <cellStyle name="Normal 2 2 2 2 2 2 2 2 2 2 2 2 2 7 13 2 8 2" xfId="9376" xr:uid="{6E449EA9-7228-4A44-841D-9FE4A59EF5E5}"/>
    <cellStyle name="Normal 2 2 2 2 2 2 2 2 2 2 2 2 2 7 13 2 8 3" xfId="9377" xr:uid="{26F73352-EFB5-4802-9CC3-3870D3ED1BA2}"/>
    <cellStyle name="Normal 2 2 2 2 2 2 2 2 2 2 2 2 2 7 13 2 8 4" xfId="9378" xr:uid="{068657A5-A238-4753-AB0E-CC5F11F90458}"/>
    <cellStyle name="Normal 2 2 2 2 2 2 2 2 2 2 2 2 2 7 13 2 9" xfId="9379" xr:uid="{664320D8-7CCC-473A-8F66-DA6E55CA2974}"/>
    <cellStyle name="Normal 2 2 2 2 2 2 2 2 2 2 2 2 2 7 13 3" xfId="9380" xr:uid="{1CFCA658-9826-4D48-A497-2A3B3CE662BB}"/>
    <cellStyle name="Normal 2 2 2 2 2 2 2 2 2 2 2 2 2 7 13 3 2" xfId="9381" xr:uid="{DC3784BE-C19A-4155-8CE6-8C8B9B25FD83}"/>
    <cellStyle name="Normal 2 2 2 2 2 2 2 2 2 2 2 2 2 7 13 3 2 2" xfId="9382" xr:uid="{D608ABEB-823B-443A-AE28-70ECC8236450}"/>
    <cellStyle name="Normal 2 2 2 2 2 2 2 2 2 2 2 2 2 7 13 3 2 3" xfId="9383" xr:uid="{4C0AE8E7-BBDE-44DB-AE9E-0358153B972E}"/>
    <cellStyle name="Normal 2 2 2 2 2 2 2 2 2 2 2 2 2 7 13 3 2 4" xfId="9384" xr:uid="{FF19F750-9DF8-4751-978E-7E190ADFD2D1}"/>
    <cellStyle name="Normal 2 2 2 2 2 2 2 2 2 2 2 2 2 7 13 3 3" xfId="9385" xr:uid="{57C8D576-BDC6-4CE9-BB84-53CD77E80B7A}"/>
    <cellStyle name="Normal 2 2 2 2 2 2 2 2 2 2 2 2 2 7 13 3 4" xfId="9386" xr:uid="{D128D97D-CDD2-4628-B9A1-68EE08E60513}"/>
    <cellStyle name="Normal 2 2 2 2 2 2 2 2 2 2 2 2 2 7 13 3 5" xfId="9387" xr:uid="{5D45A3F9-96BA-4017-924F-7E1EBA3E01E9}"/>
    <cellStyle name="Normal 2 2 2 2 2 2 2 2 2 2 2 2 2 7 13 3 6" xfId="9388" xr:uid="{55EA0EE4-C8F9-415F-8155-278CDDAF4486}"/>
    <cellStyle name="Normal 2 2 2 2 2 2 2 2 2 2 2 2 2 7 13 4" xfId="9389" xr:uid="{12B73341-ACE3-49F1-BDEB-183B69A904F8}"/>
    <cellStyle name="Normal 2 2 2 2 2 2 2 2 2 2 2 2 2 7 13 5" xfId="9390" xr:uid="{CED67B30-FF15-4609-A012-60F27460A61E}"/>
    <cellStyle name="Normal 2 2 2 2 2 2 2 2 2 2 2 2 2 7 13 6" xfId="9391" xr:uid="{402D2AEF-12E4-4F53-AA33-0B16831B4B57}"/>
    <cellStyle name="Normal 2 2 2 2 2 2 2 2 2 2 2 2 2 7 13 7" xfId="9392" xr:uid="{570CBCF8-7D93-4469-BD6A-C8CB51D207A2}"/>
    <cellStyle name="Normal 2 2 2 2 2 2 2 2 2 2 2 2 2 7 13 8" xfId="9393" xr:uid="{04CCF1ED-9E96-4597-A0C0-9BDC1A8FA984}"/>
    <cellStyle name="Normal 2 2 2 2 2 2 2 2 2 2 2 2 2 7 13 8 2" xfId="9394" xr:uid="{4FD9AED5-BA59-45B8-B221-C32937C7BD08}"/>
    <cellStyle name="Normal 2 2 2 2 2 2 2 2 2 2 2 2 2 7 13 8 3" xfId="9395" xr:uid="{BFC068EA-F4C6-4413-8630-3ECE0FC4841B}"/>
    <cellStyle name="Normal 2 2 2 2 2 2 2 2 2 2 2 2 2 7 13 8 4" xfId="9396" xr:uid="{467C4FDC-F9CC-4403-B246-AA45B09F28A9}"/>
    <cellStyle name="Normal 2 2 2 2 2 2 2 2 2 2 2 2 2 7 13 9" xfId="9397" xr:uid="{7769758A-60F9-4841-904D-2B7B1795BCF5}"/>
    <cellStyle name="Normal 2 2 2 2 2 2 2 2 2 2 2 2 2 7 14" xfId="9398" xr:uid="{14A3477D-2DAA-4C2C-BB28-7C44CAD35B1C}"/>
    <cellStyle name="Normal 2 2 2 2 2 2 2 2 2 2 2 2 2 7 15" xfId="9399" xr:uid="{5CCDE90E-F1B6-4139-A407-75991494E206}"/>
    <cellStyle name="Normal 2 2 2 2 2 2 2 2 2 2 2 2 2 7 15 2" xfId="9400" xr:uid="{9584F79E-A52C-41AF-AB4E-F4BE6CC545D8}"/>
    <cellStyle name="Normal 2 2 2 2 2 2 2 2 2 2 2 2 2 7 15 2 2" xfId="9401" xr:uid="{B4129884-BB87-4638-B092-DA6D541576D0}"/>
    <cellStyle name="Normal 2 2 2 2 2 2 2 2 2 2 2 2 2 7 15 2 3" xfId="9402" xr:uid="{2489D455-A3F6-49A2-9856-6E9E0EE92F04}"/>
    <cellStyle name="Normal 2 2 2 2 2 2 2 2 2 2 2 2 2 7 15 2 4" xfId="9403" xr:uid="{0C4A991A-55FB-4998-A4DF-5D07C95C3CF4}"/>
    <cellStyle name="Normal 2 2 2 2 2 2 2 2 2 2 2 2 2 7 15 3" xfId="9404" xr:uid="{BE187615-A3FD-4F1B-8A15-0F78BC6EBDE4}"/>
    <cellStyle name="Normal 2 2 2 2 2 2 2 2 2 2 2 2 2 7 15 4" xfId="9405" xr:uid="{A96CA76A-7BC7-4272-842F-15AD9C26C24D}"/>
    <cellStyle name="Normal 2 2 2 2 2 2 2 2 2 2 2 2 2 7 15 5" xfId="9406" xr:uid="{0E6642BF-A486-4E23-9C42-903500F71AEB}"/>
    <cellStyle name="Normal 2 2 2 2 2 2 2 2 2 2 2 2 2 7 15 6" xfId="9407" xr:uid="{CD6731A1-8CD7-4AF7-BE9D-FD59CC19B132}"/>
    <cellStyle name="Normal 2 2 2 2 2 2 2 2 2 2 2 2 2 7 16" xfId="9408" xr:uid="{7B014402-D40D-483F-9121-FD7A59DB157F}"/>
    <cellStyle name="Normal 2 2 2 2 2 2 2 2 2 2 2 2 2 7 17" xfId="9409" xr:uid="{3711E97C-FED5-4725-8361-726BD6B63E33}"/>
    <cellStyle name="Normal 2 2 2 2 2 2 2 2 2 2 2 2 2 7 18" xfId="9410" xr:uid="{B82D0241-3381-4B32-8E54-F6FFD730D05C}"/>
    <cellStyle name="Normal 2 2 2 2 2 2 2 2 2 2 2 2 2 7 19" xfId="9411" xr:uid="{3C5E5197-A26C-445B-9F66-29C23E9E4EAD}"/>
    <cellStyle name="Normal 2 2 2 2 2 2 2 2 2 2 2 2 2 7 2" xfId="9412" xr:uid="{49FAB715-A2D9-43EF-A685-6224E9663811}"/>
    <cellStyle name="Normal 2 2 2 2 2 2 2 2 2 2 2 2 2 7 2 10" xfId="9413" xr:uid="{DF81524C-1170-4FFC-A8D9-8745F62DC6A4}"/>
    <cellStyle name="Normal 2 2 2 2 2 2 2 2 2 2 2 2 2 7 2 11" xfId="9414" xr:uid="{BF53000F-9B1F-4ECA-A935-8978BF5E5784}"/>
    <cellStyle name="Normal 2 2 2 2 2 2 2 2 2 2 2 2 2 7 2 12" xfId="9415" xr:uid="{8271A131-0BBF-4F9F-9F87-EADF5587EB96}"/>
    <cellStyle name="Normal 2 2 2 2 2 2 2 2 2 2 2 2 2 7 2 13" xfId="9416" xr:uid="{58CC63A7-6008-4C39-BB2E-6BE316E0A2B1}"/>
    <cellStyle name="Normal 2 2 2 2 2 2 2 2 2 2 2 2 2 7 2 13 2" xfId="9417" xr:uid="{95069A7D-6E43-456F-AC65-0DBA97001EE2}"/>
    <cellStyle name="Normal 2 2 2 2 2 2 2 2 2 2 2 2 2 7 2 13 3" xfId="9418" xr:uid="{D1B652AD-ADDE-4A52-A803-1754E94FBBA9}"/>
    <cellStyle name="Normal 2 2 2 2 2 2 2 2 2 2 2 2 2 7 2 13 4" xfId="9419" xr:uid="{639783E9-CF51-4FEA-AAF7-979BC06E37E6}"/>
    <cellStyle name="Normal 2 2 2 2 2 2 2 2 2 2 2 2 2 7 2 14" xfId="9420" xr:uid="{732E1AEC-34D0-4618-B964-08566BFE9410}"/>
    <cellStyle name="Normal 2 2 2 2 2 2 2 2 2 2 2 2 2 7 2 15" xfId="9421" xr:uid="{D58C9942-99D1-4645-9A60-FC58F15DF866}"/>
    <cellStyle name="Normal 2 2 2 2 2 2 2 2 2 2 2 2 2 7 2 16" xfId="9422" xr:uid="{0BB963A3-42FE-46DF-B7ED-8101164F9606}"/>
    <cellStyle name="Normal 2 2 2 2 2 2 2 2 2 2 2 2 2 7 2 2" xfId="9423" xr:uid="{D140204A-5DCA-4CBF-8F21-FB217D0919FE}"/>
    <cellStyle name="Normal 2 2 2 2 2 2 2 2 2 2 2 2 2 7 2 2 10" xfId="9424" xr:uid="{61450D36-5397-46A8-B5B3-6E1BC2F3B4D8}"/>
    <cellStyle name="Normal 2 2 2 2 2 2 2 2 2 2 2 2 2 7 2 2 11" xfId="9425" xr:uid="{88A20F1B-9365-470F-94B1-D20194720F2D}"/>
    <cellStyle name="Normal 2 2 2 2 2 2 2 2 2 2 2 2 2 7 2 2 11 2" xfId="9426" xr:uid="{E27ADD11-37E9-4CFA-AC3B-96E513600DF4}"/>
    <cellStyle name="Normal 2 2 2 2 2 2 2 2 2 2 2 2 2 7 2 2 11 3" xfId="9427" xr:uid="{0D3CD022-5DC5-4CEF-8A3B-37851D63FB83}"/>
    <cellStyle name="Normal 2 2 2 2 2 2 2 2 2 2 2 2 2 7 2 2 11 4" xfId="9428" xr:uid="{421DE6FA-DE2A-418C-8CE8-47397D4CA303}"/>
    <cellStyle name="Normal 2 2 2 2 2 2 2 2 2 2 2 2 2 7 2 2 12" xfId="9429" xr:uid="{2E539046-00FD-42D1-831D-9B34F115797E}"/>
    <cellStyle name="Normal 2 2 2 2 2 2 2 2 2 2 2 2 2 7 2 2 13" xfId="9430" xr:uid="{4128AF19-194D-4B77-AB99-DDED98B78683}"/>
    <cellStyle name="Normal 2 2 2 2 2 2 2 2 2 2 2 2 2 7 2 2 14" xfId="9431" xr:uid="{EC9AECBD-5C9C-42D9-ABCB-B2FABDE497BA}"/>
    <cellStyle name="Normal 2 2 2 2 2 2 2 2 2 2 2 2 2 7 2 2 2" xfId="9432" xr:uid="{75B8C6DD-8D41-4A41-8D4F-B21B80EAE614}"/>
    <cellStyle name="Normal 2 2 2 2 2 2 2 2 2 2 2 2 2 7 2 2 2 10" xfId="9433" xr:uid="{AF1E11D2-345E-41DA-9DE3-1D079BA1BADA}"/>
    <cellStyle name="Normal 2 2 2 2 2 2 2 2 2 2 2 2 2 7 2 2 2 11" xfId="9434" xr:uid="{B7A92AD1-1BA8-4CCD-8B7F-D5ACFAC97A36}"/>
    <cellStyle name="Normal 2 2 2 2 2 2 2 2 2 2 2 2 2 7 2 2 2 2" xfId="9435" xr:uid="{500B8BFF-BEAC-4BD2-99D5-926A6E16A6F3}"/>
    <cellStyle name="Normal 2 2 2 2 2 2 2 2 2 2 2 2 2 7 2 2 2 2 10" xfId="9436" xr:uid="{C697F100-E809-4D25-888A-5F1F197ADBE1}"/>
    <cellStyle name="Normal 2 2 2 2 2 2 2 2 2 2 2 2 2 7 2 2 2 2 11" xfId="9437" xr:uid="{A2DF5884-61B9-4869-8DEF-B45BECE9DF1A}"/>
    <cellStyle name="Normal 2 2 2 2 2 2 2 2 2 2 2 2 2 7 2 2 2 2 2" xfId="9438" xr:uid="{7ADC798E-A9F8-4339-9C8F-FC1B9679893E}"/>
    <cellStyle name="Normal 2 2 2 2 2 2 2 2 2 2 2 2 2 7 2 2 2 2 2 2" xfId="9439" xr:uid="{66623485-D09F-4A13-87AA-227E7993E9A7}"/>
    <cellStyle name="Normal 2 2 2 2 2 2 2 2 2 2 2 2 2 7 2 2 2 2 2 2 2" xfId="9440" xr:uid="{F8A9CB28-343A-46CB-9AEE-E94F1B7B13FF}"/>
    <cellStyle name="Normal 2 2 2 2 2 2 2 2 2 2 2 2 2 7 2 2 2 2 2 2 3" xfId="9441" xr:uid="{55FDB613-6273-4396-A820-94EFA0F947D6}"/>
    <cellStyle name="Normal 2 2 2 2 2 2 2 2 2 2 2 2 2 7 2 2 2 2 2 2 4" xfId="9442" xr:uid="{8218A8A4-12AA-4ADB-8EEC-3A072297538D}"/>
    <cellStyle name="Normal 2 2 2 2 2 2 2 2 2 2 2 2 2 7 2 2 2 2 2 3" xfId="9443" xr:uid="{E95FD0E7-86FC-439A-8511-F4F0C285B069}"/>
    <cellStyle name="Normal 2 2 2 2 2 2 2 2 2 2 2 2 2 7 2 2 2 2 2 4" xfId="9444" xr:uid="{0B8E2508-AE0D-4598-95CA-C82E45042B4F}"/>
    <cellStyle name="Normal 2 2 2 2 2 2 2 2 2 2 2 2 2 7 2 2 2 2 2 5" xfId="9445" xr:uid="{9DFBFFA2-7349-41E6-8963-87F4D10D2599}"/>
    <cellStyle name="Normal 2 2 2 2 2 2 2 2 2 2 2 2 2 7 2 2 2 2 2 6" xfId="9446" xr:uid="{0BDF6A81-CBD5-4DF9-8AC5-9CF2DBACEE3B}"/>
    <cellStyle name="Normal 2 2 2 2 2 2 2 2 2 2 2 2 2 7 2 2 2 2 3" xfId="9447" xr:uid="{2E4A75EA-34AD-46C0-B5DF-E3A1E2835BE9}"/>
    <cellStyle name="Normal 2 2 2 2 2 2 2 2 2 2 2 2 2 7 2 2 2 2 4" xfId="9448" xr:uid="{67CD1F7D-B0B6-437D-817C-2A00F76A1A02}"/>
    <cellStyle name="Normal 2 2 2 2 2 2 2 2 2 2 2 2 2 7 2 2 2 2 5" xfId="9449" xr:uid="{FF9DDF25-3C74-4FCD-8DE5-4C4E3D0DE9D1}"/>
    <cellStyle name="Normal 2 2 2 2 2 2 2 2 2 2 2 2 2 7 2 2 2 2 6" xfId="9450" xr:uid="{FA134071-94F5-416A-BEDB-BF655E5B447B}"/>
    <cellStyle name="Normal 2 2 2 2 2 2 2 2 2 2 2 2 2 7 2 2 2 2 7" xfId="9451" xr:uid="{7DBB1874-2273-463B-8506-DCD7EFE29198}"/>
    <cellStyle name="Normal 2 2 2 2 2 2 2 2 2 2 2 2 2 7 2 2 2 2 8" xfId="9452" xr:uid="{501C5C7F-EDFE-486F-9462-4FDB5C209D71}"/>
    <cellStyle name="Normal 2 2 2 2 2 2 2 2 2 2 2 2 2 7 2 2 2 2 8 2" xfId="9453" xr:uid="{FB79D9C6-BEA4-4419-8421-BF9664A9ACCB}"/>
    <cellStyle name="Normal 2 2 2 2 2 2 2 2 2 2 2 2 2 7 2 2 2 2 8 3" xfId="9454" xr:uid="{6E792981-1762-4220-A694-7FAD50367D54}"/>
    <cellStyle name="Normal 2 2 2 2 2 2 2 2 2 2 2 2 2 7 2 2 2 2 8 4" xfId="9455" xr:uid="{5B3F7C6D-E900-47F6-B209-1822A613A986}"/>
    <cellStyle name="Normal 2 2 2 2 2 2 2 2 2 2 2 2 2 7 2 2 2 2 9" xfId="9456" xr:uid="{B0778509-F412-4F56-B64A-83802E9D39B3}"/>
    <cellStyle name="Normal 2 2 2 2 2 2 2 2 2 2 2 2 2 7 2 2 2 3" xfId="9457" xr:uid="{DEB10221-88FA-4EE0-894E-856E2D06F694}"/>
    <cellStyle name="Normal 2 2 2 2 2 2 2 2 2 2 2 2 2 7 2 2 2 3 2" xfId="9458" xr:uid="{2B6614A2-CF9D-4F72-BA1E-30B0733EB9A9}"/>
    <cellStyle name="Normal 2 2 2 2 2 2 2 2 2 2 2 2 2 7 2 2 2 3 2 2" xfId="9459" xr:uid="{B4488950-42DD-4ECD-99A2-681972CB478E}"/>
    <cellStyle name="Normal 2 2 2 2 2 2 2 2 2 2 2 2 2 7 2 2 2 3 2 3" xfId="9460" xr:uid="{A1594664-48F0-45A5-AD8B-963F27BF827E}"/>
    <cellStyle name="Normal 2 2 2 2 2 2 2 2 2 2 2 2 2 7 2 2 2 3 2 4" xfId="9461" xr:uid="{CEF98109-0264-4EE2-AD74-395FAB763458}"/>
    <cellStyle name="Normal 2 2 2 2 2 2 2 2 2 2 2 2 2 7 2 2 2 3 3" xfId="9462" xr:uid="{C2250F8A-E578-4193-8448-E5E46181C2A2}"/>
    <cellStyle name="Normal 2 2 2 2 2 2 2 2 2 2 2 2 2 7 2 2 2 3 4" xfId="9463" xr:uid="{50F32159-1773-4A88-A269-2CB7967DD38E}"/>
    <cellStyle name="Normal 2 2 2 2 2 2 2 2 2 2 2 2 2 7 2 2 2 3 5" xfId="9464" xr:uid="{DA93A4E9-5057-4797-88A4-A3E922CA954A}"/>
    <cellStyle name="Normal 2 2 2 2 2 2 2 2 2 2 2 2 2 7 2 2 2 3 6" xfId="9465" xr:uid="{EBDD15DF-A8EF-4888-A4F4-B85EEE7D407C}"/>
    <cellStyle name="Normal 2 2 2 2 2 2 2 2 2 2 2 2 2 7 2 2 2 4" xfId="9466" xr:uid="{3AA9914E-3F01-45E7-92B5-091C90E2A347}"/>
    <cellStyle name="Normal 2 2 2 2 2 2 2 2 2 2 2 2 2 7 2 2 2 5" xfId="9467" xr:uid="{FD66CBEE-E038-41CC-ADB3-FF8628C24C1B}"/>
    <cellStyle name="Normal 2 2 2 2 2 2 2 2 2 2 2 2 2 7 2 2 2 6" xfId="9468" xr:uid="{E910C8DA-7006-4CBF-89E4-7E06D02A9DEA}"/>
    <cellStyle name="Normal 2 2 2 2 2 2 2 2 2 2 2 2 2 7 2 2 2 7" xfId="9469" xr:uid="{0F8F0A21-861A-4C81-9649-4B89FB79639E}"/>
    <cellStyle name="Normal 2 2 2 2 2 2 2 2 2 2 2 2 2 7 2 2 2 8" xfId="9470" xr:uid="{3EE935AA-E9BD-4C65-9BE0-16AC5207D55C}"/>
    <cellStyle name="Normal 2 2 2 2 2 2 2 2 2 2 2 2 2 7 2 2 2 8 2" xfId="9471" xr:uid="{CBBAD140-5BB3-4200-A805-1A121F372F9A}"/>
    <cellStyle name="Normal 2 2 2 2 2 2 2 2 2 2 2 2 2 7 2 2 2 8 3" xfId="9472" xr:uid="{2109EE92-868B-42B7-B394-79C31FCC52D4}"/>
    <cellStyle name="Normal 2 2 2 2 2 2 2 2 2 2 2 2 2 7 2 2 2 8 4" xfId="9473" xr:uid="{1FCF1C90-7E97-4399-B46B-46849EEB99D9}"/>
    <cellStyle name="Normal 2 2 2 2 2 2 2 2 2 2 2 2 2 7 2 2 2 9" xfId="9474" xr:uid="{E7432FE0-4EEC-4E83-8779-82140EB6FC0C}"/>
    <cellStyle name="Normal 2 2 2 2 2 2 2 2 2 2 2 2 2 7 2 2 3" xfId="9475" xr:uid="{CD8B0737-566E-490D-A105-F53839181F64}"/>
    <cellStyle name="Normal 2 2 2 2 2 2 2 2 2 2 2 2 2 7 2 2 4" xfId="9476" xr:uid="{E416544F-8947-4383-BC4E-6DC05BACBD58}"/>
    <cellStyle name="Normal 2 2 2 2 2 2 2 2 2 2 2 2 2 7 2 2 5" xfId="9477" xr:uid="{4C6E14DB-E0A5-4362-8047-00F216CD8F6E}"/>
    <cellStyle name="Normal 2 2 2 2 2 2 2 2 2 2 2 2 2 7 2 2 5 2" xfId="9478" xr:uid="{BA3C3EB6-D8A0-4E06-AF84-DB2926855225}"/>
    <cellStyle name="Normal 2 2 2 2 2 2 2 2 2 2 2 2 2 7 2 2 5 2 2" xfId="9479" xr:uid="{615DE493-0E13-4329-B369-1552547D16C7}"/>
    <cellStyle name="Normal 2 2 2 2 2 2 2 2 2 2 2 2 2 7 2 2 5 2 3" xfId="9480" xr:uid="{33857664-7A59-4BA1-8B4D-3E161D4CB944}"/>
    <cellStyle name="Normal 2 2 2 2 2 2 2 2 2 2 2 2 2 7 2 2 5 2 4" xfId="9481" xr:uid="{39CF1CED-163A-48C9-A83D-BE98476AE902}"/>
    <cellStyle name="Normal 2 2 2 2 2 2 2 2 2 2 2 2 2 7 2 2 5 3" xfId="9482" xr:uid="{3E416068-4E88-4799-86E7-90AD06A5EC43}"/>
    <cellStyle name="Normal 2 2 2 2 2 2 2 2 2 2 2 2 2 7 2 2 5 4" xfId="9483" xr:uid="{094CC5E6-F963-47C8-881B-2E5847AEACC9}"/>
    <cellStyle name="Normal 2 2 2 2 2 2 2 2 2 2 2 2 2 7 2 2 5 5" xfId="9484" xr:uid="{135C6EBE-5166-415C-B0BF-4BEAAF275A72}"/>
    <cellStyle name="Normal 2 2 2 2 2 2 2 2 2 2 2 2 2 7 2 2 5 6" xfId="9485" xr:uid="{251B4CF6-61AC-4A37-8D6C-D007E1EF716C}"/>
    <cellStyle name="Normal 2 2 2 2 2 2 2 2 2 2 2 2 2 7 2 2 6" xfId="9486" xr:uid="{9F851FCD-977A-4F90-9A26-56EEA120AA37}"/>
    <cellStyle name="Normal 2 2 2 2 2 2 2 2 2 2 2 2 2 7 2 2 7" xfId="9487" xr:uid="{450086A2-4D65-4974-B68A-BF738A2EE9FF}"/>
    <cellStyle name="Normal 2 2 2 2 2 2 2 2 2 2 2 2 2 7 2 2 8" xfId="9488" xr:uid="{FB1CE610-6903-4170-B478-348634983FFD}"/>
    <cellStyle name="Normal 2 2 2 2 2 2 2 2 2 2 2 2 2 7 2 2 9" xfId="9489" xr:uid="{DF850250-A8FF-414A-8370-C1F4121ED668}"/>
    <cellStyle name="Normal 2 2 2 2 2 2 2 2 2 2 2 2 2 7 2 3" xfId="9490" xr:uid="{3184112B-7F4A-4D2B-9E98-E838D97A400F}"/>
    <cellStyle name="Normal 2 2 2 2 2 2 2 2 2 2 2 2 2 7 2 4" xfId="9491" xr:uid="{6F45A4AA-3517-47F0-BD2E-04DE8BCD29EF}"/>
    <cellStyle name="Normal 2 2 2 2 2 2 2 2 2 2 2 2 2 7 2 5" xfId="9492" xr:uid="{E6C45F40-F618-4742-9E44-8D8DD896E5B6}"/>
    <cellStyle name="Normal 2 2 2 2 2 2 2 2 2 2 2 2 2 7 2 5 10" xfId="9493" xr:uid="{A49FEA59-5BE8-4B00-941C-8DB398B85622}"/>
    <cellStyle name="Normal 2 2 2 2 2 2 2 2 2 2 2 2 2 7 2 5 11" xfId="9494" xr:uid="{9E482A8E-B84F-495C-89EA-BD32CF8BFB79}"/>
    <cellStyle name="Normal 2 2 2 2 2 2 2 2 2 2 2 2 2 7 2 5 2" xfId="9495" xr:uid="{D2FA38FF-97BB-4E1E-9C35-69D5A7BF6E5D}"/>
    <cellStyle name="Normal 2 2 2 2 2 2 2 2 2 2 2 2 2 7 2 5 2 10" xfId="9496" xr:uid="{C3507B74-3A01-444A-BFC5-7909EA3386BB}"/>
    <cellStyle name="Normal 2 2 2 2 2 2 2 2 2 2 2 2 2 7 2 5 2 11" xfId="9497" xr:uid="{37278FFA-0177-4D7D-B6A7-B465B98F743F}"/>
    <cellStyle name="Normal 2 2 2 2 2 2 2 2 2 2 2 2 2 7 2 5 2 2" xfId="9498" xr:uid="{B66A4FCF-573F-43D2-8A29-68CE5260862D}"/>
    <cellStyle name="Normal 2 2 2 2 2 2 2 2 2 2 2 2 2 7 2 5 2 2 2" xfId="9499" xr:uid="{D528440F-F3FB-473B-9DF0-21951B7E7507}"/>
    <cellStyle name="Normal 2 2 2 2 2 2 2 2 2 2 2 2 2 7 2 5 2 2 2 2" xfId="9500" xr:uid="{B606AA95-FDB0-4B9E-86ED-2A1DD0162B29}"/>
    <cellStyle name="Normal 2 2 2 2 2 2 2 2 2 2 2 2 2 7 2 5 2 2 2 3" xfId="9501" xr:uid="{1E88D63D-3C0A-4079-BA2D-F5897556A517}"/>
    <cellStyle name="Normal 2 2 2 2 2 2 2 2 2 2 2 2 2 7 2 5 2 2 2 4" xfId="9502" xr:uid="{7CBB1A0E-E183-499B-876E-DB2752C183C0}"/>
    <cellStyle name="Normal 2 2 2 2 2 2 2 2 2 2 2 2 2 7 2 5 2 2 3" xfId="9503" xr:uid="{2C58E4F2-E291-47BF-85A1-C0DF10309B0B}"/>
    <cellStyle name="Normal 2 2 2 2 2 2 2 2 2 2 2 2 2 7 2 5 2 2 4" xfId="9504" xr:uid="{4E681125-6F82-4DF3-A810-B7A3E32D52B1}"/>
    <cellStyle name="Normal 2 2 2 2 2 2 2 2 2 2 2 2 2 7 2 5 2 2 5" xfId="9505" xr:uid="{033FFF87-0317-4370-81E6-2B32E4642FA3}"/>
    <cellStyle name="Normal 2 2 2 2 2 2 2 2 2 2 2 2 2 7 2 5 2 2 6" xfId="9506" xr:uid="{222B9924-473D-4D06-9837-8EF046A2B4F1}"/>
    <cellStyle name="Normal 2 2 2 2 2 2 2 2 2 2 2 2 2 7 2 5 2 3" xfId="9507" xr:uid="{724C1CAB-0EE2-46A8-A94D-05B91CF5EC1B}"/>
    <cellStyle name="Normal 2 2 2 2 2 2 2 2 2 2 2 2 2 7 2 5 2 4" xfId="9508" xr:uid="{E64FAB12-98A1-4354-9948-3BCFD5A73579}"/>
    <cellStyle name="Normal 2 2 2 2 2 2 2 2 2 2 2 2 2 7 2 5 2 5" xfId="9509" xr:uid="{EF90A91E-F567-4834-941F-C4102616BFE4}"/>
    <cellStyle name="Normal 2 2 2 2 2 2 2 2 2 2 2 2 2 7 2 5 2 6" xfId="9510" xr:uid="{85FBEFD0-C7E1-47F1-8141-061CB41018EB}"/>
    <cellStyle name="Normal 2 2 2 2 2 2 2 2 2 2 2 2 2 7 2 5 2 7" xfId="9511" xr:uid="{A0D47661-54B1-450D-B5EB-7048C15E2E15}"/>
    <cellStyle name="Normal 2 2 2 2 2 2 2 2 2 2 2 2 2 7 2 5 2 8" xfId="9512" xr:uid="{F320CC80-B232-4117-AED6-C7A641B15679}"/>
    <cellStyle name="Normal 2 2 2 2 2 2 2 2 2 2 2 2 2 7 2 5 2 8 2" xfId="9513" xr:uid="{B7FA165E-4ED7-4D7A-A248-27F7A79E1DC3}"/>
    <cellStyle name="Normal 2 2 2 2 2 2 2 2 2 2 2 2 2 7 2 5 2 8 3" xfId="9514" xr:uid="{A9127B6D-CD85-4D5F-8519-8B3338C866D6}"/>
    <cellStyle name="Normal 2 2 2 2 2 2 2 2 2 2 2 2 2 7 2 5 2 8 4" xfId="9515" xr:uid="{E96A61C9-1536-45A2-8B10-9A09B3E76B53}"/>
    <cellStyle name="Normal 2 2 2 2 2 2 2 2 2 2 2 2 2 7 2 5 2 9" xfId="9516" xr:uid="{9A4650A5-C3BE-4AF1-9E23-6716F49997DA}"/>
    <cellStyle name="Normal 2 2 2 2 2 2 2 2 2 2 2 2 2 7 2 5 3" xfId="9517" xr:uid="{AEDD7DF2-17E3-4C1A-BB24-4E8D04402963}"/>
    <cellStyle name="Normal 2 2 2 2 2 2 2 2 2 2 2 2 2 7 2 5 3 2" xfId="9518" xr:uid="{CF89DCE8-38FE-4EB6-A7D8-DADB33D0FB5F}"/>
    <cellStyle name="Normal 2 2 2 2 2 2 2 2 2 2 2 2 2 7 2 5 3 2 2" xfId="9519" xr:uid="{069CEDD5-7CFE-492E-8D0C-BBE768D1D7C2}"/>
    <cellStyle name="Normal 2 2 2 2 2 2 2 2 2 2 2 2 2 7 2 5 3 2 3" xfId="9520" xr:uid="{6244C3EF-EEE4-4C28-B77C-6AD099DD3A20}"/>
    <cellStyle name="Normal 2 2 2 2 2 2 2 2 2 2 2 2 2 7 2 5 3 2 4" xfId="9521" xr:uid="{3CB7F8E2-D16D-486E-A61A-76AE58287FD8}"/>
    <cellStyle name="Normal 2 2 2 2 2 2 2 2 2 2 2 2 2 7 2 5 3 3" xfId="9522" xr:uid="{AF77F10A-EDFC-4494-94F3-08BD3B11977B}"/>
    <cellStyle name="Normal 2 2 2 2 2 2 2 2 2 2 2 2 2 7 2 5 3 4" xfId="9523" xr:uid="{1000FE31-1872-4477-82A4-7E1723881ED3}"/>
    <cellStyle name="Normal 2 2 2 2 2 2 2 2 2 2 2 2 2 7 2 5 3 5" xfId="9524" xr:uid="{C0F941F0-673F-4F63-81E0-F3874AF30411}"/>
    <cellStyle name="Normal 2 2 2 2 2 2 2 2 2 2 2 2 2 7 2 5 3 6" xfId="9525" xr:uid="{505BBED8-5D1E-4F46-8062-68A6097A20D9}"/>
    <cellStyle name="Normal 2 2 2 2 2 2 2 2 2 2 2 2 2 7 2 5 4" xfId="9526" xr:uid="{13CC12E1-7707-447F-9B26-081241BEB50D}"/>
    <cellStyle name="Normal 2 2 2 2 2 2 2 2 2 2 2 2 2 7 2 5 5" xfId="9527" xr:uid="{31B63BCC-835B-475C-8BB9-2C9F4E98E87A}"/>
    <cellStyle name="Normal 2 2 2 2 2 2 2 2 2 2 2 2 2 7 2 5 6" xfId="9528" xr:uid="{8C889FEE-04B9-4057-8603-82278D3A2D86}"/>
    <cellStyle name="Normal 2 2 2 2 2 2 2 2 2 2 2 2 2 7 2 5 7" xfId="9529" xr:uid="{1D70531A-1657-4083-AF44-3CDE1976B61A}"/>
    <cellStyle name="Normal 2 2 2 2 2 2 2 2 2 2 2 2 2 7 2 5 8" xfId="9530" xr:uid="{B7875719-7570-4A94-A2BB-8B6A4BDD4EDF}"/>
    <cellStyle name="Normal 2 2 2 2 2 2 2 2 2 2 2 2 2 7 2 5 8 2" xfId="9531" xr:uid="{1BB61B9C-FDC6-4E17-90AD-832507B2E162}"/>
    <cellStyle name="Normal 2 2 2 2 2 2 2 2 2 2 2 2 2 7 2 5 8 3" xfId="9532" xr:uid="{7D8D3C11-3B5A-4911-BAF8-9A00C582CCB1}"/>
    <cellStyle name="Normal 2 2 2 2 2 2 2 2 2 2 2 2 2 7 2 5 8 4" xfId="9533" xr:uid="{54F4DF30-E7F7-474C-AD59-CF60300D0352}"/>
    <cellStyle name="Normal 2 2 2 2 2 2 2 2 2 2 2 2 2 7 2 5 9" xfId="9534" xr:uid="{60C73D9C-61F4-4A90-8B11-6B05F02E4123}"/>
    <cellStyle name="Normal 2 2 2 2 2 2 2 2 2 2 2 2 2 7 2 6" xfId="9535" xr:uid="{A1DC4E97-9F40-4453-A0A2-E6A2B9C22152}"/>
    <cellStyle name="Normal 2 2 2 2 2 2 2 2 2 2 2 2 2 7 2 7" xfId="9536" xr:uid="{1467E2EF-01D9-4846-9C78-A3F1F7B4B905}"/>
    <cellStyle name="Normal 2 2 2 2 2 2 2 2 2 2 2 2 2 7 2 7 2" xfId="9537" xr:uid="{DF7B385B-139C-4671-B4BC-E8C701280C6F}"/>
    <cellStyle name="Normal 2 2 2 2 2 2 2 2 2 2 2 2 2 7 2 7 2 2" xfId="9538" xr:uid="{469C9548-B369-47EB-9024-81C5D425F7C8}"/>
    <cellStyle name="Normal 2 2 2 2 2 2 2 2 2 2 2 2 2 7 2 7 2 3" xfId="9539" xr:uid="{6C4221DD-BA40-42AB-A225-8002F715E50A}"/>
    <cellStyle name="Normal 2 2 2 2 2 2 2 2 2 2 2 2 2 7 2 7 2 4" xfId="9540" xr:uid="{B6E208FE-3DA2-4FFC-928B-9FD53489516E}"/>
    <cellStyle name="Normal 2 2 2 2 2 2 2 2 2 2 2 2 2 7 2 7 3" xfId="9541" xr:uid="{75D9CBC3-F280-4311-BB2F-E385756382B7}"/>
    <cellStyle name="Normal 2 2 2 2 2 2 2 2 2 2 2 2 2 7 2 7 4" xfId="9542" xr:uid="{8B3911FB-F972-4C07-BC52-DBF342014F36}"/>
    <cellStyle name="Normal 2 2 2 2 2 2 2 2 2 2 2 2 2 7 2 7 5" xfId="9543" xr:uid="{F52604CA-53F6-4506-93DC-5E73DCC2EDB2}"/>
    <cellStyle name="Normal 2 2 2 2 2 2 2 2 2 2 2 2 2 7 2 7 6" xfId="9544" xr:uid="{DE6226A2-ED94-4D83-91CC-40A7540F14E0}"/>
    <cellStyle name="Normal 2 2 2 2 2 2 2 2 2 2 2 2 2 7 2 8" xfId="9545" xr:uid="{B01694B7-6DB4-4576-AEAA-7B7D44F46336}"/>
    <cellStyle name="Normal 2 2 2 2 2 2 2 2 2 2 2 2 2 7 2 9" xfId="9546" xr:uid="{10CBF957-18FB-4BB8-88B3-66BA8FD66F0C}"/>
    <cellStyle name="Normal 2 2 2 2 2 2 2 2 2 2 2 2 2 7 20" xfId="9547" xr:uid="{7FD471BA-1826-4BA8-89E9-A4BCFBB4CF12}"/>
    <cellStyle name="Normal 2 2 2 2 2 2 2 2 2 2 2 2 2 7 21" xfId="9548" xr:uid="{99AF3945-620F-4082-BB3B-F7273144BC2F}"/>
    <cellStyle name="Normal 2 2 2 2 2 2 2 2 2 2 2 2 2 7 21 2" xfId="9549" xr:uid="{50C8FA68-258E-4132-8F97-CC7DA4BEBF71}"/>
    <cellStyle name="Normal 2 2 2 2 2 2 2 2 2 2 2 2 2 7 21 3" xfId="9550" xr:uid="{1F40440F-3912-4329-871E-ED20C03B8F72}"/>
    <cellStyle name="Normal 2 2 2 2 2 2 2 2 2 2 2 2 2 7 21 4" xfId="9551" xr:uid="{96BF3ADE-7CA4-4CD2-9DE7-4EFD2FC05F16}"/>
    <cellStyle name="Normal 2 2 2 2 2 2 2 2 2 2 2 2 2 7 22" xfId="9552" xr:uid="{7C97AB4F-E240-45C2-A921-DC70FF0AD5AA}"/>
    <cellStyle name="Normal 2 2 2 2 2 2 2 2 2 2 2 2 2 7 23" xfId="9553" xr:uid="{3FBAC7CA-5758-4C80-97D4-931EFF49CC3D}"/>
    <cellStyle name="Normal 2 2 2 2 2 2 2 2 2 2 2 2 2 7 24" xfId="9554" xr:uid="{93A75EB2-9B56-4CD3-A152-DEEDFDBF7F36}"/>
    <cellStyle name="Normal 2 2 2 2 2 2 2 2 2 2 2 2 2 7 3" xfId="9555" xr:uid="{7E6BEFFF-5B00-4A4F-9FE1-895E54718DB4}"/>
    <cellStyle name="Normal 2 2 2 2 2 2 2 2 2 2 2 2 2 7 4" xfId="9556" xr:uid="{1070147A-7F70-4FBE-B496-1518F6E43062}"/>
    <cellStyle name="Normal 2 2 2 2 2 2 2 2 2 2 2 2 2 7 5" xfId="9557" xr:uid="{AB9B3DC8-9B4E-4DAC-9E0B-4EB29C3635A2}"/>
    <cellStyle name="Normal 2 2 2 2 2 2 2 2 2 2 2 2 2 7 6" xfId="9558" xr:uid="{8ADC5593-A865-4E81-B2BB-87F64E9DF9FE}"/>
    <cellStyle name="Normal 2 2 2 2 2 2 2 2 2 2 2 2 2 7 7" xfId="9559" xr:uid="{9081093E-4EF4-48A3-94A8-24BEFFE973DB}"/>
    <cellStyle name="Normal 2 2 2 2 2 2 2 2 2 2 2 2 2 7 8" xfId="9560" xr:uid="{3B98E381-8888-4057-A58E-9B648F303DCD}"/>
    <cellStyle name="Normal 2 2 2 2 2 2 2 2 2 2 2 2 2 7 9" xfId="9561" xr:uid="{2565BA6D-AED6-4C87-88DA-C54DCCDF3F43}"/>
    <cellStyle name="Normal 2 2 2 2 2 2 2 2 2 2 2 2 2 70" xfId="9562" xr:uid="{85F26594-0350-4103-A939-ED26A7A98A14}"/>
    <cellStyle name="Normal 2 2 2 2 2 2 2 2 2 2 2 2 2 71" xfId="9563" xr:uid="{78272482-F667-4BB2-B04D-FB55DA3628F8}"/>
    <cellStyle name="Normal 2 2 2 2 2 2 2 2 2 2 2 2 2 72" xfId="9564" xr:uid="{903250B3-126D-492F-83F2-DDBE912D5C7E}"/>
    <cellStyle name="Normal 2 2 2 2 2 2 2 2 2 2 2 2 2 73" xfId="9565" xr:uid="{AEFEA3EB-4F32-47BE-94E9-A1792E659734}"/>
    <cellStyle name="Normal 2 2 2 2 2 2 2 2 2 2 2 2 2 74" xfId="9566" xr:uid="{620F4B80-085E-4A77-915A-C187061C4992}"/>
    <cellStyle name="Normal 2 2 2 2 2 2 2 2 2 2 2 2 2 75" xfId="9567" xr:uid="{A0BEA409-28AD-4415-B6B6-097EBA77F0B6}"/>
    <cellStyle name="Normal 2 2 2 2 2 2 2 2 2 2 2 2 2 76" xfId="9568" xr:uid="{D521FAB5-840E-4DA6-83FA-A88B159B0900}"/>
    <cellStyle name="Normal 2 2 2 2 2 2 2 2 2 2 2 2 2 77" xfId="9569" xr:uid="{E1C68A13-80BD-4DE5-850F-3CCBD4BCDB0A}"/>
    <cellStyle name="Normal 2 2 2 2 2 2 2 2 2 2 2 2 2 78" xfId="9570" xr:uid="{7A86F310-4343-4E3B-BDAD-DABD5220C5D3}"/>
    <cellStyle name="Normal 2 2 2 2 2 2 2 2 2 2 2 2 2 79" xfId="9571" xr:uid="{4376CA99-213F-42BD-BD04-16CA970F516E}"/>
    <cellStyle name="Normal 2 2 2 2 2 2 2 2 2 2 2 2 2 8" xfId="9572" xr:uid="{21BF97DE-CB91-4B05-808A-8F47339CF0CA}"/>
    <cellStyle name="Normal 2 2 2 2 2 2 2 2 2 2 2 2 2 8 10" xfId="9573" xr:uid="{1E6AC445-D9FA-4120-92FA-CF945DF78EFB}"/>
    <cellStyle name="Normal 2 2 2 2 2 2 2 2 2 2 2 2 2 8 11" xfId="9574" xr:uid="{A81949C1-E790-470F-8FB5-DBC01EF50D9C}"/>
    <cellStyle name="Normal 2 2 2 2 2 2 2 2 2 2 2 2 2 8 12" xfId="9575" xr:uid="{D079A9FF-A762-4218-9F09-F9C613DE40B4}"/>
    <cellStyle name="Normal 2 2 2 2 2 2 2 2 2 2 2 2 2 8 13" xfId="9576" xr:uid="{C6638394-B988-477A-A8EC-4DA9E1A819A4}"/>
    <cellStyle name="Normal 2 2 2 2 2 2 2 2 2 2 2 2 2 8 13 2" xfId="9577" xr:uid="{E2880FFB-3128-4EBC-8692-7BE82A7B012D}"/>
    <cellStyle name="Normal 2 2 2 2 2 2 2 2 2 2 2 2 2 8 13 3" xfId="9578" xr:uid="{2550B36D-8BB0-48FB-BBE0-5C0D5EDD3C07}"/>
    <cellStyle name="Normal 2 2 2 2 2 2 2 2 2 2 2 2 2 8 13 4" xfId="9579" xr:uid="{0B039A93-5A2C-4FA4-8248-23F4E7168DF9}"/>
    <cellStyle name="Normal 2 2 2 2 2 2 2 2 2 2 2 2 2 8 14" xfId="9580" xr:uid="{428A5119-362C-416D-8A2F-4F1E763515CE}"/>
    <cellStyle name="Normal 2 2 2 2 2 2 2 2 2 2 2 2 2 8 15" xfId="9581" xr:uid="{E51D454A-2016-49A9-B69C-B65989650DC2}"/>
    <cellStyle name="Normal 2 2 2 2 2 2 2 2 2 2 2 2 2 8 16" xfId="9582" xr:uid="{AE02C5D5-B675-4317-972F-73E11020E9B6}"/>
    <cellStyle name="Normal 2 2 2 2 2 2 2 2 2 2 2 2 2 8 2" xfId="9583" xr:uid="{2413224F-87AF-47A4-AF0F-F6A1D6C3FA00}"/>
    <cellStyle name="Normal 2 2 2 2 2 2 2 2 2 2 2 2 2 8 2 10" xfId="9584" xr:uid="{CE4C6A56-8D9C-48E4-B795-991EB8C12131}"/>
    <cellStyle name="Normal 2 2 2 2 2 2 2 2 2 2 2 2 2 8 2 11" xfId="9585" xr:uid="{7F030F35-363D-4010-B806-ED41357DA65C}"/>
    <cellStyle name="Normal 2 2 2 2 2 2 2 2 2 2 2 2 2 8 2 11 2" xfId="9586" xr:uid="{4BCBF11E-8E96-4D87-B219-11E13017DA6E}"/>
    <cellStyle name="Normal 2 2 2 2 2 2 2 2 2 2 2 2 2 8 2 11 3" xfId="9587" xr:uid="{FA889242-8471-451C-927B-7BAF5B030657}"/>
    <cellStyle name="Normal 2 2 2 2 2 2 2 2 2 2 2 2 2 8 2 11 4" xfId="9588" xr:uid="{43D2867C-10E5-4DDE-B552-1FD1876CF03A}"/>
    <cellStyle name="Normal 2 2 2 2 2 2 2 2 2 2 2 2 2 8 2 12" xfId="9589" xr:uid="{B49DB9EE-7206-4CAC-8158-3AB7E7CEFDB3}"/>
    <cellStyle name="Normal 2 2 2 2 2 2 2 2 2 2 2 2 2 8 2 13" xfId="9590" xr:uid="{D933149A-724A-43DC-B65C-24886E8445FB}"/>
    <cellStyle name="Normal 2 2 2 2 2 2 2 2 2 2 2 2 2 8 2 14" xfId="9591" xr:uid="{DCFB14BA-ADFC-47FF-AC9A-DAD1A358BE3A}"/>
    <cellStyle name="Normal 2 2 2 2 2 2 2 2 2 2 2 2 2 8 2 2" xfId="9592" xr:uid="{A22F3935-09C8-4F26-955B-865A72A55A3B}"/>
    <cellStyle name="Normal 2 2 2 2 2 2 2 2 2 2 2 2 2 8 2 2 10" xfId="9593" xr:uid="{68C43FB2-C733-483B-B35F-72B8A08AC11E}"/>
    <cellStyle name="Normal 2 2 2 2 2 2 2 2 2 2 2 2 2 8 2 2 11" xfId="9594" xr:uid="{78138B36-D3A4-486B-92EF-7BEEF82FF176}"/>
    <cellStyle name="Normal 2 2 2 2 2 2 2 2 2 2 2 2 2 8 2 2 2" xfId="9595" xr:uid="{C89856EB-5F05-45C4-AF82-827ED7F35351}"/>
    <cellStyle name="Normal 2 2 2 2 2 2 2 2 2 2 2 2 2 8 2 2 2 10" xfId="9596" xr:uid="{15538FB4-7E47-4DEB-83E1-D3D9F5BF58D6}"/>
    <cellStyle name="Normal 2 2 2 2 2 2 2 2 2 2 2 2 2 8 2 2 2 11" xfId="9597" xr:uid="{A595D205-E323-409E-906A-B1BEED9DFA5E}"/>
    <cellStyle name="Normal 2 2 2 2 2 2 2 2 2 2 2 2 2 8 2 2 2 2" xfId="9598" xr:uid="{2728E2CC-9509-46EC-95F5-366E3160E416}"/>
    <cellStyle name="Normal 2 2 2 2 2 2 2 2 2 2 2 2 2 8 2 2 2 2 2" xfId="9599" xr:uid="{7FEA47B6-48ED-4B17-8350-74B45BD2689B}"/>
    <cellStyle name="Normal 2 2 2 2 2 2 2 2 2 2 2 2 2 8 2 2 2 2 2 2" xfId="9600" xr:uid="{33E018C4-1BBA-481F-8BE4-E73BD1CE84B8}"/>
    <cellStyle name="Normal 2 2 2 2 2 2 2 2 2 2 2 2 2 8 2 2 2 2 2 3" xfId="9601" xr:uid="{D1BD78EE-DD64-4A70-878F-69CFD180280F}"/>
    <cellStyle name="Normal 2 2 2 2 2 2 2 2 2 2 2 2 2 8 2 2 2 2 2 4" xfId="9602" xr:uid="{7BE0DF04-306E-4047-8FFF-DAD17285B2E9}"/>
    <cellStyle name="Normal 2 2 2 2 2 2 2 2 2 2 2 2 2 8 2 2 2 2 3" xfId="9603" xr:uid="{5495F74E-A01B-4C50-9AC7-B852865464E9}"/>
    <cellStyle name="Normal 2 2 2 2 2 2 2 2 2 2 2 2 2 8 2 2 2 2 4" xfId="9604" xr:uid="{40E7B492-25DB-4ECC-8C2D-DED2E709EDCB}"/>
    <cellStyle name="Normal 2 2 2 2 2 2 2 2 2 2 2 2 2 8 2 2 2 2 5" xfId="9605" xr:uid="{384B5087-F342-4A1B-BB23-824B155E52BC}"/>
    <cellStyle name="Normal 2 2 2 2 2 2 2 2 2 2 2 2 2 8 2 2 2 2 6" xfId="9606" xr:uid="{BCF4C815-11C3-42B3-A9F1-BB7E5D9F1A0D}"/>
    <cellStyle name="Normal 2 2 2 2 2 2 2 2 2 2 2 2 2 8 2 2 2 3" xfId="9607" xr:uid="{7B8C1406-6674-42A2-A7A4-0554C63B9798}"/>
    <cellStyle name="Normal 2 2 2 2 2 2 2 2 2 2 2 2 2 8 2 2 2 4" xfId="9608" xr:uid="{5C4ACB4F-5E17-4A34-A3AB-2D80F0E5A9E9}"/>
    <cellStyle name="Normal 2 2 2 2 2 2 2 2 2 2 2 2 2 8 2 2 2 5" xfId="9609" xr:uid="{2727FD94-4EEE-4813-A553-1D13BCA4B2D8}"/>
    <cellStyle name="Normal 2 2 2 2 2 2 2 2 2 2 2 2 2 8 2 2 2 6" xfId="9610" xr:uid="{B79607D7-566F-441D-90E4-E79EBB651E33}"/>
    <cellStyle name="Normal 2 2 2 2 2 2 2 2 2 2 2 2 2 8 2 2 2 7" xfId="9611" xr:uid="{4887881E-F310-4300-B639-3A037BABADB2}"/>
    <cellStyle name="Normal 2 2 2 2 2 2 2 2 2 2 2 2 2 8 2 2 2 8" xfId="9612" xr:uid="{8CA788DD-C09B-46F2-8CE5-C4BF471E826E}"/>
    <cellStyle name="Normal 2 2 2 2 2 2 2 2 2 2 2 2 2 8 2 2 2 8 2" xfId="9613" xr:uid="{A5BD9043-8F2F-442B-B731-B73D0D5BF6B4}"/>
    <cellStyle name="Normal 2 2 2 2 2 2 2 2 2 2 2 2 2 8 2 2 2 8 3" xfId="9614" xr:uid="{0E84912F-F13B-4B95-9138-8DC838931487}"/>
    <cellStyle name="Normal 2 2 2 2 2 2 2 2 2 2 2 2 2 8 2 2 2 8 4" xfId="9615" xr:uid="{A98162A2-4A76-48F3-A322-599706AAEBF4}"/>
    <cellStyle name="Normal 2 2 2 2 2 2 2 2 2 2 2 2 2 8 2 2 2 9" xfId="9616" xr:uid="{CCF255B8-16A7-4969-9020-DB807193232E}"/>
    <cellStyle name="Normal 2 2 2 2 2 2 2 2 2 2 2 2 2 8 2 2 3" xfId="9617" xr:uid="{847E3777-E33F-49FF-ADCA-05338674CF2C}"/>
    <cellStyle name="Normal 2 2 2 2 2 2 2 2 2 2 2 2 2 8 2 2 3 2" xfId="9618" xr:uid="{C822B317-FC95-49B8-98FE-0B6945A736AD}"/>
    <cellStyle name="Normal 2 2 2 2 2 2 2 2 2 2 2 2 2 8 2 2 3 2 2" xfId="9619" xr:uid="{AF510EC9-6FCF-42EF-9289-FEBEC0F5C11F}"/>
    <cellStyle name="Normal 2 2 2 2 2 2 2 2 2 2 2 2 2 8 2 2 3 2 3" xfId="9620" xr:uid="{074EB3A6-2EE2-48B5-A2E8-C8BC3E9DB968}"/>
    <cellStyle name="Normal 2 2 2 2 2 2 2 2 2 2 2 2 2 8 2 2 3 2 4" xfId="9621" xr:uid="{3C85E15D-D9D7-4605-8C7E-C33633BFD77A}"/>
    <cellStyle name="Normal 2 2 2 2 2 2 2 2 2 2 2 2 2 8 2 2 3 3" xfId="9622" xr:uid="{3D226CB5-B3CE-4BA4-B015-84F3B606A29C}"/>
    <cellStyle name="Normal 2 2 2 2 2 2 2 2 2 2 2 2 2 8 2 2 3 4" xfId="9623" xr:uid="{ADB7B2C9-6BAC-485F-975F-889379F260BE}"/>
    <cellStyle name="Normal 2 2 2 2 2 2 2 2 2 2 2 2 2 8 2 2 3 5" xfId="9624" xr:uid="{8960B1DB-B74F-41E9-9A08-82CD4456690B}"/>
    <cellStyle name="Normal 2 2 2 2 2 2 2 2 2 2 2 2 2 8 2 2 3 6" xfId="9625" xr:uid="{D3B30F98-C887-41E6-B935-C2D9F688CA2B}"/>
    <cellStyle name="Normal 2 2 2 2 2 2 2 2 2 2 2 2 2 8 2 2 4" xfId="9626" xr:uid="{F2984E78-604A-4FC9-94A0-C9316B402588}"/>
    <cellStyle name="Normal 2 2 2 2 2 2 2 2 2 2 2 2 2 8 2 2 5" xfId="9627" xr:uid="{A81DCFF1-C4E0-4AB2-B3DF-B6CAA0F4D5F2}"/>
    <cellStyle name="Normal 2 2 2 2 2 2 2 2 2 2 2 2 2 8 2 2 6" xfId="9628" xr:uid="{0703435B-AA59-442B-8DAB-D1C1E89E3610}"/>
    <cellStyle name="Normal 2 2 2 2 2 2 2 2 2 2 2 2 2 8 2 2 7" xfId="9629" xr:uid="{89B7A431-CBC4-4B57-9F72-7829753D12CE}"/>
    <cellStyle name="Normal 2 2 2 2 2 2 2 2 2 2 2 2 2 8 2 2 8" xfId="9630" xr:uid="{850BD650-3576-4C11-8EF7-89FA3F3363AE}"/>
    <cellStyle name="Normal 2 2 2 2 2 2 2 2 2 2 2 2 2 8 2 2 8 2" xfId="9631" xr:uid="{A597B51F-5F3B-4B57-8D8D-B591435F40C4}"/>
    <cellStyle name="Normal 2 2 2 2 2 2 2 2 2 2 2 2 2 8 2 2 8 3" xfId="9632" xr:uid="{47D989BA-9B95-4332-98D9-A7A77C36BF87}"/>
    <cellStyle name="Normal 2 2 2 2 2 2 2 2 2 2 2 2 2 8 2 2 8 4" xfId="9633" xr:uid="{5F5AD216-ECFB-485A-9B60-65018A8BE3E3}"/>
    <cellStyle name="Normal 2 2 2 2 2 2 2 2 2 2 2 2 2 8 2 2 9" xfId="9634" xr:uid="{92C8606A-486C-4970-9E8B-258C2C8ADF80}"/>
    <cellStyle name="Normal 2 2 2 2 2 2 2 2 2 2 2 2 2 8 2 3" xfId="9635" xr:uid="{CC6CEDE4-F29D-4252-9604-9522D30BE215}"/>
    <cellStyle name="Normal 2 2 2 2 2 2 2 2 2 2 2 2 2 8 2 4" xfId="9636" xr:uid="{FCFB8E46-4EEB-4A2C-B8DD-F801C52F2E14}"/>
    <cellStyle name="Normal 2 2 2 2 2 2 2 2 2 2 2 2 2 8 2 5" xfId="9637" xr:uid="{7333D56A-7403-43FA-AC6C-A013B5B0883A}"/>
    <cellStyle name="Normal 2 2 2 2 2 2 2 2 2 2 2 2 2 8 2 5 2" xfId="9638" xr:uid="{932B654C-397F-4285-A884-08DF010B2919}"/>
    <cellStyle name="Normal 2 2 2 2 2 2 2 2 2 2 2 2 2 8 2 5 2 2" xfId="9639" xr:uid="{FA0A5AE2-EA90-4E0F-B314-0AAB234A8ABF}"/>
    <cellStyle name="Normal 2 2 2 2 2 2 2 2 2 2 2 2 2 8 2 5 2 3" xfId="9640" xr:uid="{BA1B82BB-E84F-4D1A-90DD-54C16EAD574E}"/>
    <cellStyle name="Normal 2 2 2 2 2 2 2 2 2 2 2 2 2 8 2 5 2 4" xfId="9641" xr:uid="{D593133A-DC0B-4DCC-AFAD-5517B70BE037}"/>
    <cellStyle name="Normal 2 2 2 2 2 2 2 2 2 2 2 2 2 8 2 5 3" xfId="9642" xr:uid="{188CFC9B-A1D5-43A1-A2AA-BE0085FF2A29}"/>
    <cellStyle name="Normal 2 2 2 2 2 2 2 2 2 2 2 2 2 8 2 5 4" xfId="9643" xr:uid="{8F122F27-4E8B-4F22-9848-DFEC29ACA0E1}"/>
    <cellStyle name="Normal 2 2 2 2 2 2 2 2 2 2 2 2 2 8 2 5 5" xfId="9644" xr:uid="{08D96308-9D9D-4714-BD3D-3F21211F1F61}"/>
    <cellStyle name="Normal 2 2 2 2 2 2 2 2 2 2 2 2 2 8 2 5 6" xfId="9645" xr:uid="{8ADA4E13-F5D4-4AC8-8B2E-02471A2BC0D0}"/>
    <cellStyle name="Normal 2 2 2 2 2 2 2 2 2 2 2 2 2 8 2 6" xfId="9646" xr:uid="{2987D50A-FFBF-47C5-A0ED-4EBC92C4091D}"/>
    <cellStyle name="Normal 2 2 2 2 2 2 2 2 2 2 2 2 2 8 2 7" xfId="9647" xr:uid="{25B1B012-9CCD-47BE-B61D-0E6BAAEB7C38}"/>
    <cellStyle name="Normal 2 2 2 2 2 2 2 2 2 2 2 2 2 8 2 8" xfId="9648" xr:uid="{30DCBC4E-3788-4149-9F59-BB2CEA17708A}"/>
    <cellStyle name="Normal 2 2 2 2 2 2 2 2 2 2 2 2 2 8 2 9" xfId="9649" xr:uid="{C9A18E1A-D6B6-41CA-A0C5-727FBD43CBC7}"/>
    <cellStyle name="Normal 2 2 2 2 2 2 2 2 2 2 2 2 2 8 3" xfId="9650" xr:uid="{DA7DC82E-EF0F-4FEB-8F1C-27185605D5AC}"/>
    <cellStyle name="Normal 2 2 2 2 2 2 2 2 2 2 2 2 2 8 4" xfId="9651" xr:uid="{70D2ED0C-D6C2-4DCA-896E-BDA5692705C8}"/>
    <cellStyle name="Normal 2 2 2 2 2 2 2 2 2 2 2 2 2 8 5" xfId="9652" xr:uid="{B0425440-CA2C-4FFD-B4EA-78A286B7E794}"/>
    <cellStyle name="Normal 2 2 2 2 2 2 2 2 2 2 2 2 2 8 5 10" xfId="9653" xr:uid="{BB3A1F29-1532-4DC4-9737-3E4EA4A3558B}"/>
    <cellStyle name="Normal 2 2 2 2 2 2 2 2 2 2 2 2 2 8 5 11" xfId="9654" xr:uid="{48760038-3C18-49A0-9E56-9EE6C8B685CB}"/>
    <cellStyle name="Normal 2 2 2 2 2 2 2 2 2 2 2 2 2 8 5 2" xfId="9655" xr:uid="{D80DD44F-BE64-4747-BFBC-9749FF8299D8}"/>
    <cellStyle name="Normal 2 2 2 2 2 2 2 2 2 2 2 2 2 8 5 2 10" xfId="9656" xr:uid="{DD6AD14E-38D7-44C3-8626-75C8743AA2E8}"/>
    <cellStyle name="Normal 2 2 2 2 2 2 2 2 2 2 2 2 2 8 5 2 11" xfId="9657" xr:uid="{947F6051-BA96-4923-AC88-6615920D74C0}"/>
    <cellStyle name="Normal 2 2 2 2 2 2 2 2 2 2 2 2 2 8 5 2 2" xfId="9658" xr:uid="{9F009155-2FD8-4745-99E2-02F0F6613F69}"/>
    <cellStyle name="Normal 2 2 2 2 2 2 2 2 2 2 2 2 2 8 5 2 2 2" xfId="9659" xr:uid="{7A98132B-58E0-4964-ADE9-01292597F6B9}"/>
    <cellStyle name="Normal 2 2 2 2 2 2 2 2 2 2 2 2 2 8 5 2 2 2 2" xfId="9660" xr:uid="{450B1FCF-5667-414A-BDAC-C23E30ECE04E}"/>
    <cellStyle name="Normal 2 2 2 2 2 2 2 2 2 2 2 2 2 8 5 2 2 2 3" xfId="9661" xr:uid="{DD156775-951C-477E-A4A2-CA5358FEF5E0}"/>
    <cellStyle name="Normal 2 2 2 2 2 2 2 2 2 2 2 2 2 8 5 2 2 2 4" xfId="9662" xr:uid="{B384B923-F9A1-409C-A7DE-A31FB76299B8}"/>
    <cellStyle name="Normal 2 2 2 2 2 2 2 2 2 2 2 2 2 8 5 2 2 3" xfId="9663" xr:uid="{E729C31E-33EF-4BF5-9816-E409B8BDDA0B}"/>
    <cellStyle name="Normal 2 2 2 2 2 2 2 2 2 2 2 2 2 8 5 2 2 4" xfId="9664" xr:uid="{07B24A0C-4EED-48F9-A0B4-FA105E03E77B}"/>
    <cellStyle name="Normal 2 2 2 2 2 2 2 2 2 2 2 2 2 8 5 2 2 5" xfId="9665" xr:uid="{05E2FDE0-7657-4D65-807F-4B8E9FB76C35}"/>
    <cellStyle name="Normal 2 2 2 2 2 2 2 2 2 2 2 2 2 8 5 2 2 6" xfId="9666" xr:uid="{DA2E7D30-313E-4B6D-BC04-E939632403C0}"/>
    <cellStyle name="Normal 2 2 2 2 2 2 2 2 2 2 2 2 2 8 5 2 3" xfId="9667" xr:uid="{51689FBC-B962-4EBF-9D59-5209D65D7ADE}"/>
    <cellStyle name="Normal 2 2 2 2 2 2 2 2 2 2 2 2 2 8 5 2 4" xfId="9668" xr:uid="{E625F151-ABEC-408E-9720-C1772B397347}"/>
    <cellStyle name="Normal 2 2 2 2 2 2 2 2 2 2 2 2 2 8 5 2 5" xfId="9669" xr:uid="{4BA30650-1FEF-46B6-B347-287F5B6DD3EA}"/>
    <cellStyle name="Normal 2 2 2 2 2 2 2 2 2 2 2 2 2 8 5 2 6" xfId="9670" xr:uid="{DCDD468B-3A75-45EE-A264-E6D402354E5A}"/>
    <cellStyle name="Normal 2 2 2 2 2 2 2 2 2 2 2 2 2 8 5 2 7" xfId="9671" xr:uid="{324B80DC-ED03-473E-B55D-5B5A01487D2D}"/>
    <cellStyle name="Normal 2 2 2 2 2 2 2 2 2 2 2 2 2 8 5 2 8" xfId="9672" xr:uid="{39BF0D10-423B-455B-B8F7-ED6B15171786}"/>
    <cellStyle name="Normal 2 2 2 2 2 2 2 2 2 2 2 2 2 8 5 2 8 2" xfId="9673" xr:uid="{79C869F4-FECF-4144-88B6-53E1146BB39C}"/>
    <cellStyle name="Normal 2 2 2 2 2 2 2 2 2 2 2 2 2 8 5 2 8 3" xfId="9674" xr:uid="{9FEC04F4-0D28-41FD-A3FC-36B1B23B6100}"/>
    <cellStyle name="Normal 2 2 2 2 2 2 2 2 2 2 2 2 2 8 5 2 8 4" xfId="9675" xr:uid="{8D97AC23-E5FD-4AC5-A053-A7A5C94C7730}"/>
    <cellStyle name="Normal 2 2 2 2 2 2 2 2 2 2 2 2 2 8 5 2 9" xfId="9676" xr:uid="{9B58D554-54B5-4D40-99ED-6176338A5ED9}"/>
    <cellStyle name="Normal 2 2 2 2 2 2 2 2 2 2 2 2 2 8 5 3" xfId="9677" xr:uid="{F555924D-FD1C-459B-8F73-686F3C1BD50B}"/>
    <cellStyle name="Normal 2 2 2 2 2 2 2 2 2 2 2 2 2 8 5 3 2" xfId="9678" xr:uid="{3F3E59E8-4420-429A-9142-344E8375FF0E}"/>
    <cellStyle name="Normal 2 2 2 2 2 2 2 2 2 2 2 2 2 8 5 3 2 2" xfId="9679" xr:uid="{EDAC27EB-FDA4-418C-9DC4-07365D3451F0}"/>
    <cellStyle name="Normal 2 2 2 2 2 2 2 2 2 2 2 2 2 8 5 3 2 3" xfId="9680" xr:uid="{16DFB5A8-A3B5-4E81-981C-21446C158249}"/>
    <cellStyle name="Normal 2 2 2 2 2 2 2 2 2 2 2 2 2 8 5 3 2 4" xfId="9681" xr:uid="{21E3BC79-4080-42A8-83EF-FA8DF1C4753F}"/>
    <cellStyle name="Normal 2 2 2 2 2 2 2 2 2 2 2 2 2 8 5 3 3" xfId="9682" xr:uid="{07DDE54B-E0AF-4F05-9011-AB63495E1AFE}"/>
    <cellStyle name="Normal 2 2 2 2 2 2 2 2 2 2 2 2 2 8 5 3 4" xfId="9683" xr:uid="{99580A8B-2506-4D27-AF5B-3851083C8AC3}"/>
    <cellStyle name="Normal 2 2 2 2 2 2 2 2 2 2 2 2 2 8 5 3 5" xfId="9684" xr:uid="{94974555-3877-439F-B98A-573661292E08}"/>
    <cellStyle name="Normal 2 2 2 2 2 2 2 2 2 2 2 2 2 8 5 3 6" xfId="9685" xr:uid="{67BF5C46-B50F-4DCC-8232-A975CAC934D5}"/>
    <cellStyle name="Normal 2 2 2 2 2 2 2 2 2 2 2 2 2 8 5 4" xfId="9686" xr:uid="{BF771621-2991-49DD-A554-766E0DC4082C}"/>
    <cellStyle name="Normal 2 2 2 2 2 2 2 2 2 2 2 2 2 8 5 5" xfId="9687" xr:uid="{196459F4-196F-4CA3-81F8-4F7274C56638}"/>
    <cellStyle name="Normal 2 2 2 2 2 2 2 2 2 2 2 2 2 8 5 6" xfId="9688" xr:uid="{7206F053-CE4C-4A4D-AACD-CFE8177FD944}"/>
    <cellStyle name="Normal 2 2 2 2 2 2 2 2 2 2 2 2 2 8 5 7" xfId="9689" xr:uid="{3C67B201-32BC-416A-85BC-814F81657F50}"/>
    <cellStyle name="Normal 2 2 2 2 2 2 2 2 2 2 2 2 2 8 5 8" xfId="9690" xr:uid="{7B49B218-CEE1-418C-A197-8FFDC7DE1F1E}"/>
    <cellStyle name="Normal 2 2 2 2 2 2 2 2 2 2 2 2 2 8 5 8 2" xfId="9691" xr:uid="{4489A77F-91A7-4B78-9983-2CF5D78C0489}"/>
    <cellStyle name="Normal 2 2 2 2 2 2 2 2 2 2 2 2 2 8 5 8 3" xfId="9692" xr:uid="{B77E39E9-ACF3-42EF-BFDC-4951EBCBA368}"/>
    <cellStyle name="Normal 2 2 2 2 2 2 2 2 2 2 2 2 2 8 5 8 4" xfId="9693" xr:uid="{D217DA4B-9263-46A9-96C6-8C02B375EDF8}"/>
    <cellStyle name="Normal 2 2 2 2 2 2 2 2 2 2 2 2 2 8 5 9" xfId="9694" xr:uid="{494F1F6A-B40E-440B-A5BF-559747C81D08}"/>
    <cellStyle name="Normal 2 2 2 2 2 2 2 2 2 2 2 2 2 8 6" xfId="9695" xr:uid="{D34E866E-382D-4F35-8372-EA001CDC25BE}"/>
    <cellStyle name="Normal 2 2 2 2 2 2 2 2 2 2 2 2 2 8 7" xfId="9696" xr:uid="{ACA8E381-BB93-4DFA-A85B-7A7314E4E79F}"/>
    <cellStyle name="Normal 2 2 2 2 2 2 2 2 2 2 2 2 2 8 7 2" xfId="9697" xr:uid="{1B0CAA73-3E32-4749-85D1-A5A401E74ED2}"/>
    <cellStyle name="Normal 2 2 2 2 2 2 2 2 2 2 2 2 2 8 7 2 2" xfId="9698" xr:uid="{946CDA79-3721-48DB-8762-F553AE82C55A}"/>
    <cellStyle name="Normal 2 2 2 2 2 2 2 2 2 2 2 2 2 8 7 2 3" xfId="9699" xr:uid="{668D7FA7-82C6-4406-A01B-16ACA8C04DB5}"/>
    <cellStyle name="Normal 2 2 2 2 2 2 2 2 2 2 2 2 2 8 7 2 4" xfId="9700" xr:uid="{07A0458C-64BD-4E90-B1DA-F3FE17BF8D7B}"/>
    <cellStyle name="Normal 2 2 2 2 2 2 2 2 2 2 2 2 2 8 7 3" xfId="9701" xr:uid="{DB7E3930-E394-48A1-A8A9-023F07300D64}"/>
    <cellStyle name="Normal 2 2 2 2 2 2 2 2 2 2 2 2 2 8 7 4" xfId="9702" xr:uid="{14DB3581-0937-45AC-A4A3-DF7F3BEB6928}"/>
    <cellStyle name="Normal 2 2 2 2 2 2 2 2 2 2 2 2 2 8 7 5" xfId="9703" xr:uid="{1A542DB3-DAF2-441F-B5FC-7F1F9367756E}"/>
    <cellStyle name="Normal 2 2 2 2 2 2 2 2 2 2 2 2 2 8 7 6" xfId="9704" xr:uid="{DF508166-8741-45AF-957C-5C48A8039C7E}"/>
    <cellStyle name="Normal 2 2 2 2 2 2 2 2 2 2 2 2 2 8 8" xfId="9705" xr:uid="{8E1192A8-E476-4F66-A146-16FE4727B091}"/>
    <cellStyle name="Normal 2 2 2 2 2 2 2 2 2 2 2 2 2 8 9" xfId="9706" xr:uid="{C944F23E-C5F4-4D83-9D92-4FEA993A9EB4}"/>
    <cellStyle name="Normal 2 2 2 2 2 2 2 2 2 2 2 2 2 80" xfId="9707" xr:uid="{57BFBEAC-E418-441D-8900-B355E8A6E537}"/>
    <cellStyle name="Normal 2 2 2 2 2 2 2 2 2 2 2 2 2 81" xfId="9708" xr:uid="{F229A84C-5EA7-49CE-A2E8-19BFA5C9E053}"/>
    <cellStyle name="Normal 2 2 2 2 2 2 2 2 2 2 2 2 2 82" xfId="9709" xr:uid="{DA253FA4-4EA6-40B7-9060-AC4E69857235}"/>
    <cellStyle name="Normal 2 2 2 2 2 2 2 2 2 2 2 2 2 83" xfId="9710" xr:uid="{3A46E357-A3D2-4253-A8A5-48E548F8110C}"/>
    <cellStyle name="Normal 2 2 2 2 2 2 2 2 2 2 2 2 2 84" xfId="9711" xr:uid="{A14AE7AD-CB6C-460B-83BF-29546D026964}"/>
    <cellStyle name="Normal 2 2 2 2 2 2 2 2 2 2 2 2 2 85" xfId="9712" xr:uid="{EABA5B1E-41AB-4683-8260-9680DB893428}"/>
    <cellStyle name="Normal 2 2 2 2 2 2 2 2 2 2 2 2 2 86" xfId="9713" xr:uid="{CD3445BB-8D9F-4F3E-B074-7DCE1D168CC6}"/>
    <cellStyle name="Normal 2 2 2 2 2 2 2 2 2 2 2 2 2 87" xfId="9714" xr:uid="{96BCA0E1-8785-449A-A73A-662A3CF79E05}"/>
    <cellStyle name="Normal 2 2 2 2 2 2 2 2 2 2 2 2 2 88" xfId="9715" xr:uid="{7A753595-EFF4-426E-A1C0-17453049BBCD}"/>
    <cellStyle name="Normal 2 2 2 2 2 2 2 2 2 2 2 2 2 88 2" xfId="9716" xr:uid="{B31B3339-2CAE-4562-AE0F-C296BBECBB41}"/>
    <cellStyle name="Normal 2 2 2 2 2 2 2 2 2 2 2 2 2 88 3" xfId="9717" xr:uid="{B086E8E8-074B-4E2B-9310-EAB42EBED0FB}"/>
    <cellStyle name="Normal 2 2 2 2 2 2 2 2 2 2 2 2 2 88 4" xfId="9718" xr:uid="{0FD20F5F-1B13-40C2-878B-392E49A89344}"/>
    <cellStyle name="Normal 2 2 2 2 2 2 2 2 2 2 2 2 2 89" xfId="9719" xr:uid="{0030B016-0710-4B2A-B79A-EA6E02ABBD25}"/>
    <cellStyle name="Normal 2 2 2 2 2 2 2 2 2 2 2 2 2 9" xfId="9720" xr:uid="{71044286-717B-4BBA-8694-6374474C38D5}"/>
    <cellStyle name="Normal 2 2 2 2 2 2 2 2 2 2 2 2 2 90" xfId="9721" xr:uid="{C338DB56-E2CF-4E01-9A19-811CEEE87D96}"/>
    <cellStyle name="Normal 2 2 2 2 2 2 2 2 2 2 2 2 20" xfId="9722" xr:uid="{9EC899C3-0A67-4044-8CE2-EFC8A583C474}"/>
    <cellStyle name="Normal 2 2 2 2 2 2 2 2 2 2 2 2 21" xfId="9723" xr:uid="{24E38351-C0A0-4331-B2A0-FB2EBB9D30F7}"/>
    <cellStyle name="Normal 2 2 2 2 2 2 2 2 2 2 2 2 21 2" xfId="9724" xr:uid="{9F73C431-7283-4AA6-9181-50BFFDBCFB07}"/>
    <cellStyle name="Normal 2 2 2 2 2 2 2 2 2 2 2 2 21 2 2" xfId="9725" xr:uid="{460C836C-B4B5-414F-B455-A658C4469B7D}"/>
    <cellStyle name="Normal 2 2 2 2 2 2 2 2 2 2 2 2 21 2 3" xfId="9726" xr:uid="{B7C20788-EAC7-4625-9488-6629E189D7ED}"/>
    <cellStyle name="Normal 2 2 2 2 2 2 2 2 2 2 2 2 21 2 4" xfId="9727" xr:uid="{5B129A3F-CF2B-4399-B208-2AED39962F6D}"/>
    <cellStyle name="Normal 2 2 2 2 2 2 2 2 2 2 2 2 21 3" xfId="9728" xr:uid="{9886A7EC-C8C4-4C18-917B-9E295E398923}"/>
    <cellStyle name="Normal 2 2 2 2 2 2 2 2 2 2 2 2 21 4" xfId="9729" xr:uid="{034B15AB-B212-4E03-92EA-15A63B640823}"/>
    <cellStyle name="Normal 2 2 2 2 2 2 2 2 2 2 2 2 21 5" xfId="9730" xr:uid="{DD5F8684-6F8A-4739-B671-6096DAF6CE07}"/>
    <cellStyle name="Normal 2 2 2 2 2 2 2 2 2 2 2 2 21 6" xfId="9731" xr:uid="{975D0478-E42B-40EB-9DB1-EAACEE45DAF1}"/>
    <cellStyle name="Normal 2 2 2 2 2 2 2 2 2 2 2 2 22" xfId="9732" xr:uid="{3792F951-8EB2-4C4D-A8B6-D6488893D369}"/>
    <cellStyle name="Normal 2 2 2 2 2 2 2 2 2 2 2 2 23" xfId="9733" xr:uid="{0593A76B-4FA3-4656-9241-6CA983BA854F}"/>
    <cellStyle name="Normal 2 2 2 2 2 2 2 2 2 2 2 2 24" xfId="9734" xr:uid="{E4079C14-ED40-44E7-9DB6-86832FBB284F}"/>
    <cellStyle name="Normal 2 2 2 2 2 2 2 2 2 2 2 2 25" xfId="9735" xr:uid="{0DBF9F2B-5F57-468B-BDEB-D189BEE04D7C}"/>
    <cellStyle name="Normal 2 2 2 2 2 2 2 2 2 2 2 2 26" xfId="9736" xr:uid="{C53523EB-CB44-4737-9018-7A651EC70A76}"/>
    <cellStyle name="Normal 2 2 2 2 2 2 2 2 2 2 2 2 27" xfId="9737" xr:uid="{4FD82E3E-34A2-4C65-8BB8-2B7595A5E653}"/>
    <cellStyle name="Normal 2 2 2 2 2 2 2 2 2 2 2 2 27 2" xfId="9738" xr:uid="{370C0EBA-6F7E-4C13-95DF-C100AB00EB6C}"/>
    <cellStyle name="Normal 2 2 2 2 2 2 2 2 2 2 2 2 27 3" xfId="9739" xr:uid="{DDF61A4E-87F6-45F4-B92C-9DCF274EE78F}"/>
    <cellStyle name="Normal 2 2 2 2 2 2 2 2 2 2 2 2 27 4" xfId="9740" xr:uid="{9BF33DF7-0A87-4E6D-9DA2-6D01799CADDE}"/>
    <cellStyle name="Normal 2 2 2 2 2 2 2 2 2 2 2 2 28" xfId="9741" xr:uid="{3DA9AF2B-EDD8-4142-BCB7-5559B73AAC1F}"/>
    <cellStyle name="Normal 2 2 2 2 2 2 2 2 2 2 2 2 29" xfId="9742" xr:uid="{DFC2A610-1B20-4668-91DE-BA47D37EF2C1}"/>
    <cellStyle name="Normal 2 2 2 2 2 2 2 2 2 2 2 2 3" xfId="9743" xr:uid="{7A6DEEFD-5B16-45F7-9CD2-C1DE32308971}"/>
    <cellStyle name="Normal 2 2 2 2 2 2 2 2 2 2 2 2 30" xfId="9744" xr:uid="{7F25B635-D359-43E0-B014-2DDE27447ECB}"/>
    <cellStyle name="Normal 2 2 2 2 2 2 2 2 2 2 2 2 31" xfId="9745" xr:uid="{B777D036-893E-4F37-94CC-27A7A6B0A6F1}"/>
    <cellStyle name="Normal 2 2 2 2 2 2 2 2 2 2 2 2 32" xfId="9746" xr:uid="{56D2EE66-9EBE-45DE-AAF9-18BB0D676519}"/>
    <cellStyle name="Normal 2 2 2 2 2 2 2 2 2 2 2 2 33" xfId="9747" xr:uid="{CCEF3E13-E883-4618-82BA-EF7D7B009653}"/>
    <cellStyle name="Normal 2 2 2 2 2 2 2 2 2 2 2 2 34" xfId="9748" xr:uid="{4CED4197-FD04-484E-B0BB-CBC44DFDE5F4}"/>
    <cellStyle name="Normal 2 2 2 2 2 2 2 2 2 2 2 2 35" xfId="9749" xr:uid="{13E56670-BED3-48B6-B08F-419A13A431E8}"/>
    <cellStyle name="Normal 2 2 2 2 2 2 2 2 2 2 2 2 36" xfId="9750" xr:uid="{63966726-C1BF-4830-9976-9E3438883AC2}"/>
    <cellStyle name="Normal 2 2 2 2 2 2 2 2 2 2 2 2 37" xfId="9751" xr:uid="{EB21B913-E6F7-41CC-8125-B5E2039633DE}"/>
    <cellStyle name="Normal 2 2 2 2 2 2 2 2 2 2 2 2 38" xfId="9752" xr:uid="{49F5F845-1E8E-48EE-9C52-40E2160220A0}"/>
    <cellStyle name="Normal 2 2 2 2 2 2 2 2 2 2 2 2 39" xfId="9753" xr:uid="{C961510B-4DF2-4081-BDCA-3D6B6146AB2B}"/>
    <cellStyle name="Normal 2 2 2 2 2 2 2 2 2 2 2 2 4" xfId="9754" xr:uid="{4390B3C3-7E58-46E3-839B-63D39937F6ED}"/>
    <cellStyle name="Normal 2 2 2 2 2 2 2 2 2 2 2 2 40" xfId="9755" xr:uid="{A9B63359-5D11-46BF-9221-176AE95043C7}"/>
    <cellStyle name="Normal 2 2 2 2 2 2 2 2 2 2 2 2 41" xfId="9756" xr:uid="{B102C319-E929-4B39-A9A7-18BD565446D5}"/>
    <cellStyle name="Normal 2 2 2 2 2 2 2 2 2 2 2 2 42" xfId="9757" xr:uid="{9EEB4154-FF7C-414D-BFEB-BB9FE8BD8077}"/>
    <cellStyle name="Normal 2 2 2 2 2 2 2 2 2 2 2 2 42 2" xfId="9758" xr:uid="{49987C05-14F7-4298-9092-270304882477}"/>
    <cellStyle name="Normal 2 2 2 2 2 2 2 2 2 2 2 2 42 3" xfId="9759" xr:uid="{BEEB9C1C-451D-4BA5-9EB7-0EC1B18B2ECD}"/>
    <cellStyle name="Normal 2 2 2 2 2 2 2 2 2 2 2 2 42 4" xfId="9760" xr:uid="{69AB835F-5226-4904-B758-C3B3DA565EE4}"/>
    <cellStyle name="Normal 2 2 2 2 2 2 2 2 2 2 2 2 42 5" xfId="9761" xr:uid="{CB657328-5492-4A0A-B5E2-32F48B41C990}"/>
    <cellStyle name="Normal 2 2 2 2 2 2 2 2 2 2 2 2 42 6" xfId="9762" xr:uid="{5379CE31-EBF4-4FEF-800C-876382A6B304}"/>
    <cellStyle name="Normal 2 2 2 2 2 2 2 2 2 2 2 2 42 7" xfId="9763" xr:uid="{9C7070A0-9E01-4865-9F79-3D29F6A5F578}"/>
    <cellStyle name="Normal 2 2 2 2 2 2 2 2 2 2 2 2 43" xfId="9764" xr:uid="{BE2E48D6-CA4F-4FF9-AE4A-BCE319389557}"/>
    <cellStyle name="Normal 2 2 2 2 2 2 2 2 2 2 2 2 44" xfId="9765" xr:uid="{11E92DC1-6287-4284-87CE-981BDD4D9FFC}"/>
    <cellStyle name="Normal 2 2 2 2 2 2 2 2 2 2 2 2 45" xfId="9766" xr:uid="{2B98C420-690B-462C-8567-C2A9EB3FFCD4}"/>
    <cellStyle name="Normal 2 2 2 2 2 2 2 2 2 2 2 2 46" xfId="9767" xr:uid="{E930243A-9A58-41ED-9F53-C59FDDD96670}"/>
    <cellStyle name="Normal 2 2 2 2 2 2 2 2 2 2 2 2 47" xfId="9768" xr:uid="{2A35D29A-C52E-4558-BB62-E3FFF456D0CD}"/>
    <cellStyle name="Normal 2 2 2 2 2 2 2 2 2 2 2 2 48" xfId="9769" xr:uid="{65B3E199-D3AA-46E3-BDB3-42D293BD2C1C}"/>
    <cellStyle name="Normal 2 2 2 2 2 2 2 2 2 2 2 2 49" xfId="9770" xr:uid="{9B721739-71EF-4BE4-BF44-0155657042FF}"/>
    <cellStyle name="Normal 2 2 2 2 2 2 2 2 2 2 2 2 5" xfId="9771" xr:uid="{6B2DD55C-5C6F-4592-94BA-1C41F7BBC98D}"/>
    <cellStyle name="Normal 2 2 2 2 2 2 2 2 2 2 2 2 50" xfId="9772" xr:uid="{DE94394F-5DC4-4D7F-B952-A03E987C817B}"/>
    <cellStyle name="Normal 2 2 2 2 2 2 2 2 2 2 2 2 51" xfId="9773" xr:uid="{275D1221-6BDB-46F7-B4C8-04BECE8F4698}"/>
    <cellStyle name="Normal 2 2 2 2 2 2 2 2 2 2 2 2 52" xfId="9774" xr:uid="{23C87DD7-3CF2-4852-9CCA-21CD346E347B}"/>
    <cellStyle name="Normal 2 2 2 2 2 2 2 2 2 2 2 2 53" xfId="9775" xr:uid="{AEDBC019-8235-43E8-89D9-9F86E0CB0419}"/>
    <cellStyle name="Normal 2 2 2 2 2 2 2 2 2 2 2 2 54" xfId="9776" xr:uid="{8A0F14F4-24EB-4FAB-AA8B-0A7E707CF576}"/>
    <cellStyle name="Normal 2 2 2 2 2 2 2 2 2 2 2 2 55" xfId="9777" xr:uid="{FE934E06-10BC-4CED-A94A-E6E6F9A0653A}"/>
    <cellStyle name="Normal 2 2 2 2 2 2 2 2 2 2 2 2 56" xfId="9778" xr:uid="{4641350F-C5E5-470F-8D04-4E7912E18A42}"/>
    <cellStyle name="Normal 2 2 2 2 2 2 2 2 2 2 2 2 57" xfId="9779" xr:uid="{E485BEAF-47FE-49A1-8554-8C6153D67144}"/>
    <cellStyle name="Normal 2 2 2 2 2 2 2 2 2 2 2 2 58" xfId="9780" xr:uid="{5B88624F-EF42-450F-95CD-558A69E7D2E0}"/>
    <cellStyle name="Normal 2 2 2 2 2 2 2 2 2 2 2 2 59" xfId="9781" xr:uid="{6E36D17F-2447-413E-8F22-D9F4F98F481F}"/>
    <cellStyle name="Normal 2 2 2 2 2 2 2 2 2 2 2 2 6" xfId="9782" xr:uid="{1B9F1BB1-0D70-4E09-BFB8-095542802204}"/>
    <cellStyle name="Normal 2 2 2 2 2 2 2 2 2 2 2 2 60" xfId="9783" xr:uid="{8203ED55-C1BA-45F3-AD28-D36C27C86AB7}"/>
    <cellStyle name="Normal 2 2 2 2 2 2 2 2 2 2 2 2 61" xfId="9784" xr:uid="{6EBADD11-1A3C-4A51-819D-BF33EBB7BDA1}"/>
    <cellStyle name="Normal 2 2 2 2 2 2 2 2 2 2 2 2 62" xfId="9785" xr:uid="{FEDAA776-0979-4595-A339-909ED2441082}"/>
    <cellStyle name="Normal 2 2 2 2 2 2 2 2 2 2 2 2 63" xfId="9786" xr:uid="{16456E48-08F5-4D44-9FBD-0FC1C95A9063}"/>
    <cellStyle name="Normal 2 2 2 2 2 2 2 2 2 2 2 2 64" xfId="9787" xr:uid="{80584741-407C-43EE-897A-4AFDBB8F7331}"/>
    <cellStyle name="Normal 2 2 2 2 2 2 2 2 2 2 2 2 65" xfId="9788" xr:uid="{DE8DB517-7102-4146-8A14-9A1BC8D62803}"/>
    <cellStyle name="Normal 2 2 2 2 2 2 2 2 2 2 2 2 66" xfId="9789" xr:uid="{4BC3C74D-BFB6-4289-8C2B-4C032C61F108}"/>
    <cellStyle name="Normal 2 2 2 2 2 2 2 2 2 2 2 2 67" xfId="9790" xr:uid="{3A1A3F50-DCC5-4D88-A0D4-1851EC9F843A}"/>
    <cellStyle name="Normal 2 2 2 2 2 2 2 2 2 2 2 2 68" xfId="9791" xr:uid="{E69AFB5D-97A2-4ED6-9390-3CC014CDE668}"/>
    <cellStyle name="Normal 2 2 2 2 2 2 2 2 2 2 2 2 69" xfId="9792" xr:uid="{585FEBD7-769D-4B0B-9354-2519151C3DB1}"/>
    <cellStyle name="Normal 2 2 2 2 2 2 2 2 2 2 2 2 7" xfId="9793" xr:uid="{CF8C14AC-7EF4-4286-982E-94CC0A4A7763}"/>
    <cellStyle name="Normal 2 2 2 2 2 2 2 2 2 2 2 2 70" xfId="9794" xr:uid="{C7FAC70E-88DF-42D4-B18E-B60917155598}"/>
    <cellStyle name="Normal 2 2 2 2 2 2 2 2 2 2 2 2 71" xfId="9795" xr:uid="{77F6ECD0-4D17-47E4-8341-586E39E9AEED}"/>
    <cellStyle name="Normal 2 2 2 2 2 2 2 2 2 2 2 2 72" xfId="9796" xr:uid="{21F2CE53-CF74-473F-95B8-45763B03C59C}"/>
    <cellStyle name="Normal 2 2 2 2 2 2 2 2 2 2 2 2 73" xfId="9797" xr:uid="{FF575BEB-5395-4A25-9F1E-519C6EC09038}"/>
    <cellStyle name="Normal 2 2 2 2 2 2 2 2 2 2 2 2 74" xfId="9798" xr:uid="{4D8FECC2-4C3C-463B-A6F1-B06F395A75FA}"/>
    <cellStyle name="Normal 2 2 2 2 2 2 2 2 2 2 2 2 75" xfId="9799" xr:uid="{B99916A8-3A9E-481C-B9A8-22EF3FD89396}"/>
    <cellStyle name="Normal 2 2 2 2 2 2 2 2 2 2 2 2 76" xfId="9800" xr:uid="{BCCCB017-143E-455F-BDB8-A52DAF45EF3B}"/>
    <cellStyle name="Normal 2 2 2 2 2 2 2 2 2 2 2 2 77" xfId="9801" xr:uid="{0C509580-F909-4269-BE1D-BA4D5FC3BFF1}"/>
    <cellStyle name="Normal 2 2 2 2 2 2 2 2 2 2 2 2 78" xfId="9802" xr:uid="{258531F7-E6BC-4350-A579-F28229F1E3D8}"/>
    <cellStyle name="Normal 2 2 2 2 2 2 2 2 2 2 2 2 79" xfId="9803" xr:uid="{4904015B-1127-49B3-8934-1A9C73214EAB}"/>
    <cellStyle name="Normal 2 2 2 2 2 2 2 2 2 2 2 2 8" xfId="9804" xr:uid="{FAFA32D3-B77F-4347-AD5F-5A11797030C3}"/>
    <cellStyle name="Normal 2 2 2 2 2 2 2 2 2 2 2 2 8 10" xfId="9805" xr:uid="{2C914993-9A2A-4442-A657-0D76BB527858}"/>
    <cellStyle name="Normal 2 2 2 2 2 2 2 2 2 2 2 2 8 11" xfId="9806" xr:uid="{8E6A190B-6439-4DCF-B2E8-53E5CA5D701B}"/>
    <cellStyle name="Normal 2 2 2 2 2 2 2 2 2 2 2 2 8 11 10" xfId="9807" xr:uid="{B641AC14-D449-4C3D-B8E5-E06408C5D133}"/>
    <cellStyle name="Normal 2 2 2 2 2 2 2 2 2 2 2 2 8 11 11" xfId="9808" xr:uid="{0285CB4B-3F6D-4290-B208-10439DE17F0A}"/>
    <cellStyle name="Normal 2 2 2 2 2 2 2 2 2 2 2 2 8 11 11 2" xfId="9809" xr:uid="{BB2D7FA7-334B-4D06-8B8C-C5F7D35C61AE}"/>
    <cellStyle name="Normal 2 2 2 2 2 2 2 2 2 2 2 2 8 11 11 3" xfId="9810" xr:uid="{765DCD72-0794-4E5A-8C1B-4305017BE107}"/>
    <cellStyle name="Normal 2 2 2 2 2 2 2 2 2 2 2 2 8 11 11 4" xfId="9811" xr:uid="{32590695-0CD1-4F69-B1C4-D597019CFDAA}"/>
    <cellStyle name="Normal 2 2 2 2 2 2 2 2 2 2 2 2 8 11 12" xfId="9812" xr:uid="{2E7F4303-9DAD-4199-A56D-401419E5BE6F}"/>
    <cellStyle name="Normal 2 2 2 2 2 2 2 2 2 2 2 2 8 11 13" xfId="9813" xr:uid="{F2D113AA-E9EE-4472-891A-B67AA317CEFD}"/>
    <cellStyle name="Normal 2 2 2 2 2 2 2 2 2 2 2 2 8 11 14" xfId="9814" xr:uid="{FDFBE089-037D-44EB-BDD9-822D15CF4970}"/>
    <cellStyle name="Normal 2 2 2 2 2 2 2 2 2 2 2 2 8 11 2" xfId="9815" xr:uid="{40D7B3F4-8FEE-4EDA-9AB2-7555D2650CB8}"/>
    <cellStyle name="Normal 2 2 2 2 2 2 2 2 2 2 2 2 8 11 2 10" xfId="9816" xr:uid="{8E935D63-C7E8-459A-B187-C2C52BD822D9}"/>
    <cellStyle name="Normal 2 2 2 2 2 2 2 2 2 2 2 2 8 11 2 11" xfId="9817" xr:uid="{E9F6E1E1-B806-4161-AE2C-5F6286A963F3}"/>
    <cellStyle name="Normal 2 2 2 2 2 2 2 2 2 2 2 2 8 11 2 2" xfId="9818" xr:uid="{3F8E6926-D0E3-4D45-9F46-B70A336F3294}"/>
    <cellStyle name="Normal 2 2 2 2 2 2 2 2 2 2 2 2 8 11 2 2 10" xfId="9819" xr:uid="{DB4AF791-FD22-4B70-80A9-BB50761BDDF2}"/>
    <cellStyle name="Normal 2 2 2 2 2 2 2 2 2 2 2 2 8 11 2 2 11" xfId="9820" xr:uid="{7604A6B3-A3BE-40A5-B6F6-58F954BB8C19}"/>
    <cellStyle name="Normal 2 2 2 2 2 2 2 2 2 2 2 2 8 11 2 2 2" xfId="9821" xr:uid="{EA5AFF85-5054-4372-9F9A-B4D4525809CB}"/>
    <cellStyle name="Normal 2 2 2 2 2 2 2 2 2 2 2 2 8 11 2 2 2 2" xfId="9822" xr:uid="{AA312D45-2C6C-4B2D-834D-C09BCB4D67FD}"/>
    <cellStyle name="Normal 2 2 2 2 2 2 2 2 2 2 2 2 8 11 2 2 2 2 2" xfId="9823" xr:uid="{E81A89DC-E4F0-4240-96F1-D247AA15A689}"/>
    <cellStyle name="Normal 2 2 2 2 2 2 2 2 2 2 2 2 8 11 2 2 2 2 3" xfId="9824" xr:uid="{C1B6B54C-70E3-4CA9-905B-1F984AC966AE}"/>
    <cellStyle name="Normal 2 2 2 2 2 2 2 2 2 2 2 2 8 11 2 2 2 2 4" xfId="9825" xr:uid="{CE5FB7D5-409B-4871-B405-F48B5ECA2C1B}"/>
    <cellStyle name="Normal 2 2 2 2 2 2 2 2 2 2 2 2 8 11 2 2 2 3" xfId="9826" xr:uid="{0D7C3185-B0F5-4538-9BFD-52CFCD1D0989}"/>
    <cellStyle name="Normal 2 2 2 2 2 2 2 2 2 2 2 2 8 11 2 2 2 4" xfId="9827" xr:uid="{30019B9C-CD4A-4A73-B65B-716BC12CEC0F}"/>
    <cellStyle name="Normal 2 2 2 2 2 2 2 2 2 2 2 2 8 11 2 2 2 5" xfId="9828" xr:uid="{F477EA57-CE36-4735-AF17-AA4043A32DEC}"/>
    <cellStyle name="Normal 2 2 2 2 2 2 2 2 2 2 2 2 8 11 2 2 2 6" xfId="9829" xr:uid="{8F4FFA09-B5D3-4EBC-BD10-404E28EFE4E6}"/>
    <cellStyle name="Normal 2 2 2 2 2 2 2 2 2 2 2 2 8 11 2 2 3" xfId="9830" xr:uid="{9DD8E2F1-5B04-4793-9202-46AA8467BF73}"/>
    <cellStyle name="Normal 2 2 2 2 2 2 2 2 2 2 2 2 8 11 2 2 4" xfId="9831" xr:uid="{80A70D19-B6E6-439E-A6AE-DD64B6A9F3C9}"/>
    <cellStyle name="Normal 2 2 2 2 2 2 2 2 2 2 2 2 8 11 2 2 5" xfId="9832" xr:uid="{22386FAE-84E1-45A8-A662-CE62B4834D28}"/>
    <cellStyle name="Normal 2 2 2 2 2 2 2 2 2 2 2 2 8 11 2 2 6" xfId="9833" xr:uid="{11777D00-01D8-4EDE-AD4C-C606659222CD}"/>
    <cellStyle name="Normal 2 2 2 2 2 2 2 2 2 2 2 2 8 11 2 2 7" xfId="9834" xr:uid="{FA23D090-303D-4025-AB73-32FB2FC3E155}"/>
    <cellStyle name="Normal 2 2 2 2 2 2 2 2 2 2 2 2 8 11 2 2 8" xfId="9835" xr:uid="{2C969CB2-71E6-4ACA-A2B9-75F231AD4C35}"/>
    <cellStyle name="Normal 2 2 2 2 2 2 2 2 2 2 2 2 8 11 2 2 8 2" xfId="9836" xr:uid="{25D79C81-F1EA-4FDF-BFEC-31AA98037BD6}"/>
    <cellStyle name="Normal 2 2 2 2 2 2 2 2 2 2 2 2 8 11 2 2 8 3" xfId="9837" xr:uid="{C8F48BA2-A1DC-41CA-AD50-6C0241213D46}"/>
    <cellStyle name="Normal 2 2 2 2 2 2 2 2 2 2 2 2 8 11 2 2 8 4" xfId="9838" xr:uid="{D2CAA896-2C38-4B24-A120-A235CA505ABC}"/>
    <cellStyle name="Normal 2 2 2 2 2 2 2 2 2 2 2 2 8 11 2 2 9" xfId="9839" xr:uid="{68D51AD7-C3DE-4C1E-BF5E-1257D452F21A}"/>
    <cellStyle name="Normal 2 2 2 2 2 2 2 2 2 2 2 2 8 11 2 3" xfId="9840" xr:uid="{43C221EB-95E1-446B-A802-CE8D7C48238A}"/>
    <cellStyle name="Normal 2 2 2 2 2 2 2 2 2 2 2 2 8 11 2 3 2" xfId="9841" xr:uid="{822F9360-A73C-434B-AA60-F28AE67EF5FA}"/>
    <cellStyle name="Normal 2 2 2 2 2 2 2 2 2 2 2 2 8 11 2 3 2 2" xfId="9842" xr:uid="{1A60D5D5-8A23-4FE2-9699-FC6F82E26E1A}"/>
    <cellStyle name="Normal 2 2 2 2 2 2 2 2 2 2 2 2 8 11 2 3 2 3" xfId="9843" xr:uid="{7AD85209-4358-4FA0-87C6-2A778F9F28A9}"/>
    <cellStyle name="Normal 2 2 2 2 2 2 2 2 2 2 2 2 8 11 2 3 2 4" xfId="9844" xr:uid="{AC29E8F8-3247-405C-8EA1-F276EE77752D}"/>
    <cellStyle name="Normal 2 2 2 2 2 2 2 2 2 2 2 2 8 11 2 3 3" xfId="9845" xr:uid="{09B06ED6-BC5B-44AC-AE63-C743433E8E13}"/>
    <cellStyle name="Normal 2 2 2 2 2 2 2 2 2 2 2 2 8 11 2 3 4" xfId="9846" xr:uid="{76DB2ACB-EAD5-49E4-91D4-9789E383E873}"/>
    <cellStyle name="Normal 2 2 2 2 2 2 2 2 2 2 2 2 8 11 2 3 5" xfId="9847" xr:uid="{6E32191E-F092-4702-AC3B-2DD439C63BD9}"/>
    <cellStyle name="Normal 2 2 2 2 2 2 2 2 2 2 2 2 8 11 2 3 6" xfId="9848" xr:uid="{3FFB3046-62EA-45D1-949E-55D352A6BBD3}"/>
    <cellStyle name="Normal 2 2 2 2 2 2 2 2 2 2 2 2 8 11 2 4" xfId="9849" xr:uid="{5D5636E3-7105-472B-86F2-51EFF57E2E20}"/>
    <cellStyle name="Normal 2 2 2 2 2 2 2 2 2 2 2 2 8 11 2 5" xfId="9850" xr:uid="{C872203B-3B1E-4443-A421-E9D75437708E}"/>
    <cellStyle name="Normal 2 2 2 2 2 2 2 2 2 2 2 2 8 11 2 6" xfId="9851" xr:uid="{AE5B012D-08BC-49E4-8E1A-A6A298B6B85E}"/>
    <cellStyle name="Normal 2 2 2 2 2 2 2 2 2 2 2 2 8 11 2 7" xfId="9852" xr:uid="{FD6E321D-20BD-42D1-B4B4-385791DBFF0C}"/>
    <cellStyle name="Normal 2 2 2 2 2 2 2 2 2 2 2 2 8 11 2 8" xfId="9853" xr:uid="{65AE5407-C27C-4C93-B035-520C111017C8}"/>
    <cellStyle name="Normal 2 2 2 2 2 2 2 2 2 2 2 2 8 11 2 8 2" xfId="9854" xr:uid="{999EFBD0-5F5C-4E9C-A1AD-5EF0D2F1E6F8}"/>
    <cellStyle name="Normal 2 2 2 2 2 2 2 2 2 2 2 2 8 11 2 8 3" xfId="9855" xr:uid="{C48193FF-5F19-4D93-9FA8-DA79C6781704}"/>
    <cellStyle name="Normal 2 2 2 2 2 2 2 2 2 2 2 2 8 11 2 8 4" xfId="9856" xr:uid="{6EB27E12-9208-42D0-AECA-24A5B26432E8}"/>
    <cellStyle name="Normal 2 2 2 2 2 2 2 2 2 2 2 2 8 11 2 9" xfId="9857" xr:uid="{D20795F1-AE5D-4577-9991-D0C6A8DDDDCC}"/>
    <cellStyle name="Normal 2 2 2 2 2 2 2 2 2 2 2 2 8 11 3" xfId="9858" xr:uid="{5F3600E6-7114-43B3-97D3-13E6406B9D11}"/>
    <cellStyle name="Normal 2 2 2 2 2 2 2 2 2 2 2 2 8 11 4" xfId="9859" xr:uid="{4FC1E3A3-B617-424F-BD89-DFD07FCFB2F0}"/>
    <cellStyle name="Normal 2 2 2 2 2 2 2 2 2 2 2 2 8 11 5" xfId="9860" xr:uid="{A7C3B2DD-3D88-4FCA-8EA8-2A0D4F840851}"/>
    <cellStyle name="Normal 2 2 2 2 2 2 2 2 2 2 2 2 8 11 5 2" xfId="9861" xr:uid="{43C78898-FF65-4831-AC36-A06A7453BF78}"/>
    <cellStyle name="Normal 2 2 2 2 2 2 2 2 2 2 2 2 8 11 5 2 2" xfId="9862" xr:uid="{BAE82C50-0ADB-4409-B3B3-BEEB46A0BE56}"/>
    <cellStyle name="Normal 2 2 2 2 2 2 2 2 2 2 2 2 8 11 5 2 3" xfId="9863" xr:uid="{5B0275A4-C691-4F94-B401-E196EC1EF7FE}"/>
    <cellStyle name="Normal 2 2 2 2 2 2 2 2 2 2 2 2 8 11 5 2 4" xfId="9864" xr:uid="{F13E88EF-2182-44AC-9AFC-D357032D429F}"/>
    <cellStyle name="Normal 2 2 2 2 2 2 2 2 2 2 2 2 8 11 5 3" xfId="9865" xr:uid="{6281C459-DC94-4131-8115-8DE5F0072E80}"/>
    <cellStyle name="Normal 2 2 2 2 2 2 2 2 2 2 2 2 8 11 5 4" xfId="9866" xr:uid="{19443EFE-8BBC-4604-8446-BBBA1C85D12E}"/>
    <cellStyle name="Normal 2 2 2 2 2 2 2 2 2 2 2 2 8 11 5 5" xfId="9867" xr:uid="{B751B374-0D51-4CCE-ABFE-E454C5586D29}"/>
    <cellStyle name="Normal 2 2 2 2 2 2 2 2 2 2 2 2 8 11 5 6" xfId="9868" xr:uid="{CDEF7954-5DAC-4F11-81BF-70ACE471370C}"/>
    <cellStyle name="Normal 2 2 2 2 2 2 2 2 2 2 2 2 8 11 6" xfId="9869" xr:uid="{18DC5A28-9B74-418B-809B-2A413CE67E6F}"/>
    <cellStyle name="Normal 2 2 2 2 2 2 2 2 2 2 2 2 8 11 7" xfId="9870" xr:uid="{45BA86E0-9D97-4F30-BF30-680138D3B873}"/>
    <cellStyle name="Normal 2 2 2 2 2 2 2 2 2 2 2 2 8 11 8" xfId="9871" xr:uid="{070024AE-208E-4984-B276-64F8E34118C0}"/>
    <cellStyle name="Normal 2 2 2 2 2 2 2 2 2 2 2 2 8 11 9" xfId="9872" xr:uid="{AFE053D1-7179-419E-988C-CCC815B8E56F}"/>
    <cellStyle name="Normal 2 2 2 2 2 2 2 2 2 2 2 2 8 12" xfId="9873" xr:uid="{407A2038-9BC1-425B-A33D-780D5CD4E6EE}"/>
    <cellStyle name="Normal 2 2 2 2 2 2 2 2 2 2 2 2 8 13" xfId="9874" xr:uid="{7BF22912-AFFB-4429-877C-1FBD53615315}"/>
    <cellStyle name="Normal 2 2 2 2 2 2 2 2 2 2 2 2 8 13 10" xfId="9875" xr:uid="{3C2E0D80-AADB-4189-AC77-57089BF70338}"/>
    <cellStyle name="Normal 2 2 2 2 2 2 2 2 2 2 2 2 8 13 11" xfId="9876" xr:uid="{66FF20BE-B487-4A4A-933E-0EAFC1CA8C63}"/>
    <cellStyle name="Normal 2 2 2 2 2 2 2 2 2 2 2 2 8 13 2" xfId="9877" xr:uid="{01AF1CEA-C564-4DB1-9C7C-45E307F39A95}"/>
    <cellStyle name="Normal 2 2 2 2 2 2 2 2 2 2 2 2 8 13 2 10" xfId="9878" xr:uid="{51D1525C-ADB6-417F-AE81-E10A849FB64C}"/>
    <cellStyle name="Normal 2 2 2 2 2 2 2 2 2 2 2 2 8 13 2 11" xfId="9879" xr:uid="{0E9C5D8E-2D84-4498-B40F-005F16B6E103}"/>
    <cellStyle name="Normal 2 2 2 2 2 2 2 2 2 2 2 2 8 13 2 2" xfId="9880" xr:uid="{35E40A5E-B4E6-4EFE-A98F-54BCEE750CB8}"/>
    <cellStyle name="Normal 2 2 2 2 2 2 2 2 2 2 2 2 8 13 2 2 2" xfId="9881" xr:uid="{37FF6470-08D6-4FC7-AF9F-CA42D6CAF299}"/>
    <cellStyle name="Normal 2 2 2 2 2 2 2 2 2 2 2 2 8 13 2 2 2 2" xfId="9882" xr:uid="{96F2315E-543C-4997-BA92-872BF2DC9EF4}"/>
    <cellStyle name="Normal 2 2 2 2 2 2 2 2 2 2 2 2 8 13 2 2 2 3" xfId="9883" xr:uid="{5455CD73-4130-4F0B-B005-A7AA649AD7E8}"/>
    <cellStyle name="Normal 2 2 2 2 2 2 2 2 2 2 2 2 8 13 2 2 2 4" xfId="9884" xr:uid="{24E8FC48-B6CB-41C6-9F8C-85A7D49F6552}"/>
    <cellStyle name="Normal 2 2 2 2 2 2 2 2 2 2 2 2 8 13 2 2 3" xfId="9885" xr:uid="{B3FBCB63-F435-44B1-A32E-A9A7BC486E5C}"/>
    <cellStyle name="Normal 2 2 2 2 2 2 2 2 2 2 2 2 8 13 2 2 4" xfId="9886" xr:uid="{96ADD52D-4557-4277-B5B0-F69FA9CE3154}"/>
    <cellStyle name="Normal 2 2 2 2 2 2 2 2 2 2 2 2 8 13 2 2 5" xfId="9887" xr:uid="{741B2918-6D49-4F45-B7D6-C918E9259E5A}"/>
    <cellStyle name="Normal 2 2 2 2 2 2 2 2 2 2 2 2 8 13 2 2 6" xfId="9888" xr:uid="{6ADD1AC3-7ADE-4A49-AC65-FA17A2D577A7}"/>
    <cellStyle name="Normal 2 2 2 2 2 2 2 2 2 2 2 2 8 13 2 3" xfId="9889" xr:uid="{92F4F4E4-4DDA-4FC2-ADBE-54C23E44D814}"/>
    <cellStyle name="Normal 2 2 2 2 2 2 2 2 2 2 2 2 8 13 2 4" xfId="9890" xr:uid="{2B643A21-0104-47E0-97B9-0CD195703A7F}"/>
    <cellStyle name="Normal 2 2 2 2 2 2 2 2 2 2 2 2 8 13 2 5" xfId="9891" xr:uid="{3172FC1D-A843-4BDE-B3B1-EA4AB96615D8}"/>
    <cellStyle name="Normal 2 2 2 2 2 2 2 2 2 2 2 2 8 13 2 6" xfId="9892" xr:uid="{E5A80F55-75AB-41EF-B330-85BC53A0BEB1}"/>
    <cellStyle name="Normal 2 2 2 2 2 2 2 2 2 2 2 2 8 13 2 7" xfId="9893" xr:uid="{476FD733-8A48-4CA4-B28F-0451AA7F31CB}"/>
    <cellStyle name="Normal 2 2 2 2 2 2 2 2 2 2 2 2 8 13 2 8" xfId="9894" xr:uid="{BE58C212-1C7F-4433-A4BB-D7461F00EE45}"/>
    <cellStyle name="Normal 2 2 2 2 2 2 2 2 2 2 2 2 8 13 2 8 2" xfId="9895" xr:uid="{4A20FE3B-E425-424F-9DB3-0A04E61CF8CA}"/>
    <cellStyle name="Normal 2 2 2 2 2 2 2 2 2 2 2 2 8 13 2 8 3" xfId="9896" xr:uid="{50E74372-9DFD-4DF3-AB1B-21777A938A99}"/>
    <cellStyle name="Normal 2 2 2 2 2 2 2 2 2 2 2 2 8 13 2 8 4" xfId="9897" xr:uid="{A0CF99E4-C559-4ADE-BE6E-23639BD114C3}"/>
    <cellStyle name="Normal 2 2 2 2 2 2 2 2 2 2 2 2 8 13 2 9" xfId="9898" xr:uid="{B0D1976D-35EA-4483-86A3-F6BAF29B0882}"/>
    <cellStyle name="Normal 2 2 2 2 2 2 2 2 2 2 2 2 8 13 3" xfId="9899" xr:uid="{5EAE7CBE-F0D0-41D4-829B-37BC3F101BC8}"/>
    <cellStyle name="Normal 2 2 2 2 2 2 2 2 2 2 2 2 8 13 3 2" xfId="9900" xr:uid="{B0E8F063-5652-4EA7-AC0F-DF4F3EE4537F}"/>
    <cellStyle name="Normal 2 2 2 2 2 2 2 2 2 2 2 2 8 13 3 2 2" xfId="9901" xr:uid="{B680DEF5-99C8-4EC0-839E-7C8028821F96}"/>
    <cellStyle name="Normal 2 2 2 2 2 2 2 2 2 2 2 2 8 13 3 2 3" xfId="9902" xr:uid="{9E98B51F-A2B6-4CD4-BD24-61AEFCFDA57A}"/>
    <cellStyle name="Normal 2 2 2 2 2 2 2 2 2 2 2 2 8 13 3 2 4" xfId="9903" xr:uid="{3E0E3C74-DFDB-4EA8-B6D9-EA8FFFFC523D}"/>
    <cellStyle name="Normal 2 2 2 2 2 2 2 2 2 2 2 2 8 13 3 3" xfId="9904" xr:uid="{11DDEDE4-FA96-458B-9991-19B2424BACF7}"/>
    <cellStyle name="Normal 2 2 2 2 2 2 2 2 2 2 2 2 8 13 3 4" xfId="9905" xr:uid="{211EF9EC-6B31-497A-9058-61C55AA6FF17}"/>
    <cellStyle name="Normal 2 2 2 2 2 2 2 2 2 2 2 2 8 13 3 5" xfId="9906" xr:uid="{A6F9E4B4-77FB-4887-9106-1531C57C8008}"/>
    <cellStyle name="Normal 2 2 2 2 2 2 2 2 2 2 2 2 8 13 3 6" xfId="9907" xr:uid="{26CAB25D-3FAB-4040-B394-ABDE6080C9AC}"/>
    <cellStyle name="Normal 2 2 2 2 2 2 2 2 2 2 2 2 8 13 4" xfId="9908" xr:uid="{1FB1510E-00FD-4DCB-9DC3-1962A07AF60D}"/>
    <cellStyle name="Normal 2 2 2 2 2 2 2 2 2 2 2 2 8 13 5" xfId="9909" xr:uid="{8B67F8F7-6EE1-412C-B8BB-8E38298895AC}"/>
    <cellStyle name="Normal 2 2 2 2 2 2 2 2 2 2 2 2 8 13 6" xfId="9910" xr:uid="{BBBAD956-77EC-4ADA-993E-5BED0BBAC6C1}"/>
    <cellStyle name="Normal 2 2 2 2 2 2 2 2 2 2 2 2 8 13 7" xfId="9911" xr:uid="{F77C833D-684F-4CC1-8779-72845CD5946E}"/>
    <cellStyle name="Normal 2 2 2 2 2 2 2 2 2 2 2 2 8 13 8" xfId="9912" xr:uid="{50141CFC-3D4E-45F3-936D-1D0188E2445B}"/>
    <cellStyle name="Normal 2 2 2 2 2 2 2 2 2 2 2 2 8 13 8 2" xfId="9913" xr:uid="{7949BD28-6908-4641-B31B-928CE26CE978}"/>
    <cellStyle name="Normal 2 2 2 2 2 2 2 2 2 2 2 2 8 13 8 3" xfId="9914" xr:uid="{AA90CFFA-8D3D-40A9-91B0-1E70F34FD854}"/>
    <cellStyle name="Normal 2 2 2 2 2 2 2 2 2 2 2 2 8 13 8 4" xfId="9915" xr:uid="{7CA75960-4DC3-4C7F-8C90-0BCC39428EE0}"/>
    <cellStyle name="Normal 2 2 2 2 2 2 2 2 2 2 2 2 8 13 9" xfId="9916" xr:uid="{D772CE95-48B9-4CF4-BACE-4D529F791A96}"/>
    <cellStyle name="Normal 2 2 2 2 2 2 2 2 2 2 2 2 8 14" xfId="9917" xr:uid="{6F586CA2-EFB3-476F-926B-79BF89A8DB91}"/>
    <cellStyle name="Normal 2 2 2 2 2 2 2 2 2 2 2 2 8 15" xfId="9918" xr:uid="{D98875A0-3B58-44E0-9A84-4A7D6B714BE1}"/>
    <cellStyle name="Normal 2 2 2 2 2 2 2 2 2 2 2 2 8 15 2" xfId="9919" xr:uid="{9B4B8B02-EF51-4083-A6B4-34B64423BFBA}"/>
    <cellStyle name="Normal 2 2 2 2 2 2 2 2 2 2 2 2 8 15 2 2" xfId="9920" xr:uid="{F6B5C71A-9A78-451F-8D79-8CD997E05F16}"/>
    <cellStyle name="Normal 2 2 2 2 2 2 2 2 2 2 2 2 8 15 2 3" xfId="9921" xr:uid="{98362E6D-744D-4AEE-B881-11476FF43C32}"/>
    <cellStyle name="Normal 2 2 2 2 2 2 2 2 2 2 2 2 8 15 2 4" xfId="9922" xr:uid="{872DB5CD-124A-4F0D-97DE-FA7A39AAD186}"/>
    <cellStyle name="Normal 2 2 2 2 2 2 2 2 2 2 2 2 8 15 3" xfId="9923" xr:uid="{08169E7A-BDCD-4264-812D-397249E4C981}"/>
    <cellStyle name="Normal 2 2 2 2 2 2 2 2 2 2 2 2 8 15 4" xfId="9924" xr:uid="{151A1227-8ED1-445F-BF1B-40F1209B8375}"/>
    <cellStyle name="Normal 2 2 2 2 2 2 2 2 2 2 2 2 8 15 5" xfId="9925" xr:uid="{8E0C6EFC-B089-4BC3-A3B5-B45798D79154}"/>
    <cellStyle name="Normal 2 2 2 2 2 2 2 2 2 2 2 2 8 15 6" xfId="9926" xr:uid="{3993F789-552D-449C-89DA-5084CDFE076F}"/>
    <cellStyle name="Normal 2 2 2 2 2 2 2 2 2 2 2 2 8 16" xfId="9927" xr:uid="{12788537-E9A8-40E7-A9C7-33A9E0153586}"/>
    <cellStyle name="Normal 2 2 2 2 2 2 2 2 2 2 2 2 8 17" xfId="9928" xr:uid="{0AAE0EAC-1CF2-4994-83F1-A9B9600EF34E}"/>
    <cellStyle name="Normal 2 2 2 2 2 2 2 2 2 2 2 2 8 18" xfId="9929" xr:uid="{BE3CC307-3A07-4A04-B30A-E5BBC99112B5}"/>
    <cellStyle name="Normal 2 2 2 2 2 2 2 2 2 2 2 2 8 19" xfId="9930" xr:uid="{3CFFDBD2-EFA9-47A7-9EB0-CB071D3C208F}"/>
    <cellStyle name="Normal 2 2 2 2 2 2 2 2 2 2 2 2 8 2" xfId="9931" xr:uid="{A52D6C9F-B1E1-46D0-B146-A86313FE91F5}"/>
    <cellStyle name="Normal 2 2 2 2 2 2 2 2 2 2 2 2 8 2 10" xfId="9932" xr:uid="{7C02E556-01A1-4650-BB9A-0AF1C39AFFC6}"/>
    <cellStyle name="Normal 2 2 2 2 2 2 2 2 2 2 2 2 8 2 11" xfId="9933" xr:uid="{0BC865B5-17AD-4B6C-A71D-DA77E2572934}"/>
    <cellStyle name="Normal 2 2 2 2 2 2 2 2 2 2 2 2 8 2 12" xfId="9934" xr:uid="{1BD76196-8257-4D92-9C79-FA4AA06684A5}"/>
    <cellStyle name="Normal 2 2 2 2 2 2 2 2 2 2 2 2 8 2 13" xfId="9935" xr:uid="{673CE6D5-2634-4119-9389-AA1C71EDC255}"/>
    <cellStyle name="Normal 2 2 2 2 2 2 2 2 2 2 2 2 8 2 13 2" xfId="9936" xr:uid="{68ABF72D-31E3-47D0-A1C7-E5C26C5A95C7}"/>
    <cellStyle name="Normal 2 2 2 2 2 2 2 2 2 2 2 2 8 2 13 3" xfId="9937" xr:uid="{4C9A2DA8-6709-47A6-99AD-EBE0969E784A}"/>
    <cellStyle name="Normal 2 2 2 2 2 2 2 2 2 2 2 2 8 2 13 4" xfId="9938" xr:uid="{FA27B2F8-4E8A-4523-8DF7-EB588EB151D9}"/>
    <cellStyle name="Normal 2 2 2 2 2 2 2 2 2 2 2 2 8 2 14" xfId="9939" xr:uid="{7AE3C207-6BCA-4F83-A4F9-D2BAAFF4F364}"/>
    <cellStyle name="Normal 2 2 2 2 2 2 2 2 2 2 2 2 8 2 15" xfId="9940" xr:uid="{27EB1EF1-22AE-43AA-AEA1-E01DB4DBBEE6}"/>
    <cellStyle name="Normal 2 2 2 2 2 2 2 2 2 2 2 2 8 2 16" xfId="9941" xr:uid="{BA4729C9-9A9C-4732-8D48-5BDFA785C52C}"/>
    <cellStyle name="Normal 2 2 2 2 2 2 2 2 2 2 2 2 8 2 2" xfId="9942" xr:uid="{1D840B55-D535-4A2C-BF06-A6DF42E67CF7}"/>
    <cellStyle name="Normal 2 2 2 2 2 2 2 2 2 2 2 2 8 2 2 10" xfId="9943" xr:uid="{0791F2B1-7091-436A-9C23-4DBEE4ECDE84}"/>
    <cellStyle name="Normal 2 2 2 2 2 2 2 2 2 2 2 2 8 2 2 11" xfId="9944" xr:uid="{2240A144-EE09-4841-9F0A-1ABDDF3B7831}"/>
    <cellStyle name="Normal 2 2 2 2 2 2 2 2 2 2 2 2 8 2 2 11 2" xfId="9945" xr:uid="{97B25479-CAAF-4B37-A57F-A69C560A1030}"/>
    <cellStyle name="Normal 2 2 2 2 2 2 2 2 2 2 2 2 8 2 2 11 3" xfId="9946" xr:uid="{46FE262D-D57B-45EF-9224-AD314E93EB87}"/>
    <cellStyle name="Normal 2 2 2 2 2 2 2 2 2 2 2 2 8 2 2 11 4" xfId="9947" xr:uid="{FF9F2BD8-8E13-4335-8ABD-26C0838D75AF}"/>
    <cellStyle name="Normal 2 2 2 2 2 2 2 2 2 2 2 2 8 2 2 12" xfId="9948" xr:uid="{2FE8F929-7C08-4B20-936C-9C5059C1EC60}"/>
    <cellStyle name="Normal 2 2 2 2 2 2 2 2 2 2 2 2 8 2 2 13" xfId="9949" xr:uid="{DCC50690-60AE-4027-B46C-059694F55431}"/>
    <cellStyle name="Normal 2 2 2 2 2 2 2 2 2 2 2 2 8 2 2 14" xfId="9950" xr:uid="{5A5E0514-EB5B-42C4-BB8F-D21CA399DD65}"/>
    <cellStyle name="Normal 2 2 2 2 2 2 2 2 2 2 2 2 8 2 2 2" xfId="9951" xr:uid="{FB2E21E3-57DE-41FC-B0B0-F9087B0DFFEC}"/>
    <cellStyle name="Normal 2 2 2 2 2 2 2 2 2 2 2 2 8 2 2 2 10" xfId="9952" xr:uid="{5386EE23-D8F8-4138-80EA-EAA270DAC7CE}"/>
    <cellStyle name="Normal 2 2 2 2 2 2 2 2 2 2 2 2 8 2 2 2 11" xfId="9953" xr:uid="{1D4E6D4A-2C8D-4356-A16C-5FBAA7A84BBD}"/>
    <cellStyle name="Normal 2 2 2 2 2 2 2 2 2 2 2 2 8 2 2 2 2" xfId="9954" xr:uid="{4C8BB414-F94F-4AB7-A03B-4749DF1ED81F}"/>
    <cellStyle name="Normal 2 2 2 2 2 2 2 2 2 2 2 2 8 2 2 2 2 10" xfId="9955" xr:uid="{EAF44B0A-0B0E-471E-AD27-CF7A32538A6E}"/>
    <cellStyle name="Normal 2 2 2 2 2 2 2 2 2 2 2 2 8 2 2 2 2 11" xfId="9956" xr:uid="{5E1057A0-8965-490A-A856-6DA98057DCB0}"/>
    <cellStyle name="Normal 2 2 2 2 2 2 2 2 2 2 2 2 8 2 2 2 2 2" xfId="9957" xr:uid="{FB451826-3171-4D1B-8328-5D63F40C9C39}"/>
    <cellStyle name="Normal 2 2 2 2 2 2 2 2 2 2 2 2 8 2 2 2 2 2 2" xfId="9958" xr:uid="{E5F6AD46-3BFC-4FCA-8103-88A7CEB43D63}"/>
    <cellStyle name="Normal 2 2 2 2 2 2 2 2 2 2 2 2 8 2 2 2 2 2 2 2" xfId="9959" xr:uid="{A2CD79E3-BB2D-41C7-9ED9-0D2E3F6B3D09}"/>
    <cellStyle name="Normal 2 2 2 2 2 2 2 2 2 2 2 2 8 2 2 2 2 2 2 3" xfId="9960" xr:uid="{121E079A-9870-4F3C-AD16-D146B830416C}"/>
    <cellStyle name="Normal 2 2 2 2 2 2 2 2 2 2 2 2 8 2 2 2 2 2 2 4" xfId="9961" xr:uid="{C5C79320-F22C-4921-B34A-43AF24D5F66D}"/>
    <cellStyle name="Normal 2 2 2 2 2 2 2 2 2 2 2 2 8 2 2 2 2 2 3" xfId="9962" xr:uid="{CB002C2B-DDA8-4C1D-8671-A4634936532C}"/>
    <cellStyle name="Normal 2 2 2 2 2 2 2 2 2 2 2 2 8 2 2 2 2 2 4" xfId="9963" xr:uid="{7B29BABA-A19C-4CE9-BA8E-9E34CD7DDF8A}"/>
    <cellStyle name="Normal 2 2 2 2 2 2 2 2 2 2 2 2 8 2 2 2 2 2 5" xfId="9964" xr:uid="{BB1AFFFD-90E7-4F69-8A5B-600209974436}"/>
    <cellStyle name="Normal 2 2 2 2 2 2 2 2 2 2 2 2 8 2 2 2 2 2 6" xfId="9965" xr:uid="{6DB51F49-2482-475D-98D1-0C9881D476F8}"/>
    <cellStyle name="Normal 2 2 2 2 2 2 2 2 2 2 2 2 8 2 2 2 2 3" xfId="9966" xr:uid="{F0EB5EAB-4C21-4BCB-863C-CCFBC71F7754}"/>
    <cellStyle name="Normal 2 2 2 2 2 2 2 2 2 2 2 2 8 2 2 2 2 4" xfId="9967" xr:uid="{D1C29513-59AF-4039-8D0B-E33BFF01B63F}"/>
    <cellStyle name="Normal 2 2 2 2 2 2 2 2 2 2 2 2 8 2 2 2 2 5" xfId="9968" xr:uid="{E340179C-748F-4C87-AB4D-DDA046291174}"/>
    <cellStyle name="Normal 2 2 2 2 2 2 2 2 2 2 2 2 8 2 2 2 2 6" xfId="9969" xr:uid="{23165F06-103E-4CB4-830F-0CA6A3A23906}"/>
    <cellStyle name="Normal 2 2 2 2 2 2 2 2 2 2 2 2 8 2 2 2 2 7" xfId="9970" xr:uid="{BA25190F-AAD6-4ED2-9330-F257AE98CB60}"/>
    <cellStyle name="Normal 2 2 2 2 2 2 2 2 2 2 2 2 8 2 2 2 2 8" xfId="9971" xr:uid="{69E577B3-2772-4A65-B962-E0D1F2751B36}"/>
    <cellStyle name="Normal 2 2 2 2 2 2 2 2 2 2 2 2 8 2 2 2 2 8 2" xfId="9972" xr:uid="{8237AD38-18CF-46C3-8FDD-9EAC35208109}"/>
    <cellStyle name="Normal 2 2 2 2 2 2 2 2 2 2 2 2 8 2 2 2 2 8 3" xfId="9973" xr:uid="{251E7258-4CCF-4555-8F09-30C35DDDDAA4}"/>
    <cellStyle name="Normal 2 2 2 2 2 2 2 2 2 2 2 2 8 2 2 2 2 8 4" xfId="9974" xr:uid="{FD928D3C-D147-4716-B42A-2EB0BB407836}"/>
    <cellStyle name="Normal 2 2 2 2 2 2 2 2 2 2 2 2 8 2 2 2 2 9" xfId="9975" xr:uid="{07B9DCD8-F343-4D09-A8CD-BC415FBD10C9}"/>
    <cellStyle name="Normal 2 2 2 2 2 2 2 2 2 2 2 2 8 2 2 2 3" xfId="9976" xr:uid="{719B1836-99E0-437C-9757-5565AF51E136}"/>
    <cellStyle name="Normal 2 2 2 2 2 2 2 2 2 2 2 2 8 2 2 2 3 2" xfId="9977" xr:uid="{E9D77E88-CD83-4DD7-BA92-7762A1274BC8}"/>
    <cellStyle name="Normal 2 2 2 2 2 2 2 2 2 2 2 2 8 2 2 2 3 2 2" xfId="9978" xr:uid="{4E37C98D-8DC0-4120-9D76-470CC6F1D948}"/>
    <cellStyle name="Normal 2 2 2 2 2 2 2 2 2 2 2 2 8 2 2 2 3 2 3" xfId="9979" xr:uid="{B751B7C7-3EBF-4EB6-8BB7-06844E0FBD20}"/>
    <cellStyle name="Normal 2 2 2 2 2 2 2 2 2 2 2 2 8 2 2 2 3 2 4" xfId="9980" xr:uid="{02899A77-8741-470C-AF41-9F26B07A0E40}"/>
    <cellStyle name="Normal 2 2 2 2 2 2 2 2 2 2 2 2 8 2 2 2 3 3" xfId="9981" xr:uid="{BA67FB46-15DF-4FF2-95B3-8B815FD868F2}"/>
    <cellStyle name="Normal 2 2 2 2 2 2 2 2 2 2 2 2 8 2 2 2 3 4" xfId="9982" xr:uid="{903B92A8-D113-4AD5-8685-2A75BCCBF3FA}"/>
    <cellStyle name="Normal 2 2 2 2 2 2 2 2 2 2 2 2 8 2 2 2 3 5" xfId="9983" xr:uid="{A51FAEC8-7871-414E-AD29-33C5E86400F8}"/>
    <cellStyle name="Normal 2 2 2 2 2 2 2 2 2 2 2 2 8 2 2 2 3 6" xfId="9984" xr:uid="{4BE41A6B-6851-4DDA-BCE2-6AD1605DE711}"/>
    <cellStyle name="Normal 2 2 2 2 2 2 2 2 2 2 2 2 8 2 2 2 4" xfId="9985" xr:uid="{B141886B-C5E7-445F-AA80-522E94F7102A}"/>
    <cellStyle name="Normal 2 2 2 2 2 2 2 2 2 2 2 2 8 2 2 2 5" xfId="9986" xr:uid="{1F72E619-AB43-457C-86A8-372EE73D6E97}"/>
    <cellStyle name="Normal 2 2 2 2 2 2 2 2 2 2 2 2 8 2 2 2 6" xfId="9987" xr:uid="{4D9F51AF-F36D-462C-A311-2A448D2DF04B}"/>
    <cellStyle name="Normal 2 2 2 2 2 2 2 2 2 2 2 2 8 2 2 2 7" xfId="9988" xr:uid="{3771C7E5-FE0C-4CBB-8CF7-24697155350E}"/>
    <cellStyle name="Normal 2 2 2 2 2 2 2 2 2 2 2 2 8 2 2 2 8" xfId="9989" xr:uid="{C048016C-CC05-4BD8-B8DC-A852F654F435}"/>
    <cellStyle name="Normal 2 2 2 2 2 2 2 2 2 2 2 2 8 2 2 2 8 2" xfId="9990" xr:uid="{FFD85031-EE25-452B-AF53-C98CAE8F4D19}"/>
    <cellStyle name="Normal 2 2 2 2 2 2 2 2 2 2 2 2 8 2 2 2 8 3" xfId="9991" xr:uid="{B7724672-78EA-4DCE-8A71-083841796646}"/>
    <cellStyle name="Normal 2 2 2 2 2 2 2 2 2 2 2 2 8 2 2 2 8 4" xfId="9992" xr:uid="{71D915F1-585D-4010-B096-130397FDB4DF}"/>
    <cellStyle name="Normal 2 2 2 2 2 2 2 2 2 2 2 2 8 2 2 2 9" xfId="9993" xr:uid="{F472CE3E-0DD9-4FC3-892D-9F54BA4E6CBD}"/>
    <cellStyle name="Normal 2 2 2 2 2 2 2 2 2 2 2 2 8 2 2 3" xfId="9994" xr:uid="{1476B5AF-DA1D-431B-AA54-8D8CFEF677BD}"/>
    <cellStyle name="Normal 2 2 2 2 2 2 2 2 2 2 2 2 8 2 2 4" xfId="9995" xr:uid="{429125B8-7034-46AC-9DCC-8F68BB5D1080}"/>
    <cellStyle name="Normal 2 2 2 2 2 2 2 2 2 2 2 2 8 2 2 5" xfId="9996" xr:uid="{8D7DE75B-D815-4A7D-AD00-0229C5178D6D}"/>
    <cellStyle name="Normal 2 2 2 2 2 2 2 2 2 2 2 2 8 2 2 5 2" xfId="9997" xr:uid="{AB69F847-D8C5-484E-9651-3D0F0D926A6A}"/>
    <cellStyle name="Normal 2 2 2 2 2 2 2 2 2 2 2 2 8 2 2 5 2 2" xfId="9998" xr:uid="{1449D31A-43B4-47A6-96D4-714D6ADF4FD1}"/>
    <cellStyle name="Normal 2 2 2 2 2 2 2 2 2 2 2 2 8 2 2 5 2 3" xfId="9999" xr:uid="{030AE41C-74E5-4977-9418-8C9B6C3A4CF0}"/>
    <cellStyle name="Normal 2 2 2 2 2 2 2 2 2 2 2 2 8 2 2 5 2 4" xfId="10000" xr:uid="{586EA0B9-0F90-44DB-B8EE-9CBABF04E53B}"/>
    <cellStyle name="Normal 2 2 2 2 2 2 2 2 2 2 2 2 8 2 2 5 3" xfId="10001" xr:uid="{EB2C73FE-B2CC-4604-80DB-9FD182D55F02}"/>
    <cellStyle name="Normal 2 2 2 2 2 2 2 2 2 2 2 2 8 2 2 5 4" xfId="10002" xr:uid="{112A223C-888B-4314-BD56-33A8D0F41404}"/>
    <cellStyle name="Normal 2 2 2 2 2 2 2 2 2 2 2 2 8 2 2 5 5" xfId="10003" xr:uid="{E64027A2-304F-48BD-9FD4-7B0334AB3C0D}"/>
    <cellStyle name="Normal 2 2 2 2 2 2 2 2 2 2 2 2 8 2 2 5 6" xfId="10004" xr:uid="{D158F6AD-61D8-4E3B-BD26-B55A1DDBCC99}"/>
    <cellStyle name="Normal 2 2 2 2 2 2 2 2 2 2 2 2 8 2 2 6" xfId="10005" xr:uid="{F9A7880C-5593-44B0-8370-080C15CE22ED}"/>
    <cellStyle name="Normal 2 2 2 2 2 2 2 2 2 2 2 2 8 2 2 7" xfId="10006" xr:uid="{CD77B0C2-D7BC-40C4-A5D8-2E7964DDA73F}"/>
    <cellStyle name="Normal 2 2 2 2 2 2 2 2 2 2 2 2 8 2 2 8" xfId="10007" xr:uid="{16C06696-9F7D-4F29-839A-23522C43558B}"/>
    <cellStyle name="Normal 2 2 2 2 2 2 2 2 2 2 2 2 8 2 2 9" xfId="10008" xr:uid="{49842095-D38F-45FC-8179-88F73E1EDF02}"/>
    <cellStyle name="Normal 2 2 2 2 2 2 2 2 2 2 2 2 8 2 3" xfId="10009" xr:uid="{8A60D4DF-992C-4D3B-AEE7-904DB7738589}"/>
    <cellStyle name="Normal 2 2 2 2 2 2 2 2 2 2 2 2 8 2 4" xfId="10010" xr:uid="{3654B099-A0FD-4A46-A8C8-AB2D8E7BAADF}"/>
    <cellStyle name="Normal 2 2 2 2 2 2 2 2 2 2 2 2 8 2 5" xfId="10011" xr:uid="{482D7B5B-B3B4-4F5E-965F-C53325B1B97D}"/>
    <cellStyle name="Normal 2 2 2 2 2 2 2 2 2 2 2 2 8 2 5 10" xfId="10012" xr:uid="{83600847-FA66-48FC-92DA-12DF62DBA181}"/>
    <cellStyle name="Normal 2 2 2 2 2 2 2 2 2 2 2 2 8 2 5 11" xfId="10013" xr:uid="{295B8A84-EBE4-4459-8D6A-7FE7C71B5221}"/>
    <cellStyle name="Normal 2 2 2 2 2 2 2 2 2 2 2 2 8 2 5 2" xfId="10014" xr:uid="{E7E75BC0-50B6-47D1-BE8C-6C5A2C3C1685}"/>
    <cellStyle name="Normal 2 2 2 2 2 2 2 2 2 2 2 2 8 2 5 2 10" xfId="10015" xr:uid="{F72CC9E5-2F38-40E3-B7A2-4ACAF921E3C1}"/>
    <cellStyle name="Normal 2 2 2 2 2 2 2 2 2 2 2 2 8 2 5 2 11" xfId="10016" xr:uid="{F6F52E87-970F-4734-ABB5-42D4102CDF80}"/>
    <cellStyle name="Normal 2 2 2 2 2 2 2 2 2 2 2 2 8 2 5 2 2" xfId="10017" xr:uid="{EBDEC8B3-0AC2-4477-8DC2-106E3413CDB5}"/>
    <cellStyle name="Normal 2 2 2 2 2 2 2 2 2 2 2 2 8 2 5 2 2 2" xfId="10018" xr:uid="{46CBE8EB-68F2-4CB0-8142-F27F3CFB3715}"/>
    <cellStyle name="Normal 2 2 2 2 2 2 2 2 2 2 2 2 8 2 5 2 2 2 2" xfId="10019" xr:uid="{83901DEE-6EEA-42C8-AF40-053C272AAF13}"/>
    <cellStyle name="Normal 2 2 2 2 2 2 2 2 2 2 2 2 8 2 5 2 2 2 3" xfId="10020" xr:uid="{C42E1526-D47F-46C3-9372-F01B5AF65877}"/>
    <cellStyle name="Normal 2 2 2 2 2 2 2 2 2 2 2 2 8 2 5 2 2 2 4" xfId="10021" xr:uid="{DD045C6F-9EEB-49AA-9538-75532FB744E8}"/>
    <cellStyle name="Normal 2 2 2 2 2 2 2 2 2 2 2 2 8 2 5 2 2 3" xfId="10022" xr:uid="{F427C85F-E1F4-4B17-9E5A-5A8C9C97AD75}"/>
    <cellStyle name="Normal 2 2 2 2 2 2 2 2 2 2 2 2 8 2 5 2 2 4" xfId="10023" xr:uid="{4AF41EB5-F3DD-45FF-802C-6345FB137B4A}"/>
    <cellStyle name="Normal 2 2 2 2 2 2 2 2 2 2 2 2 8 2 5 2 2 5" xfId="10024" xr:uid="{F98B488D-C01F-404C-8CA3-6AC968B8F914}"/>
    <cellStyle name="Normal 2 2 2 2 2 2 2 2 2 2 2 2 8 2 5 2 2 6" xfId="10025" xr:uid="{03A39E2E-F9B3-4519-A9F3-78E8DD446D69}"/>
    <cellStyle name="Normal 2 2 2 2 2 2 2 2 2 2 2 2 8 2 5 2 3" xfId="10026" xr:uid="{ED07685F-E1AB-4058-BB4F-FC8354CE8D47}"/>
    <cellStyle name="Normal 2 2 2 2 2 2 2 2 2 2 2 2 8 2 5 2 4" xfId="10027" xr:uid="{7DBA99F2-F157-4BE3-8820-0456613935E6}"/>
    <cellStyle name="Normal 2 2 2 2 2 2 2 2 2 2 2 2 8 2 5 2 5" xfId="10028" xr:uid="{456D3F9B-19B1-47C1-82AC-49C08905EF22}"/>
    <cellStyle name="Normal 2 2 2 2 2 2 2 2 2 2 2 2 8 2 5 2 6" xfId="10029" xr:uid="{D3D685FD-9903-43ED-8EE9-90F91E510FC5}"/>
    <cellStyle name="Normal 2 2 2 2 2 2 2 2 2 2 2 2 8 2 5 2 7" xfId="10030" xr:uid="{E1769147-ABF8-48AC-A622-CCDC971E2AE4}"/>
    <cellStyle name="Normal 2 2 2 2 2 2 2 2 2 2 2 2 8 2 5 2 8" xfId="10031" xr:uid="{31EB3246-2E76-450C-A475-8F6485C28793}"/>
    <cellStyle name="Normal 2 2 2 2 2 2 2 2 2 2 2 2 8 2 5 2 8 2" xfId="10032" xr:uid="{EA222846-4363-407D-9C17-8F66EA2B8C6E}"/>
    <cellStyle name="Normal 2 2 2 2 2 2 2 2 2 2 2 2 8 2 5 2 8 3" xfId="10033" xr:uid="{CCFB4F6A-75DC-4705-855A-85469C561956}"/>
    <cellStyle name="Normal 2 2 2 2 2 2 2 2 2 2 2 2 8 2 5 2 8 4" xfId="10034" xr:uid="{987BF933-482E-4C1D-8D8E-1A8E94D2319B}"/>
    <cellStyle name="Normal 2 2 2 2 2 2 2 2 2 2 2 2 8 2 5 2 9" xfId="10035" xr:uid="{40797AAC-6BF6-4BDF-924E-8CAA62463765}"/>
    <cellStyle name="Normal 2 2 2 2 2 2 2 2 2 2 2 2 8 2 5 3" xfId="10036" xr:uid="{0BE7C626-0160-45BA-852D-354B18724A4E}"/>
    <cellStyle name="Normal 2 2 2 2 2 2 2 2 2 2 2 2 8 2 5 3 2" xfId="10037" xr:uid="{DBC6779A-2F47-476E-B3EC-70F86FFC1BE7}"/>
    <cellStyle name="Normal 2 2 2 2 2 2 2 2 2 2 2 2 8 2 5 3 2 2" xfId="10038" xr:uid="{5BD60947-1DA5-49E3-BC75-73D676BE89AB}"/>
    <cellStyle name="Normal 2 2 2 2 2 2 2 2 2 2 2 2 8 2 5 3 2 3" xfId="10039" xr:uid="{45E25276-765C-4846-9C48-AF54BD31B568}"/>
    <cellStyle name="Normal 2 2 2 2 2 2 2 2 2 2 2 2 8 2 5 3 2 4" xfId="10040" xr:uid="{FFC414E5-CDF4-4B4D-9342-83D275176401}"/>
    <cellStyle name="Normal 2 2 2 2 2 2 2 2 2 2 2 2 8 2 5 3 3" xfId="10041" xr:uid="{B0ED13F8-C45A-4B51-9961-DEE57DF45BED}"/>
    <cellStyle name="Normal 2 2 2 2 2 2 2 2 2 2 2 2 8 2 5 3 4" xfId="10042" xr:uid="{D20D294B-B1B3-44BD-AD76-AFF5A515DD6F}"/>
    <cellStyle name="Normal 2 2 2 2 2 2 2 2 2 2 2 2 8 2 5 3 5" xfId="10043" xr:uid="{F87130E3-7EFB-4A2F-989A-40D7C1A93C9D}"/>
    <cellStyle name="Normal 2 2 2 2 2 2 2 2 2 2 2 2 8 2 5 3 6" xfId="10044" xr:uid="{C462666D-81CE-413F-9990-ED181286D81C}"/>
    <cellStyle name="Normal 2 2 2 2 2 2 2 2 2 2 2 2 8 2 5 4" xfId="10045" xr:uid="{99258E34-181A-40B9-BBE2-958C241B3C41}"/>
    <cellStyle name="Normal 2 2 2 2 2 2 2 2 2 2 2 2 8 2 5 5" xfId="10046" xr:uid="{B832CE80-3B59-46FF-ABFD-D39FCD5AA434}"/>
    <cellStyle name="Normal 2 2 2 2 2 2 2 2 2 2 2 2 8 2 5 6" xfId="10047" xr:uid="{3FCB53D4-A290-4A69-A577-989017B048EE}"/>
    <cellStyle name="Normal 2 2 2 2 2 2 2 2 2 2 2 2 8 2 5 7" xfId="10048" xr:uid="{D0E7430C-8036-4554-A63D-D12C373FB85C}"/>
    <cellStyle name="Normal 2 2 2 2 2 2 2 2 2 2 2 2 8 2 5 8" xfId="10049" xr:uid="{03CF48B4-9558-4E8E-8445-83039DA1E83D}"/>
    <cellStyle name="Normal 2 2 2 2 2 2 2 2 2 2 2 2 8 2 5 8 2" xfId="10050" xr:uid="{767DC2BC-1E61-4510-8520-4638FF743713}"/>
    <cellStyle name="Normal 2 2 2 2 2 2 2 2 2 2 2 2 8 2 5 8 3" xfId="10051" xr:uid="{AFB4EF4E-0EEB-4219-9102-46C76EBB8437}"/>
    <cellStyle name="Normal 2 2 2 2 2 2 2 2 2 2 2 2 8 2 5 8 4" xfId="10052" xr:uid="{68B88B74-2AE8-4601-BA2C-6816203B5878}"/>
    <cellStyle name="Normal 2 2 2 2 2 2 2 2 2 2 2 2 8 2 5 9" xfId="10053" xr:uid="{C2162D10-D03C-44BA-8432-2123620F138C}"/>
    <cellStyle name="Normal 2 2 2 2 2 2 2 2 2 2 2 2 8 2 6" xfId="10054" xr:uid="{A716F88B-899E-4937-BB6E-7A8FB739A578}"/>
    <cellStyle name="Normal 2 2 2 2 2 2 2 2 2 2 2 2 8 2 7" xfId="10055" xr:uid="{837120F3-6355-4309-BF5A-0CF0F924A9AF}"/>
    <cellStyle name="Normal 2 2 2 2 2 2 2 2 2 2 2 2 8 2 7 2" xfId="10056" xr:uid="{1C6F4FAE-3ACA-4098-A452-47104828B568}"/>
    <cellStyle name="Normal 2 2 2 2 2 2 2 2 2 2 2 2 8 2 7 2 2" xfId="10057" xr:uid="{9981C2B4-BB93-47E8-8A08-4047AEEEF430}"/>
    <cellStyle name="Normal 2 2 2 2 2 2 2 2 2 2 2 2 8 2 7 2 3" xfId="10058" xr:uid="{C9680EAD-07B9-479F-BB70-5F5CC0FA6B1C}"/>
    <cellStyle name="Normal 2 2 2 2 2 2 2 2 2 2 2 2 8 2 7 2 4" xfId="10059" xr:uid="{758DFC0C-FC1D-4CC0-9672-734611A98DD1}"/>
    <cellStyle name="Normal 2 2 2 2 2 2 2 2 2 2 2 2 8 2 7 3" xfId="10060" xr:uid="{062184D4-1427-4520-826B-97161AFB2114}"/>
    <cellStyle name="Normal 2 2 2 2 2 2 2 2 2 2 2 2 8 2 7 4" xfId="10061" xr:uid="{AC325A0C-E55E-44F1-99CA-25572C6AE18E}"/>
    <cellStyle name="Normal 2 2 2 2 2 2 2 2 2 2 2 2 8 2 7 5" xfId="10062" xr:uid="{84FD3BD6-3A4C-4FA5-98A8-7B8285808157}"/>
    <cellStyle name="Normal 2 2 2 2 2 2 2 2 2 2 2 2 8 2 7 6" xfId="10063" xr:uid="{55FCEE0E-D240-4E6F-82DF-D3DFC8D633DA}"/>
    <cellStyle name="Normal 2 2 2 2 2 2 2 2 2 2 2 2 8 2 8" xfId="10064" xr:uid="{A697C5BF-86E3-4AA7-B2C3-E09FEB762369}"/>
    <cellStyle name="Normal 2 2 2 2 2 2 2 2 2 2 2 2 8 2 9" xfId="10065" xr:uid="{A3938F07-C863-42A7-9357-2EAE24BA52F1}"/>
    <cellStyle name="Normal 2 2 2 2 2 2 2 2 2 2 2 2 8 20" xfId="10066" xr:uid="{EDECCCAB-0CAB-44F4-972F-13AA0DDE7E97}"/>
    <cellStyle name="Normal 2 2 2 2 2 2 2 2 2 2 2 2 8 21" xfId="10067" xr:uid="{BEA01FE1-1FBD-443C-8686-4A0288D65E4C}"/>
    <cellStyle name="Normal 2 2 2 2 2 2 2 2 2 2 2 2 8 21 2" xfId="10068" xr:uid="{9E10677F-A96B-4818-8EBA-2DE4B2839ABD}"/>
    <cellStyle name="Normal 2 2 2 2 2 2 2 2 2 2 2 2 8 21 3" xfId="10069" xr:uid="{DEA56109-256F-4894-9868-86E47F753D03}"/>
    <cellStyle name="Normal 2 2 2 2 2 2 2 2 2 2 2 2 8 21 4" xfId="10070" xr:uid="{8C996CE4-8299-42F6-871E-831F4379E02B}"/>
    <cellStyle name="Normal 2 2 2 2 2 2 2 2 2 2 2 2 8 22" xfId="10071" xr:uid="{9CAA2CF7-F95A-4A43-A73B-CDDEE3103B77}"/>
    <cellStyle name="Normal 2 2 2 2 2 2 2 2 2 2 2 2 8 23" xfId="10072" xr:uid="{FAFC043D-68D8-42B7-A850-48DE95E434A1}"/>
    <cellStyle name="Normal 2 2 2 2 2 2 2 2 2 2 2 2 8 24" xfId="10073" xr:uid="{CE53C6BA-94E4-484B-B23E-32F16AF891B8}"/>
    <cellStyle name="Normal 2 2 2 2 2 2 2 2 2 2 2 2 8 3" xfId="10074" xr:uid="{F877AE4F-76E2-41DA-BC27-00814E9EF48D}"/>
    <cellStyle name="Normal 2 2 2 2 2 2 2 2 2 2 2 2 8 4" xfId="10075" xr:uid="{381F5AFF-86C9-4781-8D85-D9EB712C603B}"/>
    <cellStyle name="Normal 2 2 2 2 2 2 2 2 2 2 2 2 8 5" xfId="10076" xr:uid="{D935680C-E201-413B-A95C-B65B7E43DA5D}"/>
    <cellStyle name="Normal 2 2 2 2 2 2 2 2 2 2 2 2 8 6" xfId="10077" xr:uid="{E75AD583-4AB3-463F-BB34-4921D94AA7A1}"/>
    <cellStyle name="Normal 2 2 2 2 2 2 2 2 2 2 2 2 8 7" xfId="10078" xr:uid="{624486B1-6C2E-4C2E-A729-8B6F3FFAA809}"/>
    <cellStyle name="Normal 2 2 2 2 2 2 2 2 2 2 2 2 8 8" xfId="10079" xr:uid="{3F49BCCF-6E14-45E8-A9B7-FDA42258995E}"/>
    <cellStyle name="Normal 2 2 2 2 2 2 2 2 2 2 2 2 8 9" xfId="10080" xr:uid="{3DD09C7B-F04A-4D30-BB1C-63264CBAB118}"/>
    <cellStyle name="Normal 2 2 2 2 2 2 2 2 2 2 2 2 80" xfId="10081" xr:uid="{7972BDD3-2AD1-4750-97CF-17F23EBE1B8D}"/>
    <cellStyle name="Normal 2 2 2 2 2 2 2 2 2 2 2 2 81" xfId="10082" xr:uid="{8E94E4DA-D0C9-4DFB-9421-673BADD89E4B}"/>
    <cellStyle name="Normal 2 2 2 2 2 2 2 2 2 2 2 2 82" xfId="10083" xr:uid="{E534CC98-4162-4E09-85E9-29DCBB328E39}"/>
    <cellStyle name="Normal 2 2 2 2 2 2 2 2 2 2 2 2 83" xfId="10084" xr:uid="{1B6E5E25-9AA6-4B38-A0C9-91F5F5755349}"/>
    <cellStyle name="Normal 2 2 2 2 2 2 2 2 2 2 2 2 84" xfId="10085" xr:uid="{AC17B772-2DC7-433E-918F-21AD7F6E696E}"/>
    <cellStyle name="Normal 2 2 2 2 2 2 2 2 2 2 2 2 85" xfId="10086" xr:uid="{091D41E2-174E-4AA1-B188-EA7C7A356FFF}"/>
    <cellStyle name="Normal 2 2 2 2 2 2 2 2 2 2 2 2 86" xfId="10087" xr:uid="{DCC15F1B-4E80-4F5A-A263-787F07C19726}"/>
    <cellStyle name="Normal 2 2 2 2 2 2 2 2 2 2 2 2 87" xfId="10088" xr:uid="{72934855-1487-440E-985C-3318B69435EB}"/>
    <cellStyle name="Normal 2 2 2 2 2 2 2 2 2 2 2 2 88" xfId="10089" xr:uid="{DFB2288B-B06E-4CD1-B93E-EC6AB5A5D04A}"/>
    <cellStyle name="Normal 2 2 2 2 2 2 2 2 2 2 2 2 89" xfId="10090" xr:uid="{FCCB1F13-302B-4AA0-9E57-9396E5922745}"/>
    <cellStyle name="Normal 2 2 2 2 2 2 2 2 2 2 2 2 89 2" xfId="10091" xr:uid="{72CCD67D-5FE4-4EB6-A259-900D6AD34FB9}"/>
    <cellStyle name="Normal 2 2 2 2 2 2 2 2 2 2 2 2 89 3" xfId="10092" xr:uid="{90C76BB9-77A7-4ADD-BFA7-433BD02C918E}"/>
    <cellStyle name="Normal 2 2 2 2 2 2 2 2 2 2 2 2 89 4" xfId="10093" xr:uid="{A1AF21A8-F2C2-40F6-8425-A0EA402638ED}"/>
    <cellStyle name="Normal 2 2 2 2 2 2 2 2 2 2 2 2 9" xfId="10094" xr:uid="{E3793F50-AA7F-4D69-9D01-2304D3D135EF}"/>
    <cellStyle name="Normal 2 2 2 2 2 2 2 2 2 2 2 2 9 10" xfId="10095" xr:uid="{9B2006E8-B5A5-4CE0-B837-F9F811C70F4E}"/>
    <cellStyle name="Normal 2 2 2 2 2 2 2 2 2 2 2 2 9 11" xfId="10096" xr:uid="{574B5C01-279B-4EF3-8B1B-64B8E26B7532}"/>
    <cellStyle name="Normal 2 2 2 2 2 2 2 2 2 2 2 2 9 12" xfId="10097" xr:uid="{6669B245-6683-4967-AB0E-0361E4A9A553}"/>
    <cellStyle name="Normal 2 2 2 2 2 2 2 2 2 2 2 2 9 13" xfId="10098" xr:uid="{E9F9BE82-C2A3-4361-87C5-4549B6124F58}"/>
    <cellStyle name="Normal 2 2 2 2 2 2 2 2 2 2 2 2 9 13 2" xfId="10099" xr:uid="{4AAA343B-D42A-44A5-A13F-81FA8B801822}"/>
    <cellStyle name="Normal 2 2 2 2 2 2 2 2 2 2 2 2 9 13 3" xfId="10100" xr:uid="{1B8AD1FA-5F22-4A18-B82B-9CEC4B517B34}"/>
    <cellStyle name="Normal 2 2 2 2 2 2 2 2 2 2 2 2 9 13 4" xfId="10101" xr:uid="{CB93148D-1CA7-4FF5-A18A-BC4CB8BDEDB1}"/>
    <cellStyle name="Normal 2 2 2 2 2 2 2 2 2 2 2 2 9 14" xfId="10102" xr:uid="{ED6D1D7A-75D9-476E-859B-D0E1BEBE6AB4}"/>
    <cellStyle name="Normal 2 2 2 2 2 2 2 2 2 2 2 2 9 15" xfId="10103" xr:uid="{F6A2CA66-3E5E-4EAB-A6F8-CA1EDD793362}"/>
    <cellStyle name="Normal 2 2 2 2 2 2 2 2 2 2 2 2 9 16" xfId="10104" xr:uid="{69E95FB1-41DA-4EA2-8C5D-086DD54C3615}"/>
    <cellStyle name="Normal 2 2 2 2 2 2 2 2 2 2 2 2 9 2" xfId="10105" xr:uid="{10A12E58-C96D-4A3F-B6FE-323521C57112}"/>
    <cellStyle name="Normal 2 2 2 2 2 2 2 2 2 2 2 2 9 2 10" xfId="10106" xr:uid="{4E0F292D-ACE7-4874-A79A-8D99868EBB1F}"/>
    <cellStyle name="Normal 2 2 2 2 2 2 2 2 2 2 2 2 9 2 11" xfId="10107" xr:uid="{9829F842-0D29-4D09-8319-3766BC94EE36}"/>
    <cellStyle name="Normal 2 2 2 2 2 2 2 2 2 2 2 2 9 2 11 2" xfId="10108" xr:uid="{755CD940-F935-404A-9259-0D13316B1BBA}"/>
    <cellStyle name="Normal 2 2 2 2 2 2 2 2 2 2 2 2 9 2 11 3" xfId="10109" xr:uid="{34899589-0D5B-48F0-9863-1371BA490D11}"/>
    <cellStyle name="Normal 2 2 2 2 2 2 2 2 2 2 2 2 9 2 11 4" xfId="10110" xr:uid="{82C19C2E-33FD-4FE2-AD7E-A3DC60CCE0D4}"/>
    <cellStyle name="Normal 2 2 2 2 2 2 2 2 2 2 2 2 9 2 12" xfId="10111" xr:uid="{6C6D6FFC-6264-4F97-B697-BB070FA404A7}"/>
    <cellStyle name="Normal 2 2 2 2 2 2 2 2 2 2 2 2 9 2 13" xfId="10112" xr:uid="{360F8BB3-D7B3-4639-9FD6-99F51053667E}"/>
    <cellStyle name="Normal 2 2 2 2 2 2 2 2 2 2 2 2 9 2 14" xfId="10113" xr:uid="{398D3091-6A2B-436F-9C07-B1FD4256CD0E}"/>
    <cellStyle name="Normal 2 2 2 2 2 2 2 2 2 2 2 2 9 2 2" xfId="10114" xr:uid="{01D31B2C-EE3D-44DA-A266-5CBFEAF94C72}"/>
    <cellStyle name="Normal 2 2 2 2 2 2 2 2 2 2 2 2 9 2 2 10" xfId="10115" xr:uid="{4D303A60-C11C-4768-85A4-9E31630CC64B}"/>
    <cellStyle name="Normal 2 2 2 2 2 2 2 2 2 2 2 2 9 2 2 11" xfId="10116" xr:uid="{9DB6D4D8-6FE8-46DC-8539-B0C41CDE4CE1}"/>
    <cellStyle name="Normal 2 2 2 2 2 2 2 2 2 2 2 2 9 2 2 2" xfId="10117" xr:uid="{2BA0363E-3741-43A6-A18B-A66F1CA433F8}"/>
    <cellStyle name="Normal 2 2 2 2 2 2 2 2 2 2 2 2 9 2 2 2 10" xfId="10118" xr:uid="{AE754BAC-45D0-4C98-B454-1532ED88FFBA}"/>
    <cellStyle name="Normal 2 2 2 2 2 2 2 2 2 2 2 2 9 2 2 2 11" xfId="10119" xr:uid="{EEFA9C5E-587D-4349-AE79-1D0A5E9CF7E7}"/>
    <cellStyle name="Normal 2 2 2 2 2 2 2 2 2 2 2 2 9 2 2 2 2" xfId="10120" xr:uid="{3ACE04D9-AA97-425F-B66E-C77EB927C1B8}"/>
    <cellStyle name="Normal 2 2 2 2 2 2 2 2 2 2 2 2 9 2 2 2 2 2" xfId="10121" xr:uid="{6AC37037-F84D-45DB-9FBD-ECD5AD27B004}"/>
    <cellStyle name="Normal 2 2 2 2 2 2 2 2 2 2 2 2 9 2 2 2 2 2 2" xfId="10122" xr:uid="{E953F45C-AC6E-4AC9-B6FA-8593282D0E8B}"/>
    <cellStyle name="Normal 2 2 2 2 2 2 2 2 2 2 2 2 9 2 2 2 2 2 3" xfId="10123" xr:uid="{0939368F-E8C9-48DA-AAE4-8954150E3546}"/>
    <cellStyle name="Normal 2 2 2 2 2 2 2 2 2 2 2 2 9 2 2 2 2 2 4" xfId="10124" xr:uid="{6574949A-0D06-484B-A353-0071C9C91793}"/>
    <cellStyle name="Normal 2 2 2 2 2 2 2 2 2 2 2 2 9 2 2 2 2 3" xfId="10125" xr:uid="{5283B16E-EBFA-4E54-8DAA-893ACE388211}"/>
    <cellStyle name="Normal 2 2 2 2 2 2 2 2 2 2 2 2 9 2 2 2 2 4" xfId="10126" xr:uid="{EE769A2E-CF09-4E54-9536-DA893C4F4B52}"/>
    <cellStyle name="Normal 2 2 2 2 2 2 2 2 2 2 2 2 9 2 2 2 2 5" xfId="10127" xr:uid="{5565F4D0-814C-4DFD-90E8-DD54D4020940}"/>
    <cellStyle name="Normal 2 2 2 2 2 2 2 2 2 2 2 2 9 2 2 2 2 6" xfId="10128" xr:uid="{49BDC44F-6C81-4F21-ACAF-3C99DCB5CD57}"/>
    <cellStyle name="Normal 2 2 2 2 2 2 2 2 2 2 2 2 9 2 2 2 3" xfId="10129" xr:uid="{DF8746EE-9423-4A10-BE6C-06194A6EDDFD}"/>
    <cellStyle name="Normal 2 2 2 2 2 2 2 2 2 2 2 2 9 2 2 2 4" xfId="10130" xr:uid="{2960F0D3-A752-4B71-A1F0-41A1B4715F12}"/>
    <cellStyle name="Normal 2 2 2 2 2 2 2 2 2 2 2 2 9 2 2 2 5" xfId="10131" xr:uid="{DFCF5433-A459-4E0E-97DE-AA18EAC52C70}"/>
    <cellStyle name="Normal 2 2 2 2 2 2 2 2 2 2 2 2 9 2 2 2 6" xfId="10132" xr:uid="{2067FBBA-2D81-4237-806B-3E2FFCE39982}"/>
    <cellStyle name="Normal 2 2 2 2 2 2 2 2 2 2 2 2 9 2 2 2 7" xfId="10133" xr:uid="{DB05AEBB-0B6B-4040-94EF-9D21B7CA9455}"/>
    <cellStyle name="Normal 2 2 2 2 2 2 2 2 2 2 2 2 9 2 2 2 8" xfId="10134" xr:uid="{3DD67F48-4882-42A7-B321-FB8BF1E06EB4}"/>
    <cellStyle name="Normal 2 2 2 2 2 2 2 2 2 2 2 2 9 2 2 2 8 2" xfId="10135" xr:uid="{CB615B9C-D9A0-46FB-B07D-4E6AD7EC1D0E}"/>
    <cellStyle name="Normal 2 2 2 2 2 2 2 2 2 2 2 2 9 2 2 2 8 3" xfId="10136" xr:uid="{AC13F937-5686-4A13-A4DA-AD0A9E437DB1}"/>
    <cellStyle name="Normal 2 2 2 2 2 2 2 2 2 2 2 2 9 2 2 2 8 4" xfId="10137" xr:uid="{7C137C5E-72B6-4D2D-97C3-E2EF01F0A8F2}"/>
    <cellStyle name="Normal 2 2 2 2 2 2 2 2 2 2 2 2 9 2 2 2 9" xfId="10138" xr:uid="{7505C985-5FF4-405A-812A-775BD86D5CEA}"/>
    <cellStyle name="Normal 2 2 2 2 2 2 2 2 2 2 2 2 9 2 2 3" xfId="10139" xr:uid="{7B5DD12A-AE18-4373-B936-F6B334B4719C}"/>
    <cellStyle name="Normal 2 2 2 2 2 2 2 2 2 2 2 2 9 2 2 3 2" xfId="10140" xr:uid="{D651556B-D4A6-4F7F-9695-E79DC18D1AB6}"/>
    <cellStyle name="Normal 2 2 2 2 2 2 2 2 2 2 2 2 9 2 2 3 2 2" xfId="10141" xr:uid="{ECFF58A6-88CD-42B8-AF79-0A1E6264ADDA}"/>
    <cellStyle name="Normal 2 2 2 2 2 2 2 2 2 2 2 2 9 2 2 3 2 3" xfId="10142" xr:uid="{90A74B28-82E4-4933-B9E2-E5E96ABD6446}"/>
    <cellStyle name="Normal 2 2 2 2 2 2 2 2 2 2 2 2 9 2 2 3 2 4" xfId="10143" xr:uid="{9D6AB4C3-4710-4CC9-8CA8-B64833EA3C81}"/>
    <cellStyle name="Normal 2 2 2 2 2 2 2 2 2 2 2 2 9 2 2 3 3" xfId="10144" xr:uid="{8D963DBF-41F9-4397-892E-0245F4F44297}"/>
    <cellStyle name="Normal 2 2 2 2 2 2 2 2 2 2 2 2 9 2 2 3 4" xfId="10145" xr:uid="{4DDE5263-2EC0-4027-BBF7-F28FE97A2B53}"/>
    <cellStyle name="Normal 2 2 2 2 2 2 2 2 2 2 2 2 9 2 2 3 5" xfId="10146" xr:uid="{F864E55D-47EA-4E71-9C93-F89EFFEACCD3}"/>
    <cellStyle name="Normal 2 2 2 2 2 2 2 2 2 2 2 2 9 2 2 3 6" xfId="10147" xr:uid="{EFA9A1EB-1D08-4A55-AA9C-245676CFA110}"/>
    <cellStyle name="Normal 2 2 2 2 2 2 2 2 2 2 2 2 9 2 2 4" xfId="10148" xr:uid="{7C026E77-4A0A-4D5F-874C-4EA2ECBF0E71}"/>
    <cellStyle name="Normal 2 2 2 2 2 2 2 2 2 2 2 2 9 2 2 5" xfId="10149" xr:uid="{DC467939-4A53-4019-9594-F5D326DF2601}"/>
    <cellStyle name="Normal 2 2 2 2 2 2 2 2 2 2 2 2 9 2 2 6" xfId="10150" xr:uid="{41213D7D-531C-4F4F-94C8-7C4C2B865D59}"/>
    <cellStyle name="Normal 2 2 2 2 2 2 2 2 2 2 2 2 9 2 2 7" xfId="10151" xr:uid="{7FEEF7B1-FDEA-4D48-9C26-6E08C22A106C}"/>
    <cellStyle name="Normal 2 2 2 2 2 2 2 2 2 2 2 2 9 2 2 8" xfId="10152" xr:uid="{42B50102-1187-40FF-A0BD-397256ADB088}"/>
    <cellStyle name="Normal 2 2 2 2 2 2 2 2 2 2 2 2 9 2 2 8 2" xfId="10153" xr:uid="{2D4DD0B6-F73A-47C8-8225-FA2C566BECCB}"/>
    <cellStyle name="Normal 2 2 2 2 2 2 2 2 2 2 2 2 9 2 2 8 3" xfId="10154" xr:uid="{13F9288B-4915-4242-99F0-26FB1FC9AA7D}"/>
    <cellStyle name="Normal 2 2 2 2 2 2 2 2 2 2 2 2 9 2 2 8 4" xfId="10155" xr:uid="{D259BE94-41A1-4730-8E96-FFC08B0FC7A8}"/>
    <cellStyle name="Normal 2 2 2 2 2 2 2 2 2 2 2 2 9 2 2 9" xfId="10156" xr:uid="{65D479BB-3C53-4B3B-A778-389B1A3410B7}"/>
    <cellStyle name="Normal 2 2 2 2 2 2 2 2 2 2 2 2 9 2 3" xfId="10157" xr:uid="{E89923D6-E908-41CE-B5B7-5715A9D1A22D}"/>
    <cellStyle name="Normal 2 2 2 2 2 2 2 2 2 2 2 2 9 2 4" xfId="10158" xr:uid="{0E52BA04-83DD-4FEA-A805-4F999C0FDBE7}"/>
    <cellStyle name="Normal 2 2 2 2 2 2 2 2 2 2 2 2 9 2 5" xfId="10159" xr:uid="{479AAE29-87D5-4F20-86CE-2986F50D6AD9}"/>
    <cellStyle name="Normal 2 2 2 2 2 2 2 2 2 2 2 2 9 2 5 2" xfId="10160" xr:uid="{659D32D4-3E27-4555-9033-3CA5276C5F7F}"/>
    <cellStyle name="Normal 2 2 2 2 2 2 2 2 2 2 2 2 9 2 5 2 2" xfId="10161" xr:uid="{CD96FBD6-DC99-4BA2-B1A7-272B26EC84AD}"/>
    <cellStyle name="Normal 2 2 2 2 2 2 2 2 2 2 2 2 9 2 5 2 3" xfId="10162" xr:uid="{232733C3-C493-4D84-B674-0AFD81060F5D}"/>
    <cellStyle name="Normal 2 2 2 2 2 2 2 2 2 2 2 2 9 2 5 2 4" xfId="10163" xr:uid="{372D3D41-D118-4151-A901-19175384D976}"/>
    <cellStyle name="Normal 2 2 2 2 2 2 2 2 2 2 2 2 9 2 5 3" xfId="10164" xr:uid="{0792C311-AFA4-4925-B548-96706A85A551}"/>
    <cellStyle name="Normal 2 2 2 2 2 2 2 2 2 2 2 2 9 2 5 4" xfId="10165" xr:uid="{7170F8E0-9C46-40AD-AF4E-BAAFA77B3EDB}"/>
    <cellStyle name="Normal 2 2 2 2 2 2 2 2 2 2 2 2 9 2 5 5" xfId="10166" xr:uid="{5090D7E7-D255-4760-B968-1B48208523AA}"/>
    <cellStyle name="Normal 2 2 2 2 2 2 2 2 2 2 2 2 9 2 5 6" xfId="10167" xr:uid="{AAEA4972-0892-4258-9711-46C35561012F}"/>
    <cellStyle name="Normal 2 2 2 2 2 2 2 2 2 2 2 2 9 2 6" xfId="10168" xr:uid="{410A2658-A288-4788-9F05-8E74FD6FF6D6}"/>
    <cellStyle name="Normal 2 2 2 2 2 2 2 2 2 2 2 2 9 2 7" xfId="10169" xr:uid="{D2760CB2-0699-4320-84FA-99859CA71EDD}"/>
    <cellStyle name="Normal 2 2 2 2 2 2 2 2 2 2 2 2 9 2 8" xfId="10170" xr:uid="{EC5FA96C-AD44-4E5B-BB55-BF34F9FBA56C}"/>
    <cellStyle name="Normal 2 2 2 2 2 2 2 2 2 2 2 2 9 2 9" xfId="10171" xr:uid="{9AA2F46C-569E-4C2C-B957-D2DA3B856267}"/>
    <cellStyle name="Normal 2 2 2 2 2 2 2 2 2 2 2 2 9 3" xfId="10172" xr:uid="{32CAB759-0677-45B6-8BC8-A961A2CE21F1}"/>
    <cellStyle name="Normal 2 2 2 2 2 2 2 2 2 2 2 2 9 4" xfId="10173" xr:uid="{50A1F072-8E62-4727-90EC-F8539F93BA71}"/>
    <cellStyle name="Normal 2 2 2 2 2 2 2 2 2 2 2 2 9 5" xfId="10174" xr:uid="{31EA4361-0DC5-4FE0-96E4-9FB6A710212F}"/>
    <cellStyle name="Normal 2 2 2 2 2 2 2 2 2 2 2 2 9 5 10" xfId="10175" xr:uid="{3D67A18B-7865-4006-A165-0D7FA26AACDB}"/>
    <cellStyle name="Normal 2 2 2 2 2 2 2 2 2 2 2 2 9 5 11" xfId="10176" xr:uid="{07312857-B584-4630-A390-19471CB76132}"/>
    <cellStyle name="Normal 2 2 2 2 2 2 2 2 2 2 2 2 9 5 2" xfId="10177" xr:uid="{0CBA82D4-2D45-4019-BB98-01729A3D3FDE}"/>
    <cellStyle name="Normal 2 2 2 2 2 2 2 2 2 2 2 2 9 5 2 10" xfId="10178" xr:uid="{374A9237-9A5E-42E5-B341-4E7357286C35}"/>
    <cellStyle name="Normal 2 2 2 2 2 2 2 2 2 2 2 2 9 5 2 11" xfId="10179" xr:uid="{DB0061A1-758D-451E-81F8-BB7A65A7BE65}"/>
    <cellStyle name="Normal 2 2 2 2 2 2 2 2 2 2 2 2 9 5 2 2" xfId="10180" xr:uid="{9AD7438D-5993-4EB4-9535-DB25C9F40203}"/>
    <cellStyle name="Normal 2 2 2 2 2 2 2 2 2 2 2 2 9 5 2 2 2" xfId="10181" xr:uid="{9EB0D223-7508-4850-A963-A272A1DA3053}"/>
    <cellStyle name="Normal 2 2 2 2 2 2 2 2 2 2 2 2 9 5 2 2 2 2" xfId="10182" xr:uid="{D37BB28F-3FC7-4AF0-B77F-511EE27FF64D}"/>
    <cellStyle name="Normal 2 2 2 2 2 2 2 2 2 2 2 2 9 5 2 2 2 3" xfId="10183" xr:uid="{DA7BA9A1-89EF-49EB-B499-8F02DD045135}"/>
    <cellStyle name="Normal 2 2 2 2 2 2 2 2 2 2 2 2 9 5 2 2 2 4" xfId="10184" xr:uid="{DEFF1009-7961-43FA-9FD3-62A1968CCC00}"/>
    <cellStyle name="Normal 2 2 2 2 2 2 2 2 2 2 2 2 9 5 2 2 3" xfId="10185" xr:uid="{049CDBEF-AD54-4DC2-BC45-E3F614B3C641}"/>
    <cellStyle name="Normal 2 2 2 2 2 2 2 2 2 2 2 2 9 5 2 2 4" xfId="10186" xr:uid="{96AE4026-CCEA-45B6-B2E1-E9129EA77D84}"/>
    <cellStyle name="Normal 2 2 2 2 2 2 2 2 2 2 2 2 9 5 2 2 5" xfId="10187" xr:uid="{14A61C5B-93AC-4BDC-BAB9-3253A2567925}"/>
    <cellStyle name="Normal 2 2 2 2 2 2 2 2 2 2 2 2 9 5 2 2 6" xfId="10188" xr:uid="{5216AEDC-3F35-461C-87BF-63190C11840D}"/>
    <cellStyle name="Normal 2 2 2 2 2 2 2 2 2 2 2 2 9 5 2 3" xfId="10189" xr:uid="{BFE8EE6D-C60E-4DC2-8514-5C3B2CC6C3CF}"/>
    <cellStyle name="Normal 2 2 2 2 2 2 2 2 2 2 2 2 9 5 2 4" xfId="10190" xr:uid="{5C097259-AAB5-4780-928B-3E5A4D93827E}"/>
    <cellStyle name="Normal 2 2 2 2 2 2 2 2 2 2 2 2 9 5 2 5" xfId="10191" xr:uid="{9E118394-7FE0-4EE7-8B59-F488C832A106}"/>
    <cellStyle name="Normal 2 2 2 2 2 2 2 2 2 2 2 2 9 5 2 6" xfId="10192" xr:uid="{21BB3B7A-AD0D-464A-A702-83512EB69450}"/>
    <cellStyle name="Normal 2 2 2 2 2 2 2 2 2 2 2 2 9 5 2 7" xfId="10193" xr:uid="{EA151654-9BCD-4EAB-ABB0-785C0199EA48}"/>
    <cellStyle name="Normal 2 2 2 2 2 2 2 2 2 2 2 2 9 5 2 8" xfId="10194" xr:uid="{AB352481-3593-4FAF-AAFE-2A2D4F3EF98E}"/>
    <cellStyle name="Normal 2 2 2 2 2 2 2 2 2 2 2 2 9 5 2 8 2" xfId="10195" xr:uid="{8CB60351-9A4C-4303-82C7-5C55283430AC}"/>
    <cellStyle name="Normal 2 2 2 2 2 2 2 2 2 2 2 2 9 5 2 8 3" xfId="10196" xr:uid="{38788576-AAF3-4235-88E4-4466BBE2E346}"/>
    <cellStyle name="Normal 2 2 2 2 2 2 2 2 2 2 2 2 9 5 2 8 4" xfId="10197" xr:uid="{B8372AD9-312B-484A-B3BA-78354DF7DFA1}"/>
    <cellStyle name="Normal 2 2 2 2 2 2 2 2 2 2 2 2 9 5 2 9" xfId="10198" xr:uid="{B920DC4F-90BF-4BFE-847E-B29B3A035EAD}"/>
    <cellStyle name="Normal 2 2 2 2 2 2 2 2 2 2 2 2 9 5 3" xfId="10199" xr:uid="{BE25CD93-7B5B-4DB6-A5AF-5CD19742A87C}"/>
    <cellStyle name="Normal 2 2 2 2 2 2 2 2 2 2 2 2 9 5 3 2" xfId="10200" xr:uid="{0C54E6C8-95F3-43B9-88EF-99623AC5F3AD}"/>
    <cellStyle name="Normal 2 2 2 2 2 2 2 2 2 2 2 2 9 5 3 2 2" xfId="10201" xr:uid="{4615C6D9-6B28-4953-A0E6-C00551F7202D}"/>
    <cellStyle name="Normal 2 2 2 2 2 2 2 2 2 2 2 2 9 5 3 2 3" xfId="10202" xr:uid="{CEF03769-2550-437E-A40B-29F5F4E4D78F}"/>
    <cellStyle name="Normal 2 2 2 2 2 2 2 2 2 2 2 2 9 5 3 2 4" xfId="10203" xr:uid="{3FC928BB-4BDE-4CAF-A2F4-9E98CD9E6D5B}"/>
    <cellStyle name="Normal 2 2 2 2 2 2 2 2 2 2 2 2 9 5 3 3" xfId="10204" xr:uid="{9D15A9A5-41AA-4887-B2E1-03D0A979DFEC}"/>
    <cellStyle name="Normal 2 2 2 2 2 2 2 2 2 2 2 2 9 5 3 4" xfId="10205" xr:uid="{540BADC4-CDCB-4356-90A0-062F7C17993C}"/>
    <cellStyle name="Normal 2 2 2 2 2 2 2 2 2 2 2 2 9 5 3 5" xfId="10206" xr:uid="{649F9EFA-26DE-448E-BBC5-1B979112CFC8}"/>
    <cellStyle name="Normal 2 2 2 2 2 2 2 2 2 2 2 2 9 5 3 6" xfId="10207" xr:uid="{4484C8F9-A9D8-4B13-B587-E0CA4B99CC47}"/>
    <cellStyle name="Normal 2 2 2 2 2 2 2 2 2 2 2 2 9 5 4" xfId="10208" xr:uid="{37D6DAA0-097E-4268-B7CB-E34C0C84DCCB}"/>
    <cellStyle name="Normal 2 2 2 2 2 2 2 2 2 2 2 2 9 5 5" xfId="10209" xr:uid="{005829C6-A46C-4786-B13A-34246557B3D2}"/>
    <cellStyle name="Normal 2 2 2 2 2 2 2 2 2 2 2 2 9 5 6" xfId="10210" xr:uid="{F75AC5D6-36AE-4018-AF05-7F445FF524C3}"/>
    <cellStyle name="Normal 2 2 2 2 2 2 2 2 2 2 2 2 9 5 7" xfId="10211" xr:uid="{BC2BFC49-BA6F-42ED-954A-49DC2A5E2DF4}"/>
    <cellStyle name="Normal 2 2 2 2 2 2 2 2 2 2 2 2 9 5 8" xfId="10212" xr:uid="{9E8B4A54-D55C-43DF-A0C1-02E884AAB6EB}"/>
    <cellStyle name="Normal 2 2 2 2 2 2 2 2 2 2 2 2 9 5 8 2" xfId="10213" xr:uid="{4891A10B-F7B3-4674-9690-5C9B8050CF16}"/>
    <cellStyle name="Normal 2 2 2 2 2 2 2 2 2 2 2 2 9 5 8 3" xfId="10214" xr:uid="{9871E9B5-9EB1-45D9-8169-7F3B09175249}"/>
    <cellStyle name="Normal 2 2 2 2 2 2 2 2 2 2 2 2 9 5 8 4" xfId="10215" xr:uid="{4DDBA7FE-EBB2-43A6-9438-F040964ACF83}"/>
    <cellStyle name="Normal 2 2 2 2 2 2 2 2 2 2 2 2 9 5 9" xfId="10216" xr:uid="{8B673925-BF14-4D4C-A4D3-CB9B5EDEC293}"/>
    <cellStyle name="Normal 2 2 2 2 2 2 2 2 2 2 2 2 9 6" xfId="10217" xr:uid="{F42B15FF-02F1-4389-A05E-9250279F3303}"/>
    <cellStyle name="Normal 2 2 2 2 2 2 2 2 2 2 2 2 9 7" xfId="10218" xr:uid="{E287B79A-C745-461F-94B5-5C653508522E}"/>
    <cellStyle name="Normal 2 2 2 2 2 2 2 2 2 2 2 2 9 7 2" xfId="10219" xr:uid="{2A7B52D8-25A1-458A-A170-C1B4A708501D}"/>
    <cellStyle name="Normal 2 2 2 2 2 2 2 2 2 2 2 2 9 7 2 2" xfId="10220" xr:uid="{FDF0DCB4-B0CC-4CE9-BDA2-F0A212D3F39B}"/>
    <cellStyle name="Normal 2 2 2 2 2 2 2 2 2 2 2 2 9 7 2 3" xfId="10221" xr:uid="{F395FA05-4DA3-4B7E-9491-D83ED8B1F873}"/>
    <cellStyle name="Normal 2 2 2 2 2 2 2 2 2 2 2 2 9 7 2 4" xfId="10222" xr:uid="{68616D80-991D-4AA5-B203-43EBC6F1AA9C}"/>
    <cellStyle name="Normal 2 2 2 2 2 2 2 2 2 2 2 2 9 7 3" xfId="10223" xr:uid="{5051DE44-EFF2-4263-90AE-63EB82152D2F}"/>
    <cellStyle name="Normal 2 2 2 2 2 2 2 2 2 2 2 2 9 7 4" xfId="10224" xr:uid="{956E906C-818A-4A9C-95B8-4263AEB8C6DC}"/>
    <cellStyle name="Normal 2 2 2 2 2 2 2 2 2 2 2 2 9 7 5" xfId="10225" xr:uid="{7AABA2E0-4A31-41B3-813D-37230DD17262}"/>
    <cellStyle name="Normal 2 2 2 2 2 2 2 2 2 2 2 2 9 7 6" xfId="10226" xr:uid="{2C72ED03-376F-4679-8F27-C164A1713DF5}"/>
    <cellStyle name="Normal 2 2 2 2 2 2 2 2 2 2 2 2 9 8" xfId="10227" xr:uid="{D57C25E0-7ED5-444E-BDDF-EBB3E98AF4D3}"/>
    <cellStyle name="Normal 2 2 2 2 2 2 2 2 2 2 2 2 9 9" xfId="10228" xr:uid="{30B506C7-20BA-4114-A147-BD097A2899C5}"/>
    <cellStyle name="Normal 2 2 2 2 2 2 2 2 2 2 2 2 90" xfId="10229" xr:uid="{E849764F-68E7-4F6A-BAF9-EDB4C0FD480F}"/>
    <cellStyle name="Normal 2 2 2 2 2 2 2 2 2 2 2 2 91" xfId="10230" xr:uid="{E2F658EA-7AAA-4676-B257-3E8A3C6FD7E7}"/>
    <cellStyle name="Normal 2 2 2 2 2 2 2 2 2 2 2 20" xfId="10231" xr:uid="{130ABA18-316D-46B9-8571-5D6A3EDFD743}"/>
    <cellStyle name="Normal 2 2 2 2 2 2 2 2 2 2 2 21" xfId="10232" xr:uid="{7F9B4D08-710B-458E-BF70-7A065CA9C8BD}"/>
    <cellStyle name="Normal 2 2 2 2 2 2 2 2 2 2 2 21 2" xfId="10233" xr:uid="{35AA168C-BD9A-4B50-9162-686E861A5A6C}"/>
    <cellStyle name="Normal 2 2 2 2 2 2 2 2 2 2 2 21 2 2" xfId="10234" xr:uid="{07BCB654-B1DB-402C-A874-50976E1DBB4C}"/>
    <cellStyle name="Normal 2 2 2 2 2 2 2 2 2 2 2 21 2 3" xfId="10235" xr:uid="{35A54291-2427-4FEE-8F1C-9C02C015E0EE}"/>
    <cellStyle name="Normal 2 2 2 2 2 2 2 2 2 2 2 21 2 4" xfId="10236" xr:uid="{F0706B74-2FBD-41E4-BC4A-C179F638A5E8}"/>
    <cellStyle name="Normal 2 2 2 2 2 2 2 2 2 2 2 21 3" xfId="10237" xr:uid="{49BE8899-C3FB-4F28-9D05-9724771B5C97}"/>
    <cellStyle name="Normal 2 2 2 2 2 2 2 2 2 2 2 21 4" xfId="10238" xr:uid="{FDB82765-64B5-4919-BA04-3F0A0FAF6C83}"/>
    <cellStyle name="Normal 2 2 2 2 2 2 2 2 2 2 2 21 5" xfId="10239" xr:uid="{23271856-50EF-4988-B8D6-0416D27DD0BC}"/>
    <cellStyle name="Normal 2 2 2 2 2 2 2 2 2 2 2 21 6" xfId="10240" xr:uid="{08711D05-E829-4C16-8965-922D8E571808}"/>
    <cellStyle name="Normal 2 2 2 2 2 2 2 2 2 2 2 22" xfId="10241" xr:uid="{ED0B4CAE-4B54-4810-AADD-67C6EA8EA23E}"/>
    <cellStyle name="Normal 2 2 2 2 2 2 2 2 2 2 2 23" xfId="10242" xr:uid="{D3D3A9C5-B70E-49AB-8AE7-DE5E88F0572B}"/>
    <cellStyle name="Normal 2 2 2 2 2 2 2 2 2 2 2 24" xfId="10243" xr:uid="{C527F5A2-2B8D-4CE4-AA91-F0A2259FF9A6}"/>
    <cellStyle name="Normal 2 2 2 2 2 2 2 2 2 2 2 25" xfId="10244" xr:uid="{B230F294-30CD-41C5-8468-0974CE52ED70}"/>
    <cellStyle name="Normal 2 2 2 2 2 2 2 2 2 2 2 26" xfId="10245" xr:uid="{F8DBE123-B186-48F5-9FA8-26D76EAE410F}"/>
    <cellStyle name="Normal 2 2 2 2 2 2 2 2 2 2 2 27" xfId="10246" xr:uid="{F3BB6FB7-DF10-4EE7-8529-19A28AD1CD8C}"/>
    <cellStyle name="Normal 2 2 2 2 2 2 2 2 2 2 2 27 2" xfId="10247" xr:uid="{AE6E043A-1544-44C2-89BE-6BFB88D789FA}"/>
    <cellStyle name="Normal 2 2 2 2 2 2 2 2 2 2 2 27 3" xfId="10248" xr:uid="{0F6CE78A-5D94-4007-AAD0-E900DD29E5BE}"/>
    <cellStyle name="Normal 2 2 2 2 2 2 2 2 2 2 2 27 4" xfId="10249" xr:uid="{8A022A5D-3EEA-44CB-B894-F25FDEBE7D74}"/>
    <cellStyle name="Normal 2 2 2 2 2 2 2 2 2 2 2 28" xfId="10250" xr:uid="{BE043ED9-11B4-4041-8C8E-97F04A3077E6}"/>
    <cellStyle name="Normal 2 2 2 2 2 2 2 2 2 2 2 29" xfId="10251" xr:uid="{4A69126B-8A12-44C5-94B8-FFA6C9372A2B}"/>
    <cellStyle name="Normal 2 2 2 2 2 2 2 2 2 2 2 3" xfId="10252" xr:uid="{5B3FAD5A-FF65-46EE-B2A4-00B1AABFB170}"/>
    <cellStyle name="Normal 2 2 2 2 2 2 2 2 2 2 2 30" xfId="10253" xr:uid="{21591F6D-2A8F-4C59-94E6-3351A727E50D}"/>
    <cellStyle name="Normal 2 2 2 2 2 2 2 2 2 2 2 31" xfId="10254" xr:uid="{CE8B79B7-1B5A-40F3-8EC3-A9E31C455131}"/>
    <cellStyle name="Normal 2 2 2 2 2 2 2 2 2 2 2 32" xfId="10255" xr:uid="{B68BDCCF-2CC5-45C5-A645-DE579DB6DCB6}"/>
    <cellStyle name="Normal 2 2 2 2 2 2 2 2 2 2 2 33" xfId="10256" xr:uid="{404DCB56-632F-4561-9871-D56B96C497C8}"/>
    <cellStyle name="Normal 2 2 2 2 2 2 2 2 2 2 2 34" xfId="10257" xr:uid="{A959C2A3-63DD-445E-B705-BC59FA435CA5}"/>
    <cellStyle name="Normal 2 2 2 2 2 2 2 2 2 2 2 35" xfId="10258" xr:uid="{3D4BE9F7-876D-4DC4-B89F-2713B718D346}"/>
    <cellStyle name="Normal 2 2 2 2 2 2 2 2 2 2 2 36" xfId="10259" xr:uid="{FC4B886A-47E8-4C7C-A597-C588BCFDA5F2}"/>
    <cellStyle name="Normal 2 2 2 2 2 2 2 2 2 2 2 37" xfId="10260" xr:uid="{D670C2FE-F3E1-4A38-B9B2-706643AE87EC}"/>
    <cellStyle name="Normal 2 2 2 2 2 2 2 2 2 2 2 38" xfId="10261" xr:uid="{08D5A19A-6174-433C-8257-778E2987CBD0}"/>
    <cellStyle name="Normal 2 2 2 2 2 2 2 2 2 2 2 39" xfId="10262" xr:uid="{394F0E8B-B90C-49AB-8442-B4EE511898B8}"/>
    <cellStyle name="Normal 2 2 2 2 2 2 2 2 2 2 2 4" xfId="10263" xr:uid="{B15A8BD7-7264-4CFE-8B86-6A820BAAAD68}"/>
    <cellStyle name="Normal 2 2 2 2 2 2 2 2 2 2 2 40" xfId="10264" xr:uid="{0EAE79A9-19B7-48F6-B3B7-7E509C284973}"/>
    <cellStyle name="Normal 2 2 2 2 2 2 2 2 2 2 2 41" xfId="10265" xr:uid="{53CE058D-5BEF-4BC0-B0CB-E3A4C16CBD27}"/>
    <cellStyle name="Normal 2 2 2 2 2 2 2 2 2 2 2 42" xfId="10266" xr:uid="{CEEA85C7-BC67-4782-BE38-26FC7331F692}"/>
    <cellStyle name="Normal 2 2 2 2 2 2 2 2 2 2 2 42 2" xfId="10267" xr:uid="{A5A79FE2-644E-48B1-8839-4201F37CFAF7}"/>
    <cellStyle name="Normal 2 2 2 2 2 2 2 2 2 2 2 42 3" xfId="10268" xr:uid="{8EF09AD6-774D-42D6-BF71-7DF660056231}"/>
    <cellStyle name="Normal 2 2 2 2 2 2 2 2 2 2 2 42 4" xfId="10269" xr:uid="{BAEB972D-2636-4BFB-8F7B-510A72C0E9DD}"/>
    <cellStyle name="Normal 2 2 2 2 2 2 2 2 2 2 2 42 5" xfId="10270" xr:uid="{E9AC306F-0A14-4FC0-ABA5-7271B9D8138B}"/>
    <cellStyle name="Normal 2 2 2 2 2 2 2 2 2 2 2 42 6" xfId="10271" xr:uid="{955B7D1E-5E08-40E3-84E9-99E082CE587D}"/>
    <cellStyle name="Normal 2 2 2 2 2 2 2 2 2 2 2 42 7" xfId="10272" xr:uid="{5C842D9C-235E-44A1-8499-4C7BDE170845}"/>
    <cellStyle name="Normal 2 2 2 2 2 2 2 2 2 2 2 43" xfId="10273" xr:uid="{1A044157-B20B-4A7B-BE97-B811162F6712}"/>
    <cellStyle name="Normal 2 2 2 2 2 2 2 2 2 2 2 44" xfId="10274" xr:uid="{8BB9204B-351C-47BF-921B-431792AA2C21}"/>
    <cellStyle name="Normal 2 2 2 2 2 2 2 2 2 2 2 45" xfId="10275" xr:uid="{5B02E658-48D7-403D-92EA-00D62C93FB8C}"/>
    <cellStyle name="Normal 2 2 2 2 2 2 2 2 2 2 2 46" xfId="10276" xr:uid="{C874023B-BE88-4D2C-82A6-A6D826B6844C}"/>
    <cellStyle name="Normal 2 2 2 2 2 2 2 2 2 2 2 47" xfId="10277" xr:uid="{408530CB-9313-4089-AB7E-3EE15590932E}"/>
    <cellStyle name="Normal 2 2 2 2 2 2 2 2 2 2 2 48" xfId="10278" xr:uid="{0B2FB057-249B-4D97-BB33-67F1AEF34AF5}"/>
    <cellStyle name="Normal 2 2 2 2 2 2 2 2 2 2 2 49" xfId="10279" xr:uid="{5D7D9222-CF11-48CC-9F02-D28B7ACE2034}"/>
    <cellStyle name="Normal 2 2 2 2 2 2 2 2 2 2 2 5" xfId="10280" xr:uid="{37FC04A9-3368-43B5-9BC6-EC59D415C502}"/>
    <cellStyle name="Normal 2 2 2 2 2 2 2 2 2 2 2 50" xfId="10281" xr:uid="{5B7F932E-D703-4E50-92A2-DFB11485F13B}"/>
    <cellStyle name="Normal 2 2 2 2 2 2 2 2 2 2 2 51" xfId="10282" xr:uid="{D0BB27B3-1D5B-4656-A256-0026D5A3CC68}"/>
    <cellStyle name="Normal 2 2 2 2 2 2 2 2 2 2 2 52" xfId="10283" xr:uid="{59888D74-43F5-4BBD-8D2D-99C8183BEFC0}"/>
    <cellStyle name="Normal 2 2 2 2 2 2 2 2 2 2 2 53" xfId="10284" xr:uid="{E151BA23-F009-4A5A-AF4E-063974209C28}"/>
    <cellStyle name="Normal 2 2 2 2 2 2 2 2 2 2 2 54" xfId="10285" xr:uid="{08DDC538-9555-49AB-BC59-BD08AB79894B}"/>
    <cellStyle name="Normal 2 2 2 2 2 2 2 2 2 2 2 55" xfId="10286" xr:uid="{1A181569-9654-4AE1-B421-BA1895B82CFB}"/>
    <cellStyle name="Normal 2 2 2 2 2 2 2 2 2 2 2 56" xfId="10287" xr:uid="{21AB4AFE-D459-492E-8DF7-456B9BFE9941}"/>
    <cellStyle name="Normal 2 2 2 2 2 2 2 2 2 2 2 57" xfId="10288" xr:uid="{B00BC8E0-165F-45DD-8459-0F6B990C3238}"/>
    <cellStyle name="Normal 2 2 2 2 2 2 2 2 2 2 2 58" xfId="10289" xr:uid="{A72FDE69-FD70-4C5A-A81D-70D4A47BE013}"/>
    <cellStyle name="Normal 2 2 2 2 2 2 2 2 2 2 2 59" xfId="10290" xr:uid="{6815A244-AB1D-4200-8101-5F423B587007}"/>
    <cellStyle name="Normal 2 2 2 2 2 2 2 2 2 2 2 6" xfId="10291" xr:uid="{F893BAF8-8EB5-4A7A-AF54-E5A1DC3D0536}"/>
    <cellStyle name="Normal 2 2 2 2 2 2 2 2 2 2 2 60" xfId="10292" xr:uid="{B408F46C-B417-410B-B41E-D6616334F838}"/>
    <cellStyle name="Normal 2 2 2 2 2 2 2 2 2 2 2 61" xfId="10293" xr:uid="{471B0E9D-DD9F-44EC-AB0B-707EAAA23B7D}"/>
    <cellStyle name="Normal 2 2 2 2 2 2 2 2 2 2 2 62" xfId="10294" xr:uid="{B9268E39-BB1E-47B3-BA97-09FA41B61660}"/>
    <cellStyle name="Normal 2 2 2 2 2 2 2 2 2 2 2 63" xfId="10295" xr:uid="{E89D79D6-BA97-4A9C-89A4-F3731A06DC47}"/>
    <cellStyle name="Normal 2 2 2 2 2 2 2 2 2 2 2 64" xfId="10296" xr:uid="{EA8E9E3F-5686-4251-A0AD-29C4DBB3F883}"/>
    <cellStyle name="Normal 2 2 2 2 2 2 2 2 2 2 2 65" xfId="10297" xr:uid="{44BCC585-4E35-4DDA-B4F5-8A3B098B24A5}"/>
    <cellStyle name="Normal 2 2 2 2 2 2 2 2 2 2 2 66" xfId="10298" xr:uid="{DAD55020-4907-4C82-84F3-4214E3A1C219}"/>
    <cellStyle name="Normal 2 2 2 2 2 2 2 2 2 2 2 67" xfId="10299" xr:uid="{253E8C9D-CFCA-4032-89F5-24623A9608D1}"/>
    <cellStyle name="Normal 2 2 2 2 2 2 2 2 2 2 2 68" xfId="10300" xr:uid="{7E655545-05A6-43C8-86B1-73B05ED49B12}"/>
    <cellStyle name="Normal 2 2 2 2 2 2 2 2 2 2 2 69" xfId="10301" xr:uid="{327CBFE8-AC9B-447D-A6A0-A977CC231AE5}"/>
    <cellStyle name="Normal 2 2 2 2 2 2 2 2 2 2 2 7" xfId="10302" xr:uid="{1CD62F9F-C1C7-49EB-AAC6-94789D2E89E0}"/>
    <cellStyle name="Normal 2 2 2 2 2 2 2 2 2 2 2 70" xfId="10303" xr:uid="{5D419B6B-F32A-421B-A503-CC0F867A647C}"/>
    <cellStyle name="Normal 2 2 2 2 2 2 2 2 2 2 2 71" xfId="10304" xr:uid="{C84ABBFA-FD5E-4043-962B-EBD334EED426}"/>
    <cellStyle name="Normal 2 2 2 2 2 2 2 2 2 2 2 72" xfId="10305" xr:uid="{1EE5DEE2-A973-489C-BD0A-AE75AA1EFCD3}"/>
    <cellStyle name="Normal 2 2 2 2 2 2 2 2 2 2 2 73" xfId="10306" xr:uid="{FAA9607C-6E87-4E0D-A805-709FB723C0C8}"/>
    <cellStyle name="Normal 2 2 2 2 2 2 2 2 2 2 2 74" xfId="10307" xr:uid="{DDC4983C-8345-4CD6-B7DA-CE0C02F181EE}"/>
    <cellStyle name="Normal 2 2 2 2 2 2 2 2 2 2 2 75" xfId="10308" xr:uid="{0639E652-960F-4655-8E49-EC3C758F2E1E}"/>
    <cellStyle name="Normal 2 2 2 2 2 2 2 2 2 2 2 76" xfId="10309" xr:uid="{F76CA898-F674-464C-A777-2FB81A77EE23}"/>
    <cellStyle name="Normal 2 2 2 2 2 2 2 2 2 2 2 77" xfId="10310" xr:uid="{66DAA5BB-1116-4C67-B5B9-629DF74C5C27}"/>
    <cellStyle name="Normal 2 2 2 2 2 2 2 2 2 2 2 78" xfId="10311" xr:uid="{3BB3DB40-FA69-44A8-8036-837936475769}"/>
    <cellStyle name="Normal 2 2 2 2 2 2 2 2 2 2 2 79" xfId="10312" xr:uid="{069D0A3F-18E8-4F1C-8BB7-F8FFA1536C02}"/>
    <cellStyle name="Normal 2 2 2 2 2 2 2 2 2 2 2 8" xfId="10313" xr:uid="{9A9B3379-3277-4DB6-ACF5-C062413AD4BE}"/>
    <cellStyle name="Normal 2 2 2 2 2 2 2 2 2 2 2 8 10" xfId="10314" xr:uid="{D1140FA7-575A-4D90-A078-AF554815100C}"/>
    <cellStyle name="Normal 2 2 2 2 2 2 2 2 2 2 2 8 11" xfId="10315" xr:uid="{D0EA5717-D784-4016-9A2A-44FE9F3C4A76}"/>
    <cellStyle name="Normal 2 2 2 2 2 2 2 2 2 2 2 8 11 10" xfId="10316" xr:uid="{7860E725-AD06-47A9-B5B6-4BE4BAB6F22C}"/>
    <cellStyle name="Normal 2 2 2 2 2 2 2 2 2 2 2 8 11 11" xfId="10317" xr:uid="{BE635359-428A-4E16-840A-2F16507C3CE4}"/>
    <cellStyle name="Normal 2 2 2 2 2 2 2 2 2 2 2 8 11 11 2" xfId="10318" xr:uid="{D02F76F4-D16A-4B75-A03A-607A4E96EDE7}"/>
    <cellStyle name="Normal 2 2 2 2 2 2 2 2 2 2 2 8 11 11 3" xfId="10319" xr:uid="{8FEFBBF5-CC81-45E6-BF37-D232ED8C82CA}"/>
    <cellStyle name="Normal 2 2 2 2 2 2 2 2 2 2 2 8 11 11 4" xfId="10320" xr:uid="{7BD07450-2D73-4B8B-83E5-EF5629022A48}"/>
    <cellStyle name="Normal 2 2 2 2 2 2 2 2 2 2 2 8 11 12" xfId="10321" xr:uid="{A5965868-3FEE-4352-AF91-247C1C1C5120}"/>
    <cellStyle name="Normal 2 2 2 2 2 2 2 2 2 2 2 8 11 13" xfId="10322" xr:uid="{C4C0A62D-57DA-419D-96B0-8C5B770CA7FA}"/>
    <cellStyle name="Normal 2 2 2 2 2 2 2 2 2 2 2 8 11 14" xfId="10323" xr:uid="{FF40CEBB-8C5D-4BDE-9651-5F0E62501C93}"/>
    <cellStyle name="Normal 2 2 2 2 2 2 2 2 2 2 2 8 11 2" xfId="10324" xr:uid="{BE2C6899-89D2-437C-891B-EB9D01A9F6A2}"/>
    <cellStyle name="Normal 2 2 2 2 2 2 2 2 2 2 2 8 11 2 10" xfId="10325" xr:uid="{2BDC16C1-F371-4A26-9600-9812C6FD7F8E}"/>
    <cellStyle name="Normal 2 2 2 2 2 2 2 2 2 2 2 8 11 2 11" xfId="10326" xr:uid="{806C4AA3-FA06-403E-9C2C-14D3A6F5FEF1}"/>
    <cellStyle name="Normal 2 2 2 2 2 2 2 2 2 2 2 8 11 2 2" xfId="10327" xr:uid="{746CFBBA-3476-4BFC-B04A-5A507F49C8FB}"/>
    <cellStyle name="Normal 2 2 2 2 2 2 2 2 2 2 2 8 11 2 2 10" xfId="10328" xr:uid="{CF392E04-CDC6-433D-A941-D0A06BFFFEFB}"/>
    <cellStyle name="Normal 2 2 2 2 2 2 2 2 2 2 2 8 11 2 2 11" xfId="10329" xr:uid="{475860E2-6AB1-4EDC-BA4C-A2F4E9B70D2C}"/>
    <cellStyle name="Normal 2 2 2 2 2 2 2 2 2 2 2 8 11 2 2 2" xfId="10330" xr:uid="{1ACB1D1B-1C0D-43A2-BDBF-A696EC2944C0}"/>
    <cellStyle name="Normal 2 2 2 2 2 2 2 2 2 2 2 8 11 2 2 2 2" xfId="10331" xr:uid="{C970C192-52B4-4335-B918-DB34F011F9DF}"/>
    <cellStyle name="Normal 2 2 2 2 2 2 2 2 2 2 2 8 11 2 2 2 2 2" xfId="10332" xr:uid="{07A4BBF7-ACD5-425B-97E6-3DF53E40257A}"/>
    <cellStyle name="Normal 2 2 2 2 2 2 2 2 2 2 2 8 11 2 2 2 2 3" xfId="10333" xr:uid="{B68F89CD-9D7C-4824-A520-2665B2792009}"/>
    <cellStyle name="Normal 2 2 2 2 2 2 2 2 2 2 2 8 11 2 2 2 2 4" xfId="10334" xr:uid="{EE98E3A0-8130-4237-8631-8E12767A61C9}"/>
    <cellStyle name="Normal 2 2 2 2 2 2 2 2 2 2 2 8 11 2 2 2 3" xfId="10335" xr:uid="{6E73ACBB-F6CF-4214-90DD-ABC4C3A46C57}"/>
    <cellStyle name="Normal 2 2 2 2 2 2 2 2 2 2 2 8 11 2 2 2 4" xfId="10336" xr:uid="{9F7CDD7C-E44D-4D0F-AD4A-451437EB0CAF}"/>
    <cellStyle name="Normal 2 2 2 2 2 2 2 2 2 2 2 8 11 2 2 2 5" xfId="10337" xr:uid="{C87F8910-3820-4579-8362-52D7A32D176D}"/>
    <cellStyle name="Normal 2 2 2 2 2 2 2 2 2 2 2 8 11 2 2 2 6" xfId="10338" xr:uid="{E7BD38C5-E11E-41B0-A55D-63A9602D0951}"/>
    <cellStyle name="Normal 2 2 2 2 2 2 2 2 2 2 2 8 11 2 2 3" xfId="10339" xr:uid="{365801C8-7446-4ADF-A21F-4DD2A7009786}"/>
    <cellStyle name="Normal 2 2 2 2 2 2 2 2 2 2 2 8 11 2 2 4" xfId="10340" xr:uid="{298B57CF-CBE7-46DA-BCEE-7BD66F956111}"/>
    <cellStyle name="Normal 2 2 2 2 2 2 2 2 2 2 2 8 11 2 2 5" xfId="10341" xr:uid="{3817D352-C79C-4B21-98C2-27F1B6BEA6AE}"/>
    <cellStyle name="Normal 2 2 2 2 2 2 2 2 2 2 2 8 11 2 2 6" xfId="10342" xr:uid="{28E35F67-E35C-4CDF-852F-ECEAE1E65E52}"/>
    <cellStyle name="Normal 2 2 2 2 2 2 2 2 2 2 2 8 11 2 2 7" xfId="10343" xr:uid="{66235EA1-8350-48EB-B117-C4FFBA0B5953}"/>
    <cellStyle name="Normal 2 2 2 2 2 2 2 2 2 2 2 8 11 2 2 8" xfId="10344" xr:uid="{C0D7B1D7-53B5-4709-BA7D-EDB9C0B26AC3}"/>
    <cellStyle name="Normal 2 2 2 2 2 2 2 2 2 2 2 8 11 2 2 8 2" xfId="10345" xr:uid="{B9DB8E73-26F6-42D7-96C0-DE2E8D76F02A}"/>
    <cellStyle name="Normal 2 2 2 2 2 2 2 2 2 2 2 8 11 2 2 8 3" xfId="10346" xr:uid="{D682D0FA-36D1-42E2-BA7B-552C58C06A64}"/>
    <cellStyle name="Normal 2 2 2 2 2 2 2 2 2 2 2 8 11 2 2 8 4" xfId="10347" xr:uid="{295F0777-E4AB-442A-BE8D-CA898F77A782}"/>
    <cellStyle name="Normal 2 2 2 2 2 2 2 2 2 2 2 8 11 2 2 9" xfId="10348" xr:uid="{A97676D2-6851-431F-8F92-FCD340B5838E}"/>
    <cellStyle name="Normal 2 2 2 2 2 2 2 2 2 2 2 8 11 2 3" xfId="10349" xr:uid="{69C290D0-A1BB-4F97-85A1-2CE6C11E7AD5}"/>
    <cellStyle name="Normal 2 2 2 2 2 2 2 2 2 2 2 8 11 2 3 2" xfId="10350" xr:uid="{8F16394B-BDF4-431A-B490-B2899323E7A5}"/>
    <cellStyle name="Normal 2 2 2 2 2 2 2 2 2 2 2 8 11 2 3 2 2" xfId="10351" xr:uid="{AEEABEA1-CE39-4378-B5C9-62D70E396DF5}"/>
    <cellStyle name="Normal 2 2 2 2 2 2 2 2 2 2 2 8 11 2 3 2 3" xfId="10352" xr:uid="{44B0B8E8-64CC-49AB-AAD8-6E9EAA7C4711}"/>
    <cellStyle name="Normal 2 2 2 2 2 2 2 2 2 2 2 8 11 2 3 2 4" xfId="10353" xr:uid="{83A678C8-A82A-4E75-B9BC-1803E0D62060}"/>
    <cellStyle name="Normal 2 2 2 2 2 2 2 2 2 2 2 8 11 2 3 3" xfId="10354" xr:uid="{3231FC5E-BA14-4736-9F2E-1AAD1B64A4BC}"/>
    <cellStyle name="Normal 2 2 2 2 2 2 2 2 2 2 2 8 11 2 3 4" xfId="10355" xr:uid="{CF92A9F2-E94A-40C9-AB64-7FA18D4258F6}"/>
    <cellStyle name="Normal 2 2 2 2 2 2 2 2 2 2 2 8 11 2 3 5" xfId="10356" xr:uid="{0641FA94-F0BD-422B-9F39-56CA1488F841}"/>
    <cellStyle name="Normal 2 2 2 2 2 2 2 2 2 2 2 8 11 2 3 6" xfId="10357" xr:uid="{0CFCC32A-917E-46AD-80C9-77A993E6822C}"/>
    <cellStyle name="Normal 2 2 2 2 2 2 2 2 2 2 2 8 11 2 4" xfId="10358" xr:uid="{22A00DE9-7F6A-4906-BC8B-EB6C6A989F7D}"/>
    <cellStyle name="Normal 2 2 2 2 2 2 2 2 2 2 2 8 11 2 5" xfId="10359" xr:uid="{20237D6A-AAD2-4C8F-8DBE-DC020B6643C5}"/>
    <cellStyle name="Normal 2 2 2 2 2 2 2 2 2 2 2 8 11 2 6" xfId="10360" xr:uid="{1922BB36-2CEB-4CBA-80E8-882C7FD374CD}"/>
    <cellStyle name="Normal 2 2 2 2 2 2 2 2 2 2 2 8 11 2 7" xfId="10361" xr:uid="{23338175-8ADA-4A6D-A881-695314BA4AFA}"/>
    <cellStyle name="Normal 2 2 2 2 2 2 2 2 2 2 2 8 11 2 8" xfId="10362" xr:uid="{84D0BCD5-F8BF-4818-A78E-7580E65C5921}"/>
    <cellStyle name="Normal 2 2 2 2 2 2 2 2 2 2 2 8 11 2 8 2" xfId="10363" xr:uid="{ECE8EF3D-84D7-4531-9FF9-342EA76D4F0F}"/>
    <cellStyle name="Normal 2 2 2 2 2 2 2 2 2 2 2 8 11 2 8 3" xfId="10364" xr:uid="{196FD8C2-EA03-4AEC-B956-5E7012F057D8}"/>
    <cellStyle name="Normal 2 2 2 2 2 2 2 2 2 2 2 8 11 2 8 4" xfId="10365" xr:uid="{2D295C5D-47A6-4721-915B-6D2D0D51E3B0}"/>
    <cellStyle name="Normal 2 2 2 2 2 2 2 2 2 2 2 8 11 2 9" xfId="10366" xr:uid="{7BFF1592-33A6-49E2-8606-01631289E1C5}"/>
    <cellStyle name="Normal 2 2 2 2 2 2 2 2 2 2 2 8 11 3" xfId="10367" xr:uid="{61D4E4C3-AF1E-4F63-B655-8E6170D44FFE}"/>
    <cellStyle name="Normal 2 2 2 2 2 2 2 2 2 2 2 8 11 4" xfId="10368" xr:uid="{4E0F33DB-14C9-4638-A917-DF4EAF5F792C}"/>
    <cellStyle name="Normal 2 2 2 2 2 2 2 2 2 2 2 8 11 5" xfId="10369" xr:uid="{7AD29151-2B89-4972-B457-04722F0AEC36}"/>
    <cellStyle name="Normal 2 2 2 2 2 2 2 2 2 2 2 8 11 5 2" xfId="10370" xr:uid="{3DD559BD-5267-4BA8-A9D6-94CC948F1F78}"/>
    <cellStyle name="Normal 2 2 2 2 2 2 2 2 2 2 2 8 11 5 2 2" xfId="10371" xr:uid="{4EA5F94A-51DD-44A5-8C6B-380A5DB0B534}"/>
    <cellStyle name="Normal 2 2 2 2 2 2 2 2 2 2 2 8 11 5 2 3" xfId="10372" xr:uid="{755F6F20-2CD2-451A-930C-2451815EFF96}"/>
    <cellStyle name="Normal 2 2 2 2 2 2 2 2 2 2 2 8 11 5 2 4" xfId="10373" xr:uid="{F7B70CAE-C33E-4F73-8A3D-A742483657DF}"/>
    <cellStyle name="Normal 2 2 2 2 2 2 2 2 2 2 2 8 11 5 3" xfId="10374" xr:uid="{5EF74C5D-B462-4476-A2FE-6AB0A89E360C}"/>
    <cellStyle name="Normal 2 2 2 2 2 2 2 2 2 2 2 8 11 5 4" xfId="10375" xr:uid="{7F58AD2F-6C10-4FB9-BBE6-59696D8665AD}"/>
    <cellStyle name="Normal 2 2 2 2 2 2 2 2 2 2 2 8 11 5 5" xfId="10376" xr:uid="{B7CC0D00-354C-472F-A410-125E9E28C3CC}"/>
    <cellStyle name="Normal 2 2 2 2 2 2 2 2 2 2 2 8 11 5 6" xfId="10377" xr:uid="{068824AB-5C91-41B9-BA02-70BD8A64776E}"/>
    <cellStyle name="Normal 2 2 2 2 2 2 2 2 2 2 2 8 11 6" xfId="10378" xr:uid="{CA6A8C9D-4433-447C-975B-0A3DE03EE700}"/>
    <cellStyle name="Normal 2 2 2 2 2 2 2 2 2 2 2 8 11 7" xfId="10379" xr:uid="{C207E45D-F41B-4E34-BF75-BEF6E6AFB81A}"/>
    <cellStyle name="Normal 2 2 2 2 2 2 2 2 2 2 2 8 11 8" xfId="10380" xr:uid="{CA6772C3-61E5-4E62-A1BC-B4F91F5F0CBB}"/>
    <cellStyle name="Normal 2 2 2 2 2 2 2 2 2 2 2 8 11 9" xfId="10381" xr:uid="{C9C9C487-7EE5-48F8-A061-BB9E23C2E52F}"/>
    <cellStyle name="Normal 2 2 2 2 2 2 2 2 2 2 2 8 12" xfId="10382" xr:uid="{BB70B1A7-0187-4F1E-B91D-94AA564A270E}"/>
    <cellStyle name="Normal 2 2 2 2 2 2 2 2 2 2 2 8 13" xfId="10383" xr:uid="{EC6177E7-EB16-4ACC-9CF3-075532972A88}"/>
    <cellStyle name="Normal 2 2 2 2 2 2 2 2 2 2 2 8 13 10" xfId="10384" xr:uid="{BD09E1F7-CFE7-4AEF-801E-CC08234B0D06}"/>
    <cellStyle name="Normal 2 2 2 2 2 2 2 2 2 2 2 8 13 11" xfId="10385" xr:uid="{1420E99B-A8A6-4780-A7B8-A9C7D58730C7}"/>
    <cellStyle name="Normal 2 2 2 2 2 2 2 2 2 2 2 8 13 2" xfId="10386" xr:uid="{C92854DE-6423-403B-B502-E3B245C76858}"/>
    <cellStyle name="Normal 2 2 2 2 2 2 2 2 2 2 2 8 13 2 10" xfId="10387" xr:uid="{0345B0EF-B8D2-4482-BB6A-02DB3357B570}"/>
    <cellStyle name="Normal 2 2 2 2 2 2 2 2 2 2 2 8 13 2 11" xfId="10388" xr:uid="{3CC2A6A2-FB66-483F-A979-F8BED73EADC2}"/>
    <cellStyle name="Normal 2 2 2 2 2 2 2 2 2 2 2 8 13 2 2" xfId="10389" xr:uid="{EBFFEC93-1DF0-40BB-856C-B513EA4AE9B3}"/>
    <cellStyle name="Normal 2 2 2 2 2 2 2 2 2 2 2 8 13 2 2 2" xfId="10390" xr:uid="{3F2670B7-7EC9-46F9-9727-78385EFDF5B8}"/>
    <cellStyle name="Normal 2 2 2 2 2 2 2 2 2 2 2 8 13 2 2 2 2" xfId="10391" xr:uid="{DA072974-502B-428D-92F2-D85033D24AAC}"/>
    <cellStyle name="Normal 2 2 2 2 2 2 2 2 2 2 2 8 13 2 2 2 3" xfId="10392" xr:uid="{48E74856-AFBA-4807-B61D-63C701E1D468}"/>
    <cellStyle name="Normal 2 2 2 2 2 2 2 2 2 2 2 8 13 2 2 2 4" xfId="10393" xr:uid="{5FE0486C-C0C0-473A-9340-3D33BAAEFF68}"/>
    <cellStyle name="Normal 2 2 2 2 2 2 2 2 2 2 2 8 13 2 2 3" xfId="10394" xr:uid="{08EE9285-0022-4955-A5DF-8AD1348F1CBE}"/>
    <cellStyle name="Normal 2 2 2 2 2 2 2 2 2 2 2 8 13 2 2 4" xfId="10395" xr:uid="{2AF3A3F4-B729-4732-A2EF-44510ACBCEE0}"/>
    <cellStyle name="Normal 2 2 2 2 2 2 2 2 2 2 2 8 13 2 2 5" xfId="10396" xr:uid="{D04585D1-2BBF-4634-BCEA-7A74B32B18CC}"/>
    <cellStyle name="Normal 2 2 2 2 2 2 2 2 2 2 2 8 13 2 2 6" xfId="10397" xr:uid="{FF461CCC-4AC8-4813-9ECF-2E1F99B839E3}"/>
    <cellStyle name="Normal 2 2 2 2 2 2 2 2 2 2 2 8 13 2 3" xfId="10398" xr:uid="{B379A286-5391-4C71-A0D3-97AF7EE78104}"/>
    <cellStyle name="Normal 2 2 2 2 2 2 2 2 2 2 2 8 13 2 4" xfId="10399" xr:uid="{AE78B755-B963-4114-937A-D8C6F64E3B24}"/>
    <cellStyle name="Normal 2 2 2 2 2 2 2 2 2 2 2 8 13 2 5" xfId="10400" xr:uid="{54646B42-1776-4CDA-8D7B-F7F635CA2B5F}"/>
    <cellStyle name="Normal 2 2 2 2 2 2 2 2 2 2 2 8 13 2 6" xfId="10401" xr:uid="{3B54E5E7-579F-4FF2-807A-9DA6711FC6B6}"/>
    <cellStyle name="Normal 2 2 2 2 2 2 2 2 2 2 2 8 13 2 7" xfId="10402" xr:uid="{0B26DD66-186A-46E4-BD9A-EECAEC23FC27}"/>
    <cellStyle name="Normal 2 2 2 2 2 2 2 2 2 2 2 8 13 2 8" xfId="10403" xr:uid="{095AFEB4-9F4B-4289-B27B-2E03730C2745}"/>
    <cellStyle name="Normal 2 2 2 2 2 2 2 2 2 2 2 8 13 2 8 2" xfId="10404" xr:uid="{95589BFC-2A98-4ED8-B779-BE53213234CF}"/>
    <cellStyle name="Normal 2 2 2 2 2 2 2 2 2 2 2 8 13 2 8 3" xfId="10405" xr:uid="{74699711-42D6-43F8-BD02-B8DD6A3EDECA}"/>
    <cellStyle name="Normal 2 2 2 2 2 2 2 2 2 2 2 8 13 2 8 4" xfId="10406" xr:uid="{4D9EAF07-2BAD-4785-A620-456B87F7203C}"/>
    <cellStyle name="Normal 2 2 2 2 2 2 2 2 2 2 2 8 13 2 9" xfId="10407" xr:uid="{965AC5F1-316D-4FCC-8786-1B785A9E13DB}"/>
    <cellStyle name="Normal 2 2 2 2 2 2 2 2 2 2 2 8 13 3" xfId="10408" xr:uid="{3BEF5255-DCA9-4F00-B67A-1D48785B0F9D}"/>
    <cellStyle name="Normal 2 2 2 2 2 2 2 2 2 2 2 8 13 3 2" xfId="10409" xr:uid="{FA23C0F8-30F2-495C-B461-EDB2BBD973DF}"/>
    <cellStyle name="Normal 2 2 2 2 2 2 2 2 2 2 2 8 13 3 2 2" xfId="10410" xr:uid="{9B1ECFB1-DABA-4F4A-BB70-22035EFD6D32}"/>
    <cellStyle name="Normal 2 2 2 2 2 2 2 2 2 2 2 8 13 3 2 3" xfId="10411" xr:uid="{4A2E7E8F-ED3F-4B77-84CA-7E28A041F7E7}"/>
    <cellStyle name="Normal 2 2 2 2 2 2 2 2 2 2 2 8 13 3 2 4" xfId="10412" xr:uid="{3A950B05-7198-4C61-9381-869FD64C94CB}"/>
    <cellStyle name="Normal 2 2 2 2 2 2 2 2 2 2 2 8 13 3 3" xfId="10413" xr:uid="{597E78BD-151B-42A2-802C-F9951191DBE8}"/>
    <cellStyle name="Normal 2 2 2 2 2 2 2 2 2 2 2 8 13 3 4" xfId="10414" xr:uid="{EE6B7D9F-8099-40E4-AEEF-80E6CE42A482}"/>
    <cellStyle name="Normal 2 2 2 2 2 2 2 2 2 2 2 8 13 3 5" xfId="10415" xr:uid="{863CE024-0765-47A4-89CD-1058E3CD1062}"/>
    <cellStyle name="Normal 2 2 2 2 2 2 2 2 2 2 2 8 13 3 6" xfId="10416" xr:uid="{23EB3B56-BABA-4D0D-A465-3972F3C4A33E}"/>
    <cellStyle name="Normal 2 2 2 2 2 2 2 2 2 2 2 8 13 4" xfId="10417" xr:uid="{67BAFCDF-D7EA-47BC-B708-86B11A744D54}"/>
    <cellStyle name="Normal 2 2 2 2 2 2 2 2 2 2 2 8 13 5" xfId="10418" xr:uid="{F59A5C3A-C89C-448C-9384-FD691AB6ED89}"/>
    <cellStyle name="Normal 2 2 2 2 2 2 2 2 2 2 2 8 13 6" xfId="10419" xr:uid="{355FED5B-9D6E-4918-B9FA-22EB399AE682}"/>
    <cellStyle name="Normal 2 2 2 2 2 2 2 2 2 2 2 8 13 7" xfId="10420" xr:uid="{278FDCD7-73A6-4E81-BB8C-99199474DE2A}"/>
    <cellStyle name="Normal 2 2 2 2 2 2 2 2 2 2 2 8 13 8" xfId="10421" xr:uid="{12A0256E-8BAE-4EF9-BD9D-DDF34530CD4E}"/>
    <cellStyle name="Normal 2 2 2 2 2 2 2 2 2 2 2 8 13 8 2" xfId="10422" xr:uid="{D7590772-D4C3-4339-B06C-2BF53896C06A}"/>
    <cellStyle name="Normal 2 2 2 2 2 2 2 2 2 2 2 8 13 8 3" xfId="10423" xr:uid="{CFA56D8F-3EBF-4135-B533-97F6219EBDEB}"/>
    <cellStyle name="Normal 2 2 2 2 2 2 2 2 2 2 2 8 13 8 4" xfId="10424" xr:uid="{C8211AFF-6301-4887-B61F-3A012AA2A5F1}"/>
    <cellStyle name="Normal 2 2 2 2 2 2 2 2 2 2 2 8 13 9" xfId="10425" xr:uid="{7481EB56-E08F-4DE7-891C-1E688EB69C53}"/>
    <cellStyle name="Normal 2 2 2 2 2 2 2 2 2 2 2 8 14" xfId="10426" xr:uid="{9160F712-14F9-48A1-B38B-DE76D2A13751}"/>
    <cellStyle name="Normal 2 2 2 2 2 2 2 2 2 2 2 8 15" xfId="10427" xr:uid="{CDFE3269-EB67-44A0-A54F-EEDF1308D23B}"/>
    <cellStyle name="Normal 2 2 2 2 2 2 2 2 2 2 2 8 15 2" xfId="10428" xr:uid="{CFD97046-F732-4577-BB35-CA6A78F1C793}"/>
    <cellStyle name="Normal 2 2 2 2 2 2 2 2 2 2 2 8 15 2 2" xfId="10429" xr:uid="{8D7E2C4C-8D7B-424F-B833-7E7FF4C9FE75}"/>
    <cellStyle name="Normal 2 2 2 2 2 2 2 2 2 2 2 8 15 2 3" xfId="10430" xr:uid="{99391020-099A-4C62-AEC7-1B8A5FB74ADD}"/>
    <cellStyle name="Normal 2 2 2 2 2 2 2 2 2 2 2 8 15 2 4" xfId="10431" xr:uid="{6FB64622-DB96-4F2C-8075-F183E4EC5741}"/>
    <cellStyle name="Normal 2 2 2 2 2 2 2 2 2 2 2 8 15 3" xfId="10432" xr:uid="{531E9E93-BA0A-49B6-AA46-0F8C4DFA8E89}"/>
    <cellStyle name="Normal 2 2 2 2 2 2 2 2 2 2 2 8 15 4" xfId="10433" xr:uid="{F358E955-D95D-4D07-81DC-E3D9817F4B18}"/>
    <cellStyle name="Normal 2 2 2 2 2 2 2 2 2 2 2 8 15 5" xfId="10434" xr:uid="{81D0A30A-0102-4CCD-A7D0-EA03BD7B7FCD}"/>
    <cellStyle name="Normal 2 2 2 2 2 2 2 2 2 2 2 8 15 6" xfId="10435" xr:uid="{BC0FACBA-790F-47A0-9547-CC31CD20EF04}"/>
    <cellStyle name="Normal 2 2 2 2 2 2 2 2 2 2 2 8 16" xfId="10436" xr:uid="{39B70EF6-8BDB-46E2-8A81-D827DDF1C550}"/>
    <cellStyle name="Normal 2 2 2 2 2 2 2 2 2 2 2 8 17" xfId="10437" xr:uid="{8521B807-11FC-439E-A90F-12669F289719}"/>
    <cellStyle name="Normal 2 2 2 2 2 2 2 2 2 2 2 8 18" xfId="10438" xr:uid="{62252F18-F351-4C8B-938C-EB6E9815AA3D}"/>
    <cellStyle name="Normal 2 2 2 2 2 2 2 2 2 2 2 8 19" xfId="10439" xr:uid="{736BACCE-C15A-48C7-8402-6B53D748FDF8}"/>
    <cellStyle name="Normal 2 2 2 2 2 2 2 2 2 2 2 8 2" xfId="10440" xr:uid="{2F04B76D-576B-4184-8CA7-EBE12EE90E92}"/>
    <cellStyle name="Normal 2 2 2 2 2 2 2 2 2 2 2 8 2 10" xfId="10441" xr:uid="{10D47E61-AFA8-4242-8F36-5F39265CEA5D}"/>
    <cellStyle name="Normal 2 2 2 2 2 2 2 2 2 2 2 8 2 11" xfId="10442" xr:uid="{79956F5A-5292-45C5-AE15-5D9DC65096F4}"/>
    <cellStyle name="Normal 2 2 2 2 2 2 2 2 2 2 2 8 2 12" xfId="10443" xr:uid="{A85C976F-180C-42FF-8C39-B5BCC339C4D3}"/>
    <cellStyle name="Normal 2 2 2 2 2 2 2 2 2 2 2 8 2 13" xfId="10444" xr:uid="{BD16D338-3C1D-4486-B11C-1588C69F3213}"/>
    <cellStyle name="Normal 2 2 2 2 2 2 2 2 2 2 2 8 2 13 2" xfId="10445" xr:uid="{A8DB3D04-DF45-47DC-914B-E3D6679783F1}"/>
    <cellStyle name="Normal 2 2 2 2 2 2 2 2 2 2 2 8 2 13 3" xfId="10446" xr:uid="{E22F6BB2-56EF-4ECF-9E17-AC46D97C2D45}"/>
    <cellStyle name="Normal 2 2 2 2 2 2 2 2 2 2 2 8 2 13 4" xfId="10447" xr:uid="{E88DB49A-094B-4C24-986E-FEBAF949C5C0}"/>
    <cellStyle name="Normal 2 2 2 2 2 2 2 2 2 2 2 8 2 14" xfId="10448" xr:uid="{851BBB76-2981-404F-ACD5-ADAADE7ED497}"/>
    <cellStyle name="Normal 2 2 2 2 2 2 2 2 2 2 2 8 2 15" xfId="10449" xr:uid="{4101ED71-6AFF-44DD-9B1E-9E083B6E37CF}"/>
    <cellStyle name="Normal 2 2 2 2 2 2 2 2 2 2 2 8 2 16" xfId="10450" xr:uid="{275E2F26-88DE-4C0E-BF09-85F8E9CA3E8C}"/>
    <cellStyle name="Normal 2 2 2 2 2 2 2 2 2 2 2 8 2 2" xfId="10451" xr:uid="{6DCC706F-1478-44C9-B3E6-5D8936C160C0}"/>
    <cellStyle name="Normal 2 2 2 2 2 2 2 2 2 2 2 8 2 2 10" xfId="10452" xr:uid="{B58C224B-BFB7-4B9D-A145-4770C2BCFABD}"/>
    <cellStyle name="Normal 2 2 2 2 2 2 2 2 2 2 2 8 2 2 11" xfId="10453" xr:uid="{AD471E18-FBCE-403A-A61A-36124BBDE9B0}"/>
    <cellStyle name="Normal 2 2 2 2 2 2 2 2 2 2 2 8 2 2 11 2" xfId="10454" xr:uid="{613A186B-8A61-4CE0-B7A4-E89FAE9631CE}"/>
    <cellStyle name="Normal 2 2 2 2 2 2 2 2 2 2 2 8 2 2 11 3" xfId="10455" xr:uid="{092BA040-84DF-4821-87AA-A121EC16C970}"/>
    <cellStyle name="Normal 2 2 2 2 2 2 2 2 2 2 2 8 2 2 11 4" xfId="10456" xr:uid="{00BB4870-F758-4178-920A-1E901D49203C}"/>
    <cellStyle name="Normal 2 2 2 2 2 2 2 2 2 2 2 8 2 2 12" xfId="10457" xr:uid="{47CEF48D-922B-495E-8698-BA67744B7BDA}"/>
    <cellStyle name="Normal 2 2 2 2 2 2 2 2 2 2 2 8 2 2 13" xfId="10458" xr:uid="{53522352-1121-4EE8-94CF-21328A5FEF90}"/>
    <cellStyle name="Normal 2 2 2 2 2 2 2 2 2 2 2 8 2 2 14" xfId="10459" xr:uid="{D02ED453-7C5A-4821-82B9-C9322275E857}"/>
    <cellStyle name="Normal 2 2 2 2 2 2 2 2 2 2 2 8 2 2 2" xfId="10460" xr:uid="{C37FE373-2DF1-4908-BFB2-B06ED834C493}"/>
    <cellStyle name="Normal 2 2 2 2 2 2 2 2 2 2 2 8 2 2 2 10" xfId="10461" xr:uid="{F81D1A88-44B9-429F-8FA8-D06457A3782E}"/>
    <cellStyle name="Normal 2 2 2 2 2 2 2 2 2 2 2 8 2 2 2 11" xfId="10462" xr:uid="{886479DC-A5F5-491B-9FFE-8013BF09AA70}"/>
    <cellStyle name="Normal 2 2 2 2 2 2 2 2 2 2 2 8 2 2 2 2" xfId="10463" xr:uid="{E284C967-2994-4404-9EB2-C2CC1D1648F8}"/>
    <cellStyle name="Normal 2 2 2 2 2 2 2 2 2 2 2 8 2 2 2 2 10" xfId="10464" xr:uid="{4A5F39A3-2701-4999-B45B-598EC8E3C8CE}"/>
    <cellStyle name="Normal 2 2 2 2 2 2 2 2 2 2 2 8 2 2 2 2 11" xfId="10465" xr:uid="{0495F6CE-87F8-4E41-A420-E2CB3F9DF724}"/>
    <cellStyle name="Normal 2 2 2 2 2 2 2 2 2 2 2 8 2 2 2 2 2" xfId="10466" xr:uid="{A5EB27FD-088B-4622-89B3-BC4EFADD7D73}"/>
    <cellStyle name="Normal 2 2 2 2 2 2 2 2 2 2 2 8 2 2 2 2 2 2" xfId="10467" xr:uid="{5B5BCEB1-522D-4BC0-9451-663C95E2ABC8}"/>
    <cellStyle name="Normal 2 2 2 2 2 2 2 2 2 2 2 8 2 2 2 2 2 2 2" xfId="10468" xr:uid="{881643CA-4054-47BE-B535-56D7D53B79DE}"/>
    <cellStyle name="Normal 2 2 2 2 2 2 2 2 2 2 2 8 2 2 2 2 2 2 3" xfId="10469" xr:uid="{9A0DDF62-D297-44AA-A7D0-341ECCD6ED51}"/>
    <cellStyle name="Normal 2 2 2 2 2 2 2 2 2 2 2 8 2 2 2 2 2 2 4" xfId="10470" xr:uid="{6246254C-B597-4BCC-8426-EA6F203E62C4}"/>
    <cellStyle name="Normal 2 2 2 2 2 2 2 2 2 2 2 8 2 2 2 2 2 3" xfId="10471" xr:uid="{4C675898-666F-444C-83E5-ED32671D43E6}"/>
    <cellStyle name="Normal 2 2 2 2 2 2 2 2 2 2 2 8 2 2 2 2 2 4" xfId="10472" xr:uid="{303D3B00-5850-41A7-B30E-D99E90B9033D}"/>
    <cellStyle name="Normal 2 2 2 2 2 2 2 2 2 2 2 8 2 2 2 2 2 5" xfId="10473" xr:uid="{A85DFB7C-CA27-42D9-B041-0634E9C611A0}"/>
    <cellStyle name="Normal 2 2 2 2 2 2 2 2 2 2 2 8 2 2 2 2 2 6" xfId="10474" xr:uid="{F3A4CC80-0CE4-4C25-9AAA-6DCE982B7FDB}"/>
    <cellStyle name="Normal 2 2 2 2 2 2 2 2 2 2 2 8 2 2 2 2 3" xfId="10475" xr:uid="{9AD556F3-6A02-4F42-9F45-222005CDEABB}"/>
    <cellStyle name="Normal 2 2 2 2 2 2 2 2 2 2 2 8 2 2 2 2 4" xfId="10476" xr:uid="{CCB6C1F2-D0F0-48F5-8BC3-662E61998F10}"/>
    <cellStyle name="Normal 2 2 2 2 2 2 2 2 2 2 2 8 2 2 2 2 5" xfId="10477" xr:uid="{97448DA6-8C00-4139-BE16-667BE3A744FB}"/>
    <cellStyle name="Normal 2 2 2 2 2 2 2 2 2 2 2 8 2 2 2 2 6" xfId="10478" xr:uid="{1E409535-BE75-4B36-BE9A-651415E071B1}"/>
    <cellStyle name="Normal 2 2 2 2 2 2 2 2 2 2 2 8 2 2 2 2 7" xfId="10479" xr:uid="{D4FEC4EB-173B-459A-B4A1-E3D07983FFFC}"/>
    <cellStyle name="Normal 2 2 2 2 2 2 2 2 2 2 2 8 2 2 2 2 8" xfId="10480" xr:uid="{045CB55C-AFB2-486E-B569-C177DBAC1AE8}"/>
    <cellStyle name="Normal 2 2 2 2 2 2 2 2 2 2 2 8 2 2 2 2 8 2" xfId="10481" xr:uid="{3B7417A6-7DE9-42B7-8EBC-2709EE000C6E}"/>
    <cellStyle name="Normal 2 2 2 2 2 2 2 2 2 2 2 8 2 2 2 2 8 3" xfId="10482" xr:uid="{9194D414-33A7-4D1A-A645-E742633150DE}"/>
    <cellStyle name="Normal 2 2 2 2 2 2 2 2 2 2 2 8 2 2 2 2 8 4" xfId="10483" xr:uid="{592C3B53-AB4D-401B-85E1-487092C616EA}"/>
    <cellStyle name="Normal 2 2 2 2 2 2 2 2 2 2 2 8 2 2 2 2 9" xfId="10484" xr:uid="{A6111D4B-D7D7-4F26-8AEB-39B3C886FE0B}"/>
    <cellStyle name="Normal 2 2 2 2 2 2 2 2 2 2 2 8 2 2 2 3" xfId="10485" xr:uid="{FFC793D0-DF52-4281-A7DB-C3FE3397BEC5}"/>
    <cellStyle name="Normal 2 2 2 2 2 2 2 2 2 2 2 8 2 2 2 3 2" xfId="10486" xr:uid="{B6C17B01-B0AF-4169-AB6F-BFDDEF7A7B16}"/>
    <cellStyle name="Normal 2 2 2 2 2 2 2 2 2 2 2 8 2 2 2 3 2 2" xfId="10487" xr:uid="{8CC020BE-8FAD-4B68-9AE8-141493139F32}"/>
    <cellStyle name="Normal 2 2 2 2 2 2 2 2 2 2 2 8 2 2 2 3 2 3" xfId="10488" xr:uid="{F5487EBC-5607-43B3-A63E-06F087717209}"/>
    <cellStyle name="Normal 2 2 2 2 2 2 2 2 2 2 2 8 2 2 2 3 2 4" xfId="10489" xr:uid="{45CEA607-12CD-42A5-9198-1285EC0D2A34}"/>
    <cellStyle name="Normal 2 2 2 2 2 2 2 2 2 2 2 8 2 2 2 3 3" xfId="10490" xr:uid="{525F6856-F2F3-44DE-AAE9-7CB65E0C3FAD}"/>
    <cellStyle name="Normal 2 2 2 2 2 2 2 2 2 2 2 8 2 2 2 3 4" xfId="10491" xr:uid="{4F933188-246C-49D5-9304-2F711D18BBDD}"/>
    <cellStyle name="Normal 2 2 2 2 2 2 2 2 2 2 2 8 2 2 2 3 5" xfId="10492" xr:uid="{B9D5FE81-65B1-4AA4-BB05-FE8ADBCA7B28}"/>
    <cellStyle name="Normal 2 2 2 2 2 2 2 2 2 2 2 8 2 2 2 3 6" xfId="10493" xr:uid="{23F39B98-B3F4-46D3-9545-4BEB46CBDF51}"/>
    <cellStyle name="Normal 2 2 2 2 2 2 2 2 2 2 2 8 2 2 2 4" xfId="10494" xr:uid="{A1EA6306-2576-4131-B219-DA8E2892CC43}"/>
    <cellStyle name="Normal 2 2 2 2 2 2 2 2 2 2 2 8 2 2 2 5" xfId="10495" xr:uid="{7D6ADAD5-E049-48CC-B6EE-4DFAB8F49C1B}"/>
    <cellStyle name="Normal 2 2 2 2 2 2 2 2 2 2 2 8 2 2 2 6" xfId="10496" xr:uid="{DCAF0693-063C-462A-AC95-2B103415E397}"/>
    <cellStyle name="Normal 2 2 2 2 2 2 2 2 2 2 2 8 2 2 2 7" xfId="10497" xr:uid="{37CA3921-1E38-468B-9C95-9F9C0A650274}"/>
    <cellStyle name="Normal 2 2 2 2 2 2 2 2 2 2 2 8 2 2 2 8" xfId="10498" xr:uid="{ED128EFE-BD81-4147-8C3A-CA7118CDD3DF}"/>
    <cellStyle name="Normal 2 2 2 2 2 2 2 2 2 2 2 8 2 2 2 8 2" xfId="10499" xr:uid="{CBB7883A-72E6-4313-B5BC-AE1DB24B125E}"/>
    <cellStyle name="Normal 2 2 2 2 2 2 2 2 2 2 2 8 2 2 2 8 3" xfId="10500" xr:uid="{C59D2FF8-6571-4A5B-BCD2-94CBC0CB99E2}"/>
    <cellStyle name="Normal 2 2 2 2 2 2 2 2 2 2 2 8 2 2 2 8 4" xfId="10501" xr:uid="{A3DFDCFC-E95C-4CBD-8ECE-5317F6D3125E}"/>
    <cellStyle name="Normal 2 2 2 2 2 2 2 2 2 2 2 8 2 2 2 9" xfId="10502" xr:uid="{31C7BEC0-30D8-42C2-A9BC-D4FFABCF9D18}"/>
    <cellStyle name="Normal 2 2 2 2 2 2 2 2 2 2 2 8 2 2 3" xfId="10503" xr:uid="{64BD12E7-1FFC-4711-A471-7EDB06A76FD2}"/>
    <cellStyle name="Normal 2 2 2 2 2 2 2 2 2 2 2 8 2 2 4" xfId="10504" xr:uid="{CA2082CF-2BCE-4ECC-B476-DF29FE2DB401}"/>
    <cellStyle name="Normal 2 2 2 2 2 2 2 2 2 2 2 8 2 2 5" xfId="10505" xr:uid="{B80C87C0-1AB9-42D0-BAAA-83F6840E4087}"/>
    <cellStyle name="Normal 2 2 2 2 2 2 2 2 2 2 2 8 2 2 5 2" xfId="10506" xr:uid="{51703C75-FD25-481C-8DAA-7FB0AD10C70E}"/>
    <cellStyle name="Normal 2 2 2 2 2 2 2 2 2 2 2 8 2 2 5 2 2" xfId="10507" xr:uid="{B3A47BA5-747F-4A0B-A11B-DAE09E88A45C}"/>
    <cellStyle name="Normal 2 2 2 2 2 2 2 2 2 2 2 8 2 2 5 2 3" xfId="10508" xr:uid="{203DA655-E516-4800-8E48-C01D2F0EDB68}"/>
    <cellStyle name="Normal 2 2 2 2 2 2 2 2 2 2 2 8 2 2 5 2 4" xfId="10509" xr:uid="{8352C95B-92A5-4A61-893B-C91A9B266DE2}"/>
    <cellStyle name="Normal 2 2 2 2 2 2 2 2 2 2 2 8 2 2 5 3" xfId="10510" xr:uid="{AA4365BB-F42A-4D69-BC39-A348B6EB6B92}"/>
    <cellStyle name="Normal 2 2 2 2 2 2 2 2 2 2 2 8 2 2 5 4" xfId="10511" xr:uid="{0A3FA708-C901-446F-8E8D-4B7A3F24FB35}"/>
    <cellStyle name="Normal 2 2 2 2 2 2 2 2 2 2 2 8 2 2 5 5" xfId="10512" xr:uid="{FC813708-ABAD-49EE-88C3-78A31A7248CA}"/>
    <cellStyle name="Normal 2 2 2 2 2 2 2 2 2 2 2 8 2 2 5 6" xfId="10513" xr:uid="{A8A4C425-C3BC-46CB-9662-E5249437A8F0}"/>
    <cellStyle name="Normal 2 2 2 2 2 2 2 2 2 2 2 8 2 2 6" xfId="10514" xr:uid="{CD7B0C68-DDFB-458A-BB0A-381DF431ED4F}"/>
    <cellStyle name="Normal 2 2 2 2 2 2 2 2 2 2 2 8 2 2 7" xfId="10515" xr:uid="{C99AF19D-69E5-4612-8BA0-3F52BF37B057}"/>
    <cellStyle name="Normal 2 2 2 2 2 2 2 2 2 2 2 8 2 2 8" xfId="10516" xr:uid="{7F079C7F-49BF-4FF8-97EE-18A3FEFB4532}"/>
    <cellStyle name="Normal 2 2 2 2 2 2 2 2 2 2 2 8 2 2 9" xfId="10517" xr:uid="{716D3B64-62F8-401F-A809-52EDD158FDC6}"/>
    <cellStyle name="Normal 2 2 2 2 2 2 2 2 2 2 2 8 2 3" xfId="10518" xr:uid="{EBEA7E64-3CBA-4EC9-B3E1-14ABEE32BD21}"/>
    <cellStyle name="Normal 2 2 2 2 2 2 2 2 2 2 2 8 2 4" xfId="10519" xr:uid="{FA4ACBF9-3F65-4CD0-9C01-9C2C42624F76}"/>
    <cellStyle name="Normal 2 2 2 2 2 2 2 2 2 2 2 8 2 5" xfId="10520" xr:uid="{AE4B98E9-486A-46C5-ADE7-F0193E677781}"/>
    <cellStyle name="Normal 2 2 2 2 2 2 2 2 2 2 2 8 2 5 10" xfId="10521" xr:uid="{587E4EC2-BAD2-4CBE-ACA7-75579FD510C8}"/>
    <cellStyle name="Normal 2 2 2 2 2 2 2 2 2 2 2 8 2 5 11" xfId="10522" xr:uid="{733A6F5D-2383-46E7-BAB7-F864D06C03A1}"/>
    <cellStyle name="Normal 2 2 2 2 2 2 2 2 2 2 2 8 2 5 2" xfId="10523" xr:uid="{679544B1-045D-4AB8-916C-7175DA79081E}"/>
    <cellStyle name="Normal 2 2 2 2 2 2 2 2 2 2 2 8 2 5 2 10" xfId="10524" xr:uid="{5ED8CEC5-280F-4FF5-AA94-6B2F56C1784D}"/>
    <cellStyle name="Normal 2 2 2 2 2 2 2 2 2 2 2 8 2 5 2 11" xfId="10525" xr:uid="{A3A8BF84-C98C-4044-AA16-9A291F3D1882}"/>
    <cellStyle name="Normal 2 2 2 2 2 2 2 2 2 2 2 8 2 5 2 2" xfId="10526" xr:uid="{03BDFF60-93D8-4545-B3CB-7464920B610B}"/>
    <cellStyle name="Normal 2 2 2 2 2 2 2 2 2 2 2 8 2 5 2 2 2" xfId="10527" xr:uid="{DC96DBBB-8EC4-4A33-B3AB-6C9DBE61FC7A}"/>
    <cellStyle name="Normal 2 2 2 2 2 2 2 2 2 2 2 8 2 5 2 2 2 2" xfId="10528" xr:uid="{EBFD5244-4ED5-488B-B2E9-4D6223F1B905}"/>
    <cellStyle name="Normal 2 2 2 2 2 2 2 2 2 2 2 8 2 5 2 2 2 3" xfId="10529" xr:uid="{AF856D0A-A6DB-406C-A711-4A686D6D03FD}"/>
    <cellStyle name="Normal 2 2 2 2 2 2 2 2 2 2 2 8 2 5 2 2 2 4" xfId="10530" xr:uid="{5008DBE3-9CF2-4CA8-8E09-1337987A3B42}"/>
    <cellStyle name="Normal 2 2 2 2 2 2 2 2 2 2 2 8 2 5 2 2 3" xfId="10531" xr:uid="{5F49EF56-04D4-4C4E-94B9-C5FE023B3422}"/>
    <cellStyle name="Normal 2 2 2 2 2 2 2 2 2 2 2 8 2 5 2 2 4" xfId="10532" xr:uid="{6FDEA197-E30D-4A91-8A1C-ABECD21B31FA}"/>
    <cellStyle name="Normal 2 2 2 2 2 2 2 2 2 2 2 8 2 5 2 2 5" xfId="10533" xr:uid="{55F8B6B3-E3D4-4A97-B1F0-BFDE3223DC0F}"/>
    <cellStyle name="Normal 2 2 2 2 2 2 2 2 2 2 2 8 2 5 2 2 6" xfId="10534" xr:uid="{197795B9-3035-4DEF-B3E3-7BDB14990ED3}"/>
    <cellStyle name="Normal 2 2 2 2 2 2 2 2 2 2 2 8 2 5 2 3" xfId="10535" xr:uid="{2A3F04AB-E31A-4493-AF87-ADB82DAA3397}"/>
    <cellStyle name="Normal 2 2 2 2 2 2 2 2 2 2 2 8 2 5 2 4" xfId="10536" xr:uid="{35751206-D98C-4975-872F-9A536C6DD72E}"/>
    <cellStyle name="Normal 2 2 2 2 2 2 2 2 2 2 2 8 2 5 2 5" xfId="10537" xr:uid="{0E57A7C7-E8D1-48AC-AA25-8084BE78B428}"/>
    <cellStyle name="Normal 2 2 2 2 2 2 2 2 2 2 2 8 2 5 2 6" xfId="10538" xr:uid="{FD55EBAF-6E60-4A77-A846-0E1FC753CF8A}"/>
    <cellStyle name="Normal 2 2 2 2 2 2 2 2 2 2 2 8 2 5 2 7" xfId="10539" xr:uid="{665EB207-1583-4217-813B-53FB65855433}"/>
    <cellStyle name="Normal 2 2 2 2 2 2 2 2 2 2 2 8 2 5 2 8" xfId="10540" xr:uid="{A51D3FF3-1498-49B2-AF9F-34783CC9B7B2}"/>
    <cellStyle name="Normal 2 2 2 2 2 2 2 2 2 2 2 8 2 5 2 8 2" xfId="10541" xr:uid="{C25AC4C9-4DE2-4950-A018-C8E499031030}"/>
    <cellStyle name="Normal 2 2 2 2 2 2 2 2 2 2 2 8 2 5 2 8 3" xfId="10542" xr:uid="{E541BAC5-ACF9-4249-8DC8-FC9E5804BDD1}"/>
    <cellStyle name="Normal 2 2 2 2 2 2 2 2 2 2 2 8 2 5 2 8 4" xfId="10543" xr:uid="{E234C60D-F6D7-42DD-91D6-3DB51EFA8126}"/>
    <cellStyle name="Normal 2 2 2 2 2 2 2 2 2 2 2 8 2 5 2 9" xfId="10544" xr:uid="{C49CA8DF-BFD8-4A0C-99EC-E63545CEFE55}"/>
    <cellStyle name="Normal 2 2 2 2 2 2 2 2 2 2 2 8 2 5 3" xfId="10545" xr:uid="{4FE2CE08-54F9-4315-9461-19E63EEAD2C0}"/>
    <cellStyle name="Normal 2 2 2 2 2 2 2 2 2 2 2 8 2 5 3 2" xfId="10546" xr:uid="{C8B1C302-B08A-47DE-98FD-766ACD7D446C}"/>
    <cellStyle name="Normal 2 2 2 2 2 2 2 2 2 2 2 8 2 5 3 2 2" xfId="10547" xr:uid="{AD397E46-8AA5-43A5-AF0E-72A1444DA8BE}"/>
    <cellStyle name="Normal 2 2 2 2 2 2 2 2 2 2 2 8 2 5 3 2 3" xfId="10548" xr:uid="{5C41767A-7EE8-48C7-8675-61C71BD07BFF}"/>
    <cellStyle name="Normal 2 2 2 2 2 2 2 2 2 2 2 8 2 5 3 2 4" xfId="10549" xr:uid="{CBDB1EAF-367E-46CD-81BB-6DCB6D1E8DDC}"/>
    <cellStyle name="Normal 2 2 2 2 2 2 2 2 2 2 2 8 2 5 3 3" xfId="10550" xr:uid="{CCE273A5-FC0A-4CDA-BF35-85B5DB38E298}"/>
    <cellStyle name="Normal 2 2 2 2 2 2 2 2 2 2 2 8 2 5 3 4" xfId="10551" xr:uid="{05B68B8C-84AE-428A-A9F5-3FFD534CAE7E}"/>
    <cellStyle name="Normal 2 2 2 2 2 2 2 2 2 2 2 8 2 5 3 5" xfId="10552" xr:uid="{58DB86F9-2C5E-4F6A-8EA0-D5DD713A9886}"/>
    <cellStyle name="Normal 2 2 2 2 2 2 2 2 2 2 2 8 2 5 3 6" xfId="10553" xr:uid="{D2D8AA01-67D4-4AEE-A9AF-ABCD7F36C7B1}"/>
    <cellStyle name="Normal 2 2 2 2 2 2 2 2 2 2 2 8 2 5 4" xfId="10554" xr:uid="{37C4FA19-BFC7-4596-B4FA-AA9A718D478A}"/>
    <cellStyle name="Normal 2 2 2 2 2 2 2 2 2 2 2 8 2 5 5" xfId="10555" xr:uid="{2EE746EA-71D3-45CE-A53A-CC67B62731CE}"/>
    <cellStyle name="Normal 2 2 2 2 2 2 2 2 2 2 2 8 2 5 6" xfId="10556" xr:uid="{B7F9EC65-4F3B-465A-9C36-F7F29237CC8C}"/>
    <cellStyle name="Normal 2 2 2 2 2 2 2 2 2 2 2 8 2 5 7" xfId="10557" xr:uid="{20DE1E00-7057-4159-BEAF-77A3119027C3}"/>
    <cellStyle name="Normal 2 2 2 2 2 2 2 2 2 2 2 8 2 5 8" xfId="10558" xr:uid="{634D1536-DF72-4378-9A3C-1DBC97D77C9E}"/>
    <cellStyle name="Normal 2 2 2 2 2 2 2 2 2 2 2 8 2 5 8 2" xfId="10559" xr:uid="{9E12D5EE-339E-4587-B13C-C689671A115C}"/>
    <cellStyle name="Normal 2 2 2 2 2 2 2 2 2 2 2 8 2 5 8 3" xfId="10560" xr:uid="{DFA92FD5-F434-492D-82F8-9B9AAAF7CF7A}"/>
    <cellStyle name="Normal 2 2 2 2 2 2 2 2 2 2 2 8 2 5 8 4" xfId="10561" xr:uid="{D104363D-A4FC-42CE-BD1B-96E77A001CF6}"/>
    <cellStyle name="Normal 2 2 2 2 2 2 2 2 2 2 2 8 2 5 9" xfId="10562" xr:uid="{D4089602-49B9-4A82-B499-9AE9808C7AAB}"/>
    <cellStyle name="Normal 2 2 2 2 2 2 2 2 2 2 2 8 2 6" xfId="10563" xr:uid="{1CB5417D-4DD2-4FD4-A146-15F6B00CFB34}"/>
    <cellStyle name="Normal 2 2 2 2 2 2 2 2 2 2 2 8 2 7" xfId="10564" xr:uid="{703D9039-AA4C-4A00-82D4-1E3361132379}"/>
    <cellStyle name="Normal 2 2 2 2 2 2 2 2 2 2 2 8 2 7 2" xfId="10565" xr:uid="{AA38C599-7D7C-4BBB-833F-DA5540ED2CB5}"/>
    <cellStyle name="Normal 2 2 2 2 2 2 2 2 2 2 2 8 2 7 2 2" xfId="10566" xr:uid="{4B9DC40F-6179-4E82-8789-62F839822ECC}"/>
    <cellStyle name="Normal 2 2 2 2 2 2 2 2 2 2 2 8 2 7 2 3" xfId="10567" xr:uid="{B784E6AB-3988-433A-B93B-06EFE8980214}"/>
    <cellStyle name="Normal 2 2 2 2 2 2 2 2 2 2 2 8 2 7 2 4" xfId="10568" xr:uid="{ECBA0530-6EFA-4D40-9747-C6C5C2F310FF}"/>
    <cellStyle name="Normal 2 2 2 2 2 2 2 2 2 2 2 8 2 7 3" xfId="10569" xr:uid="{9DACD89A-8D8A-463C-9E14-9497EBCE3EB8}"/>
    <cellStyle name="Normal 2 2 2 2 2 2 2 2 2 2 2 8 2 7 4" xfId="10570" xr:uid="{B9268DF1-37EC-42BE-A998-3A4E6FF6BB0D}"/>
    <cellStyle name="Normal 2 2 2 2 2 2 2 2 2 2 2 8 2 7 5" xfId="10571" xr:uid="{624CCE22-97D4-41E1-BE03-750DC5E33D02}"/>
    <cellStyle name="Normal 2 2 2 2 2 2 2 2 2 2 2 8 2 7 6" xfId="10572" xr:uid="{B19D2F07-8862-47EF-92D8-4053F3332B99}"/>
    <cellStyle name="Normal 2 2 2 2 2 2 2 2 2 2 2 8 2 8" xfId="10573" xr:uid="{93D92589-2712-44AC-9EC1-1CFD1EF8D124}"/>
    <cellStyle name="Normal 2 2 2 2 2 2 2 2 2 2 2 8 2 9" xfId="10574" xr:uid="{3941C239-AEBE-4A2D-BE39-9ACE5364A772}"/>
    <cellStyle name="Normal 2 2 2 2 2 2 2 2 2 2 2 8 20" xfId="10575" xr:uid="{E2EAF599-975B-46AF-A6AF-FC3117AC0D9E}"/>
    <cellStyle name="Normal 2 2 2 2 2 2 2 2 2 2 2 8 21" xfId="10576" xr:uid="{BE524B30-395B-4BBC-85EA-556CFA630C67}"/>
    <cellStyle name="Normal 2 2 2 2 2 2 2 2 2 2 2 8 21 2" xfId="10577" xr:uid="{BEE5850F-C538-4C4A-93AF-0426898C6470}"/>
    <cellStyle name="Normal 2 2 2 2 2 2 2 2 2 2 2 8 21 3" xfId="10578" xr:uid="{F958C41B-5ECD-41DD-B339-58241C00DF87}"/>
    <cellStyle name="Normal 2 2 2 2 2 2 2 2 2 2 2 8 21 4" xfId="10579" xr:uid="{D1ACE761-A12D-4B90-9A66-4FA77AC53CE9}"/>
    <cellStyle name="Normal 2 2 2 2 2 2 2 2 2 2 2 8 22" xfId="10580" xr:uid="{A96C8692-EE97-4D7B-AA3B-B3F9C166196C}"/>
    <cellStyle name="Normal 2 2 2 2 2 2 2 2 2 2 2 8 23" xfId="10581" xr:uid="{4F31FA04-3E02-4B95-84AB-68B9F0A47DFA}"/>
    <cellStyle name="Normal 2 2 2 2 2 2 2 2 2 2 2 8 24" xfId="10582" xr:uid="{C92D0420-6F02-4E77-ACF5-2DA8D344698B}"/>
    <cellStyle name="Normal 2 2 2 2 2 2 2 2 2 2 2 8 3" xfId="10583" xr:uid="{4E673372-140A-4209-B83C-890F765CD20E}"/>
    <cellStyle name="Normal 2 2 2 2 2 2 2 2 2 2 2 8 4" xfId="10584" xr:uid="{F8073FD7-5CBF-4532-B8E2-B9D29EA6ACA6}"/>
    <cellStyle name="Normal 2 2 2 2 2 2 2 2 2 2 2 8 5" xfId="10585" xr:uid="{32DAD8F5-67E7-4EFE-8E43-08806EA82725}"/>
    <cellStyle name="Normal 2 2 2 2 2 2 2 2 2 2 2 8 6" xfId="10586" xr:uid="{F4C929B3-238B-4F36-88F3-F9FEE4E0E1AE}"/>
    <cellStyle name="Normal 2 2 2 2 2 2 2 2 2 2 2 8 7" xfId="10587" xr:uid="{1CFA7E1F-3567-4399-98B2-D56421F790CE}"/>
    <cellStyle name="Normal 2 2 2 2 2 2 2 2 2 2 2 8 8" xfId="10588" xr:uid="{D25C2B8D-DADF-414E-B822-B3B8AB45A9F4}"/>
    <cellStyle name="Normal 2 2 2 2 2 2 2 2 2 2 2 8 9" xfId="10589" xr:uid="{98257443-5AE3-4B06-A161-7F36A241798D}"/>
    <cellStyle name="Normal 2 2 2 2 2 2 2 2 2 2 2 80" xfId="10590" xr:uid="{FAAE4DA3-9A0C-454E-8FD7-161C40A1CE70}"/>
    <cellStyle name="Normal 2 2 2 2 2 2 2 2 2 2 2 81" xfId="10591" xr:uid="{1E609176-A2E3-4760-BA62-F8D88B85AB3B}"/>
    <cellStyle name="Normal 2 2 2 2 2 2 2 2 2 2 2 82" xfId="10592" xr:uid="{857BC369-B928-4BDD-99C4-FCCF1425FE68}"/>
    <cellStyle name="Normal 2 2 2 2 2 2 2 2 2 2 2 83" xfId="10593" xr:uid="{3680518C-5184-472D-A6A4-BFFBE7347A65}"/>
    <cellStyle name="Normal 2 2 2 2 2 2 2 2 2 2 2 84" xfId="10594" xr:uid="{C9855C2E-7F11-4686-A1B7-744EC5259E15}"/>
    <cellStyle name="Normal 2 2 2 2 2 2 2 2 2 2 2 85" xfId="10595" xr:uid="{59218E83-7272-44F8-AEC0-11C6A5991869}"/>
    <cellStyle name="Normal 2 2 2 2 2 2 2 2 2 2 2 86" xfId="10596" xr:uid="{A5D9C61C-A41B-4598-841B-ED041457B1C0}"/>
    <cellStyle name="Normal 2 2 2 2 2 2 2 2 2 2 2 87" xfId="10597" xr:uid="{4D5FF18C-4058-4ED0-B39A-7246B7A75B31}"/>
    <cellStyle name="Normal 2 2 2 2 2 2 2 2 2 2 2 88" xfId="10598" xr:uid="{D4073A68-C562-47ED-BE1F-0AE56C27C168}"/>
    <cellStyle name="Normal 2 2 2 2 2 2 2 2 2 2 2 89" xfId="10599" xr:uid="{5BCCEF7A-4049-4629-BE2C-6C7D1A62F2A1}"/>
    <cellStyle name="Normal 2 2 2 2 2 2 2 2 2 2 2 89 2" xfId="10600" xr:uid="{C847F938-7BF7-4869-B7A8-ABA1C0D806A7}"/>
    <cellStyle name="Normal 2 2 2 2 2 2 2 2 2 2 2 89 3" xfId="10601" xr:uid="{A124FAD2-D0B4-420E-BB1E-9F330D082C9D}"/>
    <cellStyle name="Normal 2 2 2 2 2 2 2 2 2 2 2 89 4" xfId="10602" xr:uid="{08B0E6C5-01AC-4C11-BB0C-18691CE85D96}"/>
    <cellStyle name="Normal 2 2 2 2 2 2 2 2 2 2 2 9" xfId="10603" xr:uid="{6FF64B42-5CC3-4F1F-9148-B6C8C14FDB61}"/>
    <cellStyle name="Normal 2 2 2 2 2 2 2 2 2 2 2 9 10" xfId="10604" xr:uid="{A8407E55-4AB7-4543-B7CC-2A17692D2A6A}"/>
    <cellStyle name="Normal 2 2 2 2 2 2 2 2 2 2 2 9 11" xfId="10605" xr:uid="{711E0088-94B4-495A-959E-83BBBF2E09DB}"/>
    <cellStyle name="Normal 2 2 2 2 2 2 2 2 2 2 2 9 12" xfId="10606" xr:uid="{66ED7A96-A189-4B1F-895C-D5040633F52C}"/>
    <cellStyle name="Normal 2 2 2 2 2 2 2 2 2 2 2 9 13" xfId="10607" xr:uid="{D7A1B8F6-EA46-4A1F-8FC3-8567C6E445E9}"/>
    <cellStyle name="Normal 2 2 2 2 2 2 2 2 2 2 2 9 13 2" xfId="10608" xr:uid="{07A0ACF1-F1DD-4FD2-91DB-D9061C47EFB7}"/>
    <cellStyle name="Normal 2 2 2 2 2 2 2 2 2 2 2 9 13 3" xfId="10609" xr:uid="{DC4F708A-3BD0-4CF4-9997-626CFADB7E00}"/>
    <cellStyle name="Normal 2 2 2 2 2 2 2 2 2 2 2 9 13 4" xfId="10610" xr:uid="{0711601D-1A95-409F-A33C-D9D4B7ECF6E4}"/>
    <cellStyle name="Normal 2 2 2 2 2 2 2 2 2 2 2 9 14" xfId="10611" xr:uid="{CB0DE674-0560-4782-8D79-DB2DFF2542F0}"/>
    <cellStyle name="Normal 2 2 2 2 2 2 2 2 2 2 2 9 15" xfId="10612" xr:uid="{01707411-0870-437B-A0D5-73D3F6971731}"/>
    <cellStyle name="Normal 2 2 2 2 2 2 2 2 2 2 2 9 16" xfId="10613" xr:uid="{1C65972D-AD84-4C68-9F67-DE3B678D1E34}"/>
    <cellStyle name="Normal 2 2 2 2 2 2 2 2 2 2 2 9 2" xfId="10614" xr:uid="{1FD402C4-8D5A-4342-8E08-3B2328170D2A}"/>
    <cellStyle name="Normal 2 2 2 2 2 2 2 2 2 2 2 9 2 10" xfId="10615" xr:uid="{8C3A93FF-08C9-4CF5-95E4-7D7D1CB777C4}"/>
    <cellStyle name="Normal 2 2 2 2 2 2 2 2 2 2 2 9 2 11" xfId="10616" xr:uid="{39D222E5-C461-40B4-9FE3-6034AC03F189}"/>
    <cellStyle name="Normal 2 2 2 2 2 2 2 2 2 2 2 9 2 11 2" xfId="10617" xr:uid="{DF67C71A-6751-4D7E-8503-129DADB309BE}"/>
    <cellStyle name="Normal 2 2 2 2 2 2 2 2 2 2 2 9 2 11 3" xfId="10618" xr:uid="{65907219-BD10-426B-ADC2-A962BF14F129}"/>
    <cellStyle name="Normal 2 2 2 2 2 2 2 2 2 2 2 9 2 11 4" xfId="10619" xr:uid="{E73ECA48-3ECB-46A5-917F-E5B661F843C0}"/>
    <cellStyle name="Normal 2 2 2 2 2 2 2 2 2 2 2 9 2 12" xfId="10620" xr:uid="{172A5892-3274-4A80-A342-1A1D3214BA6D}"/>
    <cellStyle name="Normal 2 2 2 2 2 2 2 2 2 2 2 9 2 13" xfId="10621" xr:uid="{EFA1A7BC-468A-4DA5-B5E4-0E48F2DCDE11}"/>
    <cellStyle name="Normal 2 2 2 2 2 2 2 2 2 2 2 9 2 14" xfId="10622" xr:uid="{BD1811A5-F269-409E-86A3-0A0BAF08BFC8}"/>
    <cellStyle name="Normal 2 2 2 2 2 2 2 2 2 2 2 9 2 2" xfId="10623" xr:uid="{F9F33F00-90D9-4F7A-9A46-0AE38F297EFC}"/>
    <cellStyle name="Normal 2 2 2 2 2 2 2 2 2 2 2 9 2 2 10" xfId="10624" xr:uid="{BF5AB102-D31C-4F68-BA9E-DECD8D5A9964}"/>
    <cellStyle name="Normal 2 2 2 2 2 2 2 2 2 2 2 9 2 2 11" xfId="10625" xr:uid="{0AD96B14-C9D5-4169-A5D2-660CE3C38758}"/>
    <cellStyle name="Normal 2 2 2 2 2 2 2 2 2 2 2 9 2 2 2" xfId="10626" xr:uid="{7EB3D3B4-6768-41A8-9656-63481448D641}"/>
    <cellStyle name="Normal 2 2 2 2 2 2 2 2 2 2 2 9 2 2 2 10" xfId="10627" xr:uid="{A62FFD20-0AE5-4E09-8444-C74493172688}"/>
    <cellStyle name="Normal 2 2 2 2 2 2 2 2 2 2 2 9 2 2 2 11" xfId="10628" xr:uid="{498304B0-CBA6-4B60-9F64-F0938E4680D8}"/>
    <cellStyle name="Normal 2 2 2 2 2 2 2 2 2 2 2 9 2 2 2 2" xfId="10629" xr:uid="{FA737841-D404-47E1-8901-8336A59F0BEE}"/>
    <cellStyle name="Normal 2 2 2 2 2 2 2 2 2 2 2 9 2 2 2 2 2" xfId="10630" xr:uid="{B8636619-1C1B-4F15-85D4-AA782E77D738}"/>
    <cellStyle name="Normal 2 2 2 2 2 2 2 2 2 2 2 9 2 2 2 2 2 2" xfId="10631" xr:uid="{45787670-1172-4709-AF72-03CA02B641E8}"/>
    <cellStyle name="Normal 2 2 2 2 2 2 2 2 2 2 2 9 2 2 2 2 2 3" xfId="10632" xr:uid="{CD2D6B26-E691-41B6-9504-01A082822B96}"/>
    <cellStyle name="Normal 2 2 2 2 2 2 2 2 2 2 2 9 2 2 2 2 2 4" xfId="10633" xr:uid="{8A0344B2-891B-4252-8F2F-BC60D98B813F}"/>
    <cellStyle name="Normal 2 2 2 2 2 2 2 2 2 2 2 9 2 2 2 2 3" xfId="10634" xr:uid="{00189059-9B51-4E81-9F70-8D5483B5C890}"/>
    <cellStyle name="Normal 2 2 2 2 2 2 2 2 2 2 2 9 2 2 2 2 4" xfId="10635" xr:uid="{10F1FCB4-9AAC-4D3D-A39F-595EE75E7E87}"/>
    <cellStyle name="Normal 2 2 2 2 2 2 2 2 2 2 2 9 2 2 2 2 5" xfId="10636" xr:uid="{2DE1FE88-033E-4C5E-8EF4-C5D6038393AE}"/>
    <cellStyle name="Normal 2 2 2 2 2 2 2 2 2 2 2 9 2 2 2 2 6" xfId="10637" xr:uid="{CD216B7B-B628-49B9-AE74-2D2EDD045287}"/>
    <cellStyle name="Normal 2 2 2 2 2 2 2 2 2 2 2 9 2 2 2 3" xfId="10638" xr:uid="{6C0443C5-E3F6-4D02-B201-1A415FBD2B8B}"/>
    <cellStyle name="Normal 2 2 2 2 2 2 2 2 2 2 2 9 2 2 2 4" xfId="10639" xr:uid="{0C120BC8-D55E-4A69-A301-E34BD0C50045}"/>
    <cellStyle name="Normal 2 2 2 2 2 2 2 2 2 2 2 9 2 2 2 5" xfId="10640" xr:uid="{131AF044-FF2F-495C-9F1B-094083CA487A}"/>
    <cellStyle name="Normal 2 2 2 2 2 2 2 2 2 2 2 9 2 2 2 6" xfId="10641" xr:uid="{2AFF180A-BDE7-4677-82F1-52AD69D18101}"/>
    <cellStyle name="Normal 2 2 2 2 2 2 2 2 2 2 2 9 2 2 2 7" xfId="10642" xr:uid="{8957466E-1E1B-4D7F-992B-AF5CA2F5BBE1}"/>
    <cellStyle name="Normal 2 2 2 2 2 2 2 2 2 2 2 9 2 2 2 8" xfId="10643" xr:uid="{03AB0AC0-B5B9-4E65-8959-31C029B520C8}"/>
    <cellStyle name="Normal 2 2 2 2 2 2 2 2 2 2 2 9 2 2 2 8 2" xfId="10644" xr:uid="{0528EAF1-802E-4C59-99B3-C58DF9160B89}"/>
    <cellStyle name="Normal 2 2 2 2 2 2 2 2 2 2 2 9 2 2 2 8 3" xfId="10645" xr:uid="{2779679C-8CAA-4403-9425-DAE794A114DA}"/>
    <cellStyle name="Normal 2 2 2 2 2 2 2 2 2 2 2 9 2 2 2 8 4" xfId="10646" xr:uid="{171F4860-0284-46EC-AB19-3FE0E7ABC1C1}"/>
    <cellStyle name="Normal 2 2 2 2 2 2 2 2 2 2 2 9 2 2 2 9" xfId="10647" xr:uid="{E1D7C5B5-F9D7-4BBB-A4FC-6AF217440FA1}"/>
    <cellStyle name="Normal 2 2 2 2 2 2 2 2 2 2 2 9 2 2 3" xfId="10648" xr:uid="{711F6850-C01B-476A-AB3F-255D918D0CC0}"/>
    <cellStyle name="Normal 2 2 2 2 2 2 2 2 2 2 2 9 2 2 3 2" xfId="10649" xr:uid="{F1B11EF3-233A-4523-B8C0-32A375C67A6E}"/>
    <cellStyle name="Normal 2 2 2 2 2 2 2 2 2 2 2 9 2 2 3 2 2" xfId="10650" xr:uid="{21A50546-B95B-4537-8B0C-38862E474B1A}"/>
    <cellStyle name="Normal 2 2 2 2 2 2 2 2 2 2 2 9 2 2 3 2 3" xfId="10651" xr:uid="{11952D83-454D-4071-92C5-2D9CF5787E35}"/>
    <cellStyle name="Normal 2 2 2 2 2 2 2 2 2 2 2 9 2 2 3 2 4" xfId="10652" xr:uid="{A3FE70D4-DCD8-457E-9C9D-700CDE7D6030}"/>
    <cellStyle name="Normal 2 2 2 2 2 2 2 2 2 2 2 9 2 2 3 3" xfId="10653" xr:uid="{AC8F1096-A5F9-4613-BF21-68E5402AE598}"/>
    <cellStyle name="Normal 2 2 2 2 2 2 2 2 2 2 2 9 2 2 3 4" xfId="10654" xr:uid="{0DC84CE9-5B0C-4E59-8ED9-74D64BE2B767}"/>
    <cellStyle name="Normal 2 2 2 2 2 2 2 2 2 2 2 9 2 2 3 5" xfId="10655" xr:uid="{60C0EEF4-DA7E-42CF-BFE2-727862BBD740}"/>
    <cellStyle name="Normal 2 2 2 2 2 2 2 2 2 2 2 9 2 2 3 6" xfId="10656" xr:uid="{772E6505-F0DC-4A73-A336-BD18BBCC147B}"/>
    <cellStyle name="Normal 2 2 2 2 2 2 2 2 2 2 2 9 2 2 4" xfId="10657" xr:uid="{922BA342-F4BD-4ED7-A195-AD7EB986B4DC}"/>
    <cellStyle name="Normal 2 2 2 2 2 2 2 2 2 2 2 9 2 2 5" xfId="10658" xr:uid="{7E051976-22F4-4DCE-BEAF-A53E54F96BF3}"/>
    <cellStyle name="Normal 2 2 2 2 2 2 2 2 2 2 2 9 2 2 6" xfId="10659" xr:uid="{CBC4A622-A0B0-4C38-B775-EF0051701E84}"/>
    <cellStyle name="Normal 2 2 2 2 2 2 2 2 2 2 2 9 2 2 7" xfId="10660" xr:uid="{9B47AAE9-3A03-4B18-B07C-F019FC0FD207}"/>
    <cellStyle name="Normal 2 2 2 2 2 2 2 2 2 2 2 9 2 2 8" xfId="10661" xr:uid="{88F57A5D-C26C-4667-B141-7D99D9685A38}"/>
    <cellStyle name="Normal 2 2 2 2 2 2 2 2 2 2 2 9 2 2 8 2" xfId="10662" xr:uid="{5A629F66-C2D7-4438-92D2-B6FC0F7B9D68}"/>
    <cellStyle name="Normal 2 2 2 2 2 2 2 2 2 2 2 9 2 2 8 3" xfId="10663" xr:uid="{4EB271BB-8679-4DBF-8E76-7317D8CFA454}"/>
    <cellStyle name="Normal 2 2 2 2 2 2 2 2 2 2 2 9 2 2 8 4" xfId="10664" xr:uid="{095836D1-2C9B-4533-889C-31B6AFEEC95F}"/>
    <cellStyle name="Normal 2 2 2 2 2 2 2 2 2 2 2 9 2 2 9" xfId="10665" xr:uid="{87F2FC31-8D56-43EC-9037-7D8C554000F3}"/>
    <cellStyle name="Normal 2 2 2 2 2 2 2 2 2 2 2 9 2 3" xfId="10666" xr:uid="{A224F4A1-75FD-4645-90A5-A642102DCD5F}"/>
    <cellStyle name="Normal 2 2 2 2 2 2 2 2 2 2 2 9 2 4" xfId="10667" xr:uid="{5D579ECA-40D4-4A84-A6BC-968433EBEF0F}"/>
    <cellStyle name="Normal 2 2 2 2 2 2 2 2 2 2 2 9 2 5" xfId="10668" xr:uid="{0DED36BC-6571-4120-ADE9-49409B62D988}"/>
    <cellStyle name="Normal 2 2 2 2 2 2 2 2 2 2 2 9 2 5 2" xfId="10669" xr:uid="{643BD874-B824-455D-957A-79EDBBB9CC63}"/>
    <cellStyle name="Normal 2 2 2 2 2 2 2 2 2 2 2 9 2 5 2 2" xfId="10670" xr:uid="{70722B89-E64D-4C30-88BA-FD6A877CFC75}"/>
    <cellStyle name="Normal 2 2 2 2 2 2 2 2 2 2 2 9 2 5 2 3" xfId="10671" xr:uid="{666D74ED-DB23-4BE4-BF77-69F713616A3F}"/>
    <cellStyle name="Normal 2 2 2 2 2 2 2 2 2 2 2 9 2 5 2 4" xfId="10672" xr:uid="{DB0FCA41-29A8-4482-B4F3-59E8C23F41D6}"/>
    <cellStyle name="Normal 2 2 2 2 2 2 2 2 2 2 2 9 2 5 3" xfId="10673" xr:uid="{EB3C99E4-3E77-473E-8E6E-11BCBD62AEB7}"/>
    <cellStyle name="Normal 2 2 2 2 2 2 2 2 2 2 2 9 2 5 4" xfId="10674" xr:uid="{6E4FDE0E-B8B3-4963-8371-171F6AD475C3}"/>
    <cellStyle name="Normal 2 2 2 2 2 2 2 2 2 2 2 9 2 5 5" xfId="10675" xr:uid="{E40A6D40-DBC2-4D9C-941E-B2CD7F2519C9}"/>
    <cellStyle name="Normal 2 2 2 2 2 2 2 2 2 2 2 9 2 5 6" xfId="10676" xr:uid="{9C86F6E4-23EF-4969-97DF-48B48A9B7E21}"/>
    <cellStyle name="Normal 2 2 2 2 2 2 2 2 2 2 2 9 2 6" xfId="10677" xr:uid="{09DBFC1D-961A-4D41-8D7F-937A725E302E}"/>
    <cellStyle name="Normal 2 2 2 2 2 2 2 2 2 2 2 9 2 7" xfId="10678" xr:uid="{1F061814-A18C-4BC7-86D4-24765057A624}"/>
    <cellStyle name="Normal 2 2 2 2 2 2 2 2 2 2 2 9 2 8" xfId="10679" xr:uid="{52BAC949-ECF7-468C-8DDB-6A2F6904C747}"/>
    <cellStyle name="Normal 2 2 2 2 2 2 2 2 2 2 2 9 2 9" xfId="10680" xr:uid="{6726DC60-3D49-45BE-9CE3-057CA59B842D}"/>
    <cellStyle name="Normal 2 2 2 2 2 2 2 2 2 2 2 9 3" xfId="10681" xr:uid="{4C28E4BA-0990-4656-B816-06DC70246C13}"/>
    <cellStyle name="Normal 2 2 2 2 2 2 2 2 2 2 2 9 4" xfId="10682" xr:uid="{A904E0A0-EAA4-49F1-9A08-11E773C56495}"/>
    <cellStyle name="Normal 2 2 2 2 2 2 2 2 2 2 2 9 5" xfId="10683" xr:uid="{BC45312F-F8AA-4EA3-AD5B-EE5E99D50A6E}"/>
    <cellStyle name="Normal 2 2 2 2 2 2 2 2 2 2 2 9 5 10" xfId="10684" xr:uid="{601AA118-3A72-47E4-9B50-ABD9D3CDEB15}"/>
    <cellStyle name="Normal 2 2 2 2 2 2 2 2 2 2 2 9 5 11" xfId="10685" xr:uid="{1043D76A-DA12-4B94-8525-500314FD1B9A}"/>
    <cellStyle name="Normal 2 2 2 2 2 2 2 2 2 2 2 9 5 2" xfId="10686" xr:uid="{E9E76B6A-F049-4267-B505-F95A0AE4D799}"/>
    <cellStyle name="Normal 2 2 2 2 2 2 2 2 2 2 2 9 5 2 10" xfId="10687" xr:uid="{4A8A2624-986B-44A8-BB82-6DF0F055415D}"/>
    <cellStyle name="Normal 2 2 2 2 2 2 2 2 2 2 2 9 5 2 11" xfId="10688" xr:uid="{24790D59-48B0-4B3C-B59E-941B28B87283}"/>
    <cellStyle name="Normal 2 2 2 2 2 2 2 2 2 2 2 9 5 2 2" xfId="10689" xr:uid="{D5F473A6-EE79-41E5-93E1-A22E8E2B46FC}"/>
    <cellStyle name="Normal 2 2 2 2 2 2 2 2 2 2 2 9 5 2 2 2" xfId="10690" xr:uid="{3F7911A3-9340-4769-9DBA-DE7AB68D64B2}"/>
    <cellStyle name="Normal 2 2 2 2 2 2 2 2 2 2 2 9 5 2 2 2 2" xfId="10691" xr:uid="{FC1894F5-8210-4E63-919D-21C4283D21A5}"/>
    <cellStyle name="Normal 2 2 2 2 2 2 2 2 2 2 2 9 5 2 2 2 3" xfId="10692" xr:uid="{8AED3584-5588-4F62-938D-30806C167061}"/>
    <cellStyle name="Normal 2 2 2 2 2 2 2 2 2 2 2 9 5 2 2 2 4" xfId="10693" xr:uid="{A60EBFE7-9682-4A47-A74F-AD5AEBBAE2EA}"/>
    <cellStyle name="Normal 2 2 2 2 2 2 2 2 2 2 2 9 5 2 2 3" xfId="10694" xr:uid="{75B90FC3-5F6D-46A9-8F7E-7F63ED777C34}"/>
    <cellStyle name="Normal 2 2 2 2 2 2 2 2 2 2 2 9 5 2 2 4" xfId="10695" xr:uid="{7A7E305A-C9A5-4C0D-BA21-FB1FFF938F6F}"/>
    <cellStyle name="Normal 2 2 2 2 2 2 2 2 2 2 2 9 5 2 2 5" xfId="10696" xr:uid="{F2744160-D8F0-446C-B68B-B9C2F808A7B1}"/>
    <cellStyle name="Normal 2 2 2 2 2 2 2 2 2 2 2 9 5 2 2 6" xfId="10697" xr:uid="{31CBA212-08B1-499F-BA67-1DF940946D68}"/>
    <cellStyle name="Normal 2 2 2 2 2 2 2 2 2 2 2 9 5 2 3" xfId="10698" xr:uid="{57D9EDC1-EE32-4D00-9E0E-B8B661B6D675}"/>
    <cellStyle name="Normal 2 2 2 2 2 2 2 2 2 2 2 9 5 2 4" xfId="10699" xr:uid="{DBB47983-D189-43A1-86FF-4EC62D68A816}"/>
    <cellStyle name="Normal 2 2 2 2 2 2 2 2 2 2 2 9 5 2 5" xfId="10700" xr:uid="{F49E00EA-151A-49A7-AB30-255C84D8336F}"/>
    <cellStyle name="Normal 2 2 2 2 2 2 2 2 2 2 2 9 5 2 6" xfId="10701" xr:uid="{8561E7A8-90E9-44EA-9143-75C7787CAA29}"/>
    <cellStyle name="Normal 2 2 2 2 2 2 2 2 2 2 2 9 5 2 7" xfId="10702" xr:uid="{5E6D1404-CBFF-4EA7-8CA9-C632118AAB26}"/>
    <cellStyle name="Normal 2 2 2 2 2 2 2 2 2 2 2 9 5 2 8" xfId="10703" xr:uid="{D92E0974-02A5-4B72-A365-58CC1E1325F6}"/>
    <cellStyle name="Normal 2 2 2 2 2 2 2 2 2 2 2 9 5 2 8 2" xfId="10704" xr:uid="{77F29842-BC30-4BC0-ACD9-07C1A4727940}"/>
    <cellStyle name="Normal 2 2 2 2 2 2 2 2 2 2 2 9 5 2 8 3" xfId="10705" xr:uid="{2A7FC9A3-5013-4698-B669-9C3FC3E0074E}"/>
    <cellStyle name="Normal 2 2 2 2 2 2 2 2 2 2 2 9 5 2 8 4" xfId="10706" xr:uid="{F0C4387E-31BA-45B0-A981-DC9C99C97EB0}"/>
    <cellStyle name="Normal 2 2 2 2 2 2 2 2 2 2 2 9 5 2 9" xfId="10707" xr:uid="{DC8DB749-E488-41D7-A8F1-5CBB6C6BED04}"/>
    <cellStyle name="Normal 2 2 2 2 2 2 2 2 2 2 2 9 5 3" xfId="10708" xr:uid="{FE4224F4-2350-44AC-B541-D90752597B4F}"/>
    <cellStyle name="Normal 2 2 2 2 2 2 2 2 2 2 2 9 5 3 2" xfId="10709" xr:uid="{AF245143-7568-4EC5-9296-7BD6AED31D93}"/>
    <cellStyle name="Normal 2 2 2 2 2 2 2 2 2 2 2 9 5 3 2 2" xfId="10710" xr:uid="{1279724A-AD0F-4A81-80A9-E8292A66D9AF}"/>
    <cellStyle name="Normal 2 2 2 2 2 2 2 2 2 2 2 9 5 3 2 3" xfId="10711" xr:uid="{817E37B2-AD71-4421-8CF0-4C73CB51CC50}"/>
    <cellStyle name="Normal 2 2 2 2 2 2 2 2 2 2 2 9 5 3 2 4" xfId="10712" xr:uid="{63DB32DB-2F36-4BA1-8265-60B0990E198A}"/>
    <cellStyle name="Normal 2 2 2 2 2 2 2 2 2 2 2 9 5 3 3" xfId="10713" xr:uid="{8CD1529E-5DD9-41CB-A68A-7BA5E06805A0}"/>
    <cellStyle name="Normal 2 2 2 2 2 2 2 2 2 2 2 9 5 3 4" xfId="10714" xr:uid="{B33D1F67-7ABE-454A-A263-FE9EC2E18674}"/>
    <cellStyle name="Normal 2 2 2 2 2 2 2 2 2 2 2 9 5 3 5" xfId="10715" xr:uid="{9F8561AE-68B5-4A0E-BCC1-CF9287B50FF6}"/>
    <cellStyle name="Normal 2 2 2 2 2 2 2 2 2 2 2 9 5 3 6" xfId="10716" xr:uid="{D3638CC7-28CC-4362-B084-A616EC23D145}"/>
    <cellStyle name="Normal 2 2 2 2 2 2 2 2 2 2 2 9 5 4" xfId="10717" xr:uid="{6BA68EB5-8CA8-4F58-BA87-113920380612}"/>
    <cellStyle name="Normal 2 2 2 2 2 2 2 2 2 2 2 9 5 5" xfId="10718" xr:uid="{30F199E9-3DF6-4182-9FF8-DF87B1E16D73}"/>
    <cellStyle name="Normal 2 2 2 2 2 2 2 2 2 2 2 9 5 6" xfId="10719" xr:uid="{0BD3116C-0CE9-4941-AC2D-D64691A1D25E}"/>
    <cellStyle name="Normal 2 2 2 2 2 2 2 2 2 2 2 9 5 7" xfId="10720" xr:uid="{4EE8DBCA-5B54-4FC9-8F1D-ED76B7987B06}"/>
    <cellStyle name="Normal 2 2 2 2 2 2 2 2 2 2 2 9 5 8" xfId="10721" xr:uid="{6C64C232-088F-49C1-BC5E-C452806959A7}"/>
    <cellStyle name="Normal 2 2 2 2 2 2 2 2 2 2 2 9 5 8 2" xfId="10722" xr:uid="{61432C56-7896-4FFF-8D29-72C67B7D5921}"/>
    <cellStyle name="Normal 2 2 2 2 2 2 2 2 2 2 2 9 5 8 3" xfId="10723" xr:uid="{2DC26BC4-C297-47DD-A65F-0D64C166D3B1}"/>
    <cellStyle name="Normal 2 2 2 2 2 2 2 2 2 2 2 9 5 8 4" xfId="10724" xr:uid="{338E18B5-4C6C-4658-8788-435C865A08B5}"/>
    <cellStyle name="Normal 2 2 2 2 2 2 2 2 2 2 2 9 5 9" xfId="10725" xr:uid="{165041CC-05E8-4AE9-8453-892C4428E053}"/>
    <cellStyle name="Normal 2 2 2 2 2 2 2 2 2 2 2 9 6" xfId="10726" xr:uid="{3DC80FA4-2E6C-418F-9A36-202D76E4BCCD}"/>
    <cellStyle name="Normal 2 2 2 2 2 2 2 2 2 2 2 9 7" xfId="10727" xr:uid="{7062DC34-230F-477C-931A-F0B7F5392DD6}"/>
    <cellStyle name="Normal 2 2 2 2 2 2 2 2 2 2 2 9 7 2" xfId="10728" xr:uid="{84BB0015-E218-472A-88E0-29A9E75DE790}"/>
    <cellStyle name="Normal 2 2 2 2 2 2 2 2 2 2 2 9 7 2 2" xfId="10729" xr:uid="{27F58D86-541A-42AB-BB27-9DD4A76EEA5F}"/>
    <cellStyle name="Normal 2 2 2 2 2 2 2 2 2 2 2 9 7 2 3" xfId="10730" xr:uid="{F51B6D20-39CF-4E63-960E-5835995A808B}"/>
    <cellStyle name="Normal 2 2 2 2 2 2 2 2 2 2 2 9 7 2 4" xfId="10731" xr:uid="{8C386E07-0CE7-4E18-B6A1-4E90F3DDB681}"/>
    <cellStyle name="Normal 2 2 2 2 2 2 2 2 2 2 2 9 7 3" xfId="10732" xr:uid="{A56C4202-97ED-4A12-99EA-D14E27A25ABD}"/>
    <cellStyle name="Normal 2 2 2 2 2 2 2 2 2 2 2 9 7 4" xfId="10733" xr:uid="{B6A17C22-01B1-4E4C-B485-1BC4D2276DFA}"/>
    <cellStyle name="Normal 2 2 2 2 2 2 2 2 2 2 2 9 7 5" xfId="10734" xr:uid="{07D3A3EF-E275-406E-BB55-4B29078F5C57}"/>
    <cellStyle name="Normal 2 2 2 2 2 2 2 2 2 2 2 9 7 6" xfId="10735" xr:uid="{54AE714C-3FC8-4A9B-A6A9-A464AB79FD69}"/>
    <cellStyle name="Normal 2 2 2 2 2 2 2 2 2 2 2 9 8" xfId="10736" xr:uid="{FCE31165-10BE-4154-8A6A-1F789E8E7888}"/>
    <cellStyle name="Normal 2 2 2 2 2 2 2 2 2 2 2 9 9" xfId="10737" xr:uid="{EC0C0CFB-A7DD-48A7-A082-C04F0DE89D28}"/>
    <cellStyle name="Normal 2 2 2 2 2 2 2 2 2 2 2 90" xfId="10738" xr:uid="{DC33C89E-8903-4054-AE15-ADBA7087FBA8}"/>
    <cellStyle name="Normal 2 2 2 2 2 2 2 2 2 2 2 91" xfId="10739" xr:uid="{9BC03E05-DDAE-4871-885F-31AE56621B8D}"/>
    <cellStyle name="Normal 2 2 2 2 2 2 2 2 2 2 20" xfId="10740" xr:uid="{3B15E689-5F76-4CD2-A48A-9473C3ADFBC2}"/>
    <cellStyle name="Normal 2 2 2 2 2 2 2 2 2 2 21" xfId="10741" xr:uid="{2FF2D333-D6FF-4A9E-8D10-A013F7D620ED}"/>
    <cellStyle name="Normal 2 2 2 2 2 2 2 2 2 2 21 10" xfId="10742" xr:uid="{EE6BE87F-40EA-4017-B186-EB751701666C}"/>
    <cellStyle name="Normal 2 2 2 2 2 2 2 2 2 2 21 11" xfId="10743" xr:uid="{89C5898B-7A80-45D6-9A4B-CF764ECEB07A}"/>
    <cellStyle name="Normal 2 2 2 2 2 2 2 2 2 2 21 11 2" xfId="10744" xr:uid="{D4B1FD57-2071-4492-B2C6-FA51FAB49AA2}"/>
    <cellStyle name="Normal 2 2 2 2 2 2 2 2 2 2 21 11 3" xfId="10745" xr:uid="{056CC3AA-8995-41DB-B4AF-3CDBE8B66673}"/>
    <cellStyle name="Normal 2 2 2 2 2 2 2 2 2 2 21 11 4" xfId="10746" xr:uid="{C8ADD84F-CCF1-4E93-BD52-80B0FC2F92DE}"/>
    <cellStyle name="Normal 2 2 2 2 2 2 2 2 2 2 21 12" xfId="10747" xr:uid="{2E2C9EDF-46FC-423D-8DA6-6007F3204FEC}"/>
    <cellStyle name="Normal 2 2 2 2 2 2 2 2 2 2 21 13" xfId="10748" xr:uid="{A02ECEF9-380F-47C4-84FE-B25124CE703F}"/>
    <cellStyle name="Normal 2 2 2 2 2 2 2 2 2 2 21 14" xfId="10749" xr:uid="{CCD0FCA3-350D-4EE7-9C0A-51542BEDEFCB}"/>
    <cellStyle name="Normal 2 2 2 2 2 2 2 2 2 2 21 2" xfId="10750" xr:uid="{3C251AF3-5608-42C8-9A87-047551EB0180}"/>
    <cellStyle name="Normal 2 2 2 2 2 2 2 2 2 2 21 2 10" xfId="10751" xr:uid="{FFFD2843-011B-4D55-BF72-69AB54E40D38}"/>
    <cellStyle name="Normal 2 2 2 2 2 2 2 2 2 2 21 2 11" xfId="10752" xr:uid="{0B323845-05F0-4CFB-990A-229EA7C9643F}"/>
    <cellStyle name="Normal 2 2 2 2 2 2 2 2 2 2 21 2 2" xfId="10753" xr:uid="{39767B1C-2928-4D4A-80BC-65D62524D308}"/>
    <cellStyle name="Normal 2 2 2 2 2 2 2 2 2 2 21 2 2 10" xfId="10754" xr:uid="{237A0326-2339-4942-A6B7-E9A8B921A977}"/>
    <cellStyle name="Normal 2 2 2 2 2 2 2 2 2 2 21 2 2 11" xfId="10755" xr:uid="{54B30538-6D35-4767-8487-F7A3E94BCA06}"/>
    <cellStyle name="Normal 2 2 2 2 2 2 2 2 2 2 21 2 2 2" xfId="10756" xr:uid="{ADE0DCF9-4837-4FA2-ABAC-9FBF14FBB559}"/>
    <cellStyle name="Normal 2 2 2 2 2 2 2 2 2 2 21 2 2 2 2" xfId="10757" xr:uid="{92BFA96A-7F90-40CB-A1D9-F0A046B457BD}"/>
    <cellStyle name="Normal 2 2 2 2 2 2 2 2 2 2 21 2 2 2 2 2" xfId="10758" xr:uid="{8919BBD5-9710-44E2-BA13-F4C8A41FB1CC}"/>
    <cellStyle name="Normal 2 2 2 2 2 2 2 2 2 2 21 2 2 2 2 3" xfId="10759" xr:uid="{77099DD9-3C18-4BD7-BEF9-6593AA79B7AC}"/>
    <cellStyle name="Normal 2 2 2 2 2 2 2 2 2 2 21 2 2 2 2 4" xfId="10760" xr:uid="{BA033C45-9671-439C-BFDA-D938396BF36F}"/>
    <cellStyle name="Normal 2 2 2 2 2 2 2 2 2 2 21 2 2 2 3" xfId="10761" xr:uid="{9E0718FE-3665-4F79-B577-ABE3A461D3C1}"/>
    <cellStyle name="Normal 2 2 2 2 2 2 2 2 2 2 21 2 2 2 4" xfId="10762" xr:uid="{2FA11787-58AE-41AD-9A32-C5EB952FCDE6}"/>
    <cellStyle name="Normal 2 2 2 2 2 2 2 2 2 2 21 2 2 2 5" xfId="10763" xr:uid="{AA651F25-9058-41D4-A4C2-47CE161B9C84}"/>
    <cellStyle name="Normal 2 2 2 2 2 2 2 2 2 2 21 2 2 2 6" xfId="10764" xr:uid="{0668EDA8-0E09-4650-B3FB-425F39B42C59}"/>
    <cellStyle name="Normal 2 2 2 2 2 2 2 2 2 2 21 2 2 3" xfId="10765" xr:uid="{033B8883-408D-4EF4-8312-A3ABA59F27D8}"/>
    <cellStyle name="Normal 2 2 2 2 2 2 2 2 2 2 21 2 2 4" xfId="10766" xr:uid="{E0F15A46-D9A0-4453-82D8-CF995CBC5C85}"/>
    <cellStyle name="Normal 2 2 2 2 2 2 2 2 2 2 21 2 2 5" xfId="10767" xr:uid="{C39CE154-005B-4953-B872-3227C1635D92}"/>
    <cellStyle name="Normal 2 2 2 2 2 2 2 2 2 2 21 2 2 6" xfId="10768" xr:uid="{4D3202C2-9C74-406E-8BB0-9783A348D335}"/>
    <cellStyle name="Normal 2 2 2 2 2 2 2 2 2 2 21 2 2 7" xfId="10769" xr:uid="{4A03B3F6-615E-4159-9646-90357C88FC63}"/>
    <cellStyle name="Normal 2 2 2 2 2 2 2 2 2 2 21 2 2 8" xfId="10770" xr:uid="{9A0F5D75-C8E3-4307-9EA7-107FA2C5C6D5}"/>
    <cellStyle name="Normal 2 2 2 2 2 2 2 2 2 2 21 2 2 8 2" xfId="10771" xr:uid="{21983D62-CAC6-472B-BEE4-ACBD68304DC7}"/>
    <cellStyle name="Normal 2 2 2 2 2 2 2 2 2 2 21 2 2 8 3" xfId="10772" xr:uid="{F0D48D94-C405-4597-9237-C38135A246B0}"/>
    <cellStyle name="Normal 2 2 2 2 2 2 2 2 2 2 21 2 2 8 4" xfId="10773" xr:uid="{80D124FF-4E65-4500-9DDA-726DA7D0041A}"/>
    <cellStyle name="Normal 2 2 2 2 2 2 2 2 2 2 21 2 2 9" xfId="10774" xr:uid="{9402955D-A11D-4BBF-B50B-9B043771052F}"/>
    <cellStyle name="Normal 2 2 2 2 2 2 2 2 2 2 21 2 3" xfId="10775" xr:uid="{AA026E84-33A0-411E-88C2-9113A371BCF7}"/>
    <cellStyle name="Normal 2 2 2 2 2 2 2 2 2 2 21 2 3 2" xfId="10776" xr:uid="{0CF40E62-FAE0-4FB4-89B4-DC2F71BE9C40}"/>
    <cellStyle name="Normal 2 2 2 2 2 2 2 2 2 2 21 2 3 2 2" xfId="10777" xr:uid="{86EB918D-D807-4FEC-B9B1-CBE61DF7FE85}"/>
    <cellStyle name="Normal 2 2 2 2 2 2 2 2 2 2 21 2 3 2 3" xfId="10778" xr:uid="{28CD2A4D-6E59-4ADB-B418-125CE6F4E9B6}"/>
    <cellStyle name="Normal 2 2 2 2 2 2 2 2 2 2 21 2 3 2 4" xfId="10779" xr:uid="{B075F04E-6D41-4053-86C7-89A1C8135EA0}"/>
    <cellStyle name="Normal 2 2 2 2 2 2 2 2 2 2 21 2 3 3" xfId="10780" xr:uid="{DEB445EA-5748-46D9-91EE-6B62A16D515B}"/>
    <cellStyle name="Normal 2 2 2 2 2 2 2 2 2 2 21 2 3 4" xfId="10781" xr:uid="{F0FBE6D0-C061-48B9-89C8-9BED58E289C9}"/>
    <cellStyle name="Normal 2 2 2 2 2 2 2 2 2 2 21 2 3 5" xfId="10782" xr:uid="{0F7EFBDF-C200-44E6-AE6C-3397E00EED2B}"/>
    <cellStyle name="Normal 2 2 2 2 2 2 2 2 2 2 21 2 3 6" xfId="10783" xr:uid="{29CED5EA-DE49-4B92-BB84-D23C43EFD749}"/>
    <cellStyle name="Normal 2 2 2 2 2 2 2 2 2 2 21 2 4" xfId="10784" xr:uid="{5CE33A65-726E-4B31-8F7C-E3B32F4A49CB}"/>
    <cellStyle name="Normal 2 2 2 2 2 2 2 2 2 2 21 2 5" xfId="10785" xr:uid="{ECE17C38-D041-4DF6-B141-58C6F7A5823C}"/>
    <cellStyle name="Normal 2 2 2 2 2 2 2 2 2 2 21 2 6" xfId="10786" xr:uid="{881C02EA-524C-49CC-B54D-8C6F1C68336F}"/>
    <cellStyle name="Normal 2 2 2 2 2 2 2 2 2 2 21 2 7" xfId="10787" xr:uid="{6A27E12D-7A3F-4A5B-9A36-E105814EDF6A}"/>
    <cellStyle name="Normal 2 2 2 2 2 2 2 2 2 2 21 2 8" xfId="10788" xr:uid="{191F3CAD-D231-4B4B-84B8-081C90CD7B14}"/>
    <cellStyle name="Normal 2 2 2 2 2 2 2 2 2 2 21 2 8 2" xfId="10789" xr:uid="{3F97F184-496B-4D48-8476-23F6D08B1FAC}"/>
    <cellStyle name="Normal 2 2 2 2 2 2 2 2 2 2 21 2 8 3" xfId="10790" xr:uid="{55A4BA34-CB7F-445B-869E-ADE4BF485F28}"/>
    <cellStyle name="Normal 2 2 2 2 2 2 2 2 2 2 21 2 8 4" xfId="10791" xr:uid="{C7B3483A-A96F-4938-B629-7985D9A2376C}"/>
    <cellStyle name="Normal 2 2 2 2 2 2 2 2 2 2 21 2 9" xfId="10792" xr:uid="{8147188B-6CC6-449F-BBD7-A228045A9DA4}"/>
    <cellStyle name="Normal 2 2 2 2 2 2 2 2 2 2 21 3" xfId="10793" xr:uid="{7E8C21C7-77E3-4DFC-8979-FE1A1396F3FC}"/>
    <cellStyle name="Normal 2 2 2 2 2 2 2 2 2 2 21 4" xfId="10794" xr:uid="{EB2D5F55-E1C3-4285-BB84-D9077BC607A8}"/>
    <cellStyle name="Normal 2 2 2 2 2 2 2 2 2 2 21 5" xfId="10795" xr:uid="{E26A8B22-CE78-4BEB-8314-C371FD046445}"/>
    <cellStyle name="Normal 2 2 2 2 2 2 2 2 2 2 21 5 2" xfId="10796" xr:uid="{54D9278D-7B11-4E1C-8191-A1258266DD10}"/>
    <cellStyle name="Normal 2 2 2 2 2 2 2 2 2 2 21 5 2 2" xfId="10797" xr:uid="{C1F972D1-A26F-4432-8401-754603635CCA}"/>
    <cellStyle name="Normal 2 2 2 2 2 2 2 2 2 2 21 5 2 3" xfId="10798" xr:uid="{7AD89FAB-24ED-439D-A87A-C89D899B58DB}"/>
    <cellStyle name="Normal 2 2 2 2 2 2 2 2 2 2 21 5 2 4" xfId="10799" xr:uid="{E0A6C095-643A-4B02-973D-F6BCB7EF66C2}"/>
    <cellStyle name="Normal 2 2 2 2 2 2 2 2 2 2 21 5 3" xfId="10800" xr:uid="{3E04B793-5CF4-44CE-A7C3-9DD4A60B1398}"/>
    <cellStyle name="Normal 2 2 2 2 2 2 2 2 2 2 21 5 4" xfId="10801" xr:uid="{6B4238A3-6597-449A-868D-2EDB405BA64E}"/>
    <cellStyle name="Normal 2 2 2 2 2 2 2 2 2 2 21 5 5" xfId="10802" xr:uid="{45EADBFD-90EB-4D2E-A6DA-BED6A325F6EE}"/>
    <cellStyle name="Normal 2 2 2 2 2 2 2 2 2 2 21 5 6" xfId="10803" xr:uid="{17F648FF-A8E3-4565-81E6-03C14A96E63D}"/>
    <cellStyle name="Normal 2 2 2 2 2 2 2 2 2 2 21 6" xfId="10804" xr:uid="{E9DC2E0F-6BA5-4499-96FF-E56903EA7DFD}"/>
    <cellStyle name="Normal 2 2 2 2 2 2 2 2 2 2 21 7" xfId="10805" xr:uid="{88C35438-A1FC-4476-AC44-6FAE578897AE}"/>
    <cellStyle name="Normal 2 2 2 2 2 2 2 2 2 2 21 8" xfId="10806" xr:uid="{5E2B8EA4-B088-4EC1-BB32-DF68BC356C94}"/>
    <cellStyle name="Normal 2 2 2 2 2 2 2 2 2 2 21 9" xfId="10807" xr:uid="{37AD2FF7-D3A1-483F-924D-5F8972B7DAD4}"/>
    <cellStyle name="Normal 2 2 2 2 2 2 2 2 2 2 22" xfId="10808" xr:uid="{2831B4CA-1F94-44E1-9A7D-7DD7C3BE7CA4}"/>
    <cellStyle name="Normal 2 2 2 2 2 2 2 2 2 2 23" xfId="10809" xr:uid="{6E9A4B1F-DE87-40F2-9217-5BBD4F25CB38}"/>
    <cellStyle name="Normal 2 2 2 2 2 2 2 2 2 2 23 10" xfId="10810" xr:uid="{3B4416EA-13EF-431A-BF65-7144DFF5D51D}"/>
    <cellStyle name="Normal 2 2 2 2 2 2 2 2 2 2 23 11" xfId="10811" xr:uid="{0AF60499-8C14-4355-B971-9E4C676A3156}"/>
    <cellStyle name="Normal 2 2 2 2 2 2 2 2 2 2 23 2" xfId="10812" xr:uid="{F73BC2E6-FED4-41C5-B4BB-1BF8932CA450}"/>
    <cellStyle name="Normal 2 2 2 2 2 2 2 2 2 2 23 2 10" xfId="10813" xr:uid="{AD66C836-D32E-4E79-9E21-D05707E1E9A0}"/>
    <cellStyle name="Normal 2 2 2 2 2 2 2 2 2 2 23 2 11" xfId="10814" xr:uid="{DD266610-3807-4676-A292-07B196288B6B}"/>
    <cellStyle name="Normal 2 2 2 2 2 2 2 2 2 2 23 2 2" xfId="10815" xr:uid="{54C9E63A-57AB-4254-BAFE-DB49D6A77E26}"/>
    <cellStyle name="Normal 2 2 2 2 2 2 2 2 2 2 23 2 2 2" xfId="10816" xr:uid="{95A70F2C-D5FE-481C-895D-A1E891698D4A}"/>
    <cellStyle name="Normal 2 2 2 2 2 2 2 2 2 2 23 2 2 2 2" xfId="10817" xr:uid="{B72A3C89-1662-424C-89C7-704AE1032813}"/>
    <cellStyle name="Normal 2 2 2 2 2 2 2 2 2 2 23 2 2 2 3" xfId="10818" xr:uid="{212C8CC1-BED4-48EB-A469-488B5C8154EF}"/>
    <cellStyle name="Normal 2 2 2 2 2 2 2 2 2 2 23 2 2 2 4" xfId="10819" xr:uid="{7C2F88FA-15B6-4532-9036-A394BDA3416B}"/>
    <cellStyle name="Normal 2 2 2 2 2 2 2 2 2 2 23 2 2 3" xfId="10820" xr:uid="{D1B1E3A9-A960-4E44-9765-0169D7AC538F}"/>
    <cellStyle name="Normal 2 2 2 2 2 2 2 2 2 2 23 2 2 4" xfId="10821" xr:uid="{2B537AD2-CF44-457C-BC94-546B51996842}"/>
    <cellStyle name="Normal 2 2 2 2 2 2 2 2 2 2 23 2 2 5" xfId="10822" xr:uid="{193A7B93-BEFB-48F1-B890-47D0BF0D8A53}"/>
    <cellStyle name="Normal 2 2 2 2 2 2 2 2 2 2 23 2 2 6" xfId="10823" xr:uid="{25018A48-5BCB-40E5-B1F7-0E763396D501}"/>
    <cellStyle name="Normal 2 2 2 2 2 2 2 2 2 2 23 2 3" xfId="10824" xr:uid="{D18D01AE-7D7F-4A1F-824B-A2491E9BC3E1}"/>
    <cellStyle name="Normal 2 2 2 2 2 2 2 2 2 2 23 2 4" xfId="10825" xr:uid="{F5C6D404-E7C2-4687-9FF7-2054374598D1}"/>
    <cellStyle name="Normal 2 2 2 2 2 2 2 2 2 2 23 2 5" xfId="10826" xr:uid="{F7FC7F80-E0C4-457A-9C62-5DE060E9B621}"/>
    <cellStyle name="Normal 2 2 2 2 2 2 2 2 2 2 23 2 6" xfId="10827" xr:uid="{F3D41536-1E5B-4103-BD53-7E9415BFA766}"/>
    <cellStyle name="Normal 2 2 2 2 2 2 2 2 2 2 23 2 7" xfId="10828" xr:uid="{1AA0785A-D616-427A-B9DE-495403D15815}"/>
    <cellStyle name="Normal 2 2 2 2 2 2 2 2 2 2 23 2 8" xfId="10829" xr:uid="{5678CEFC-AE38-442B-A090-CCEBA30845B3}"/>
    <cellStyle name="Normal 2 2 2 2 2 2 2 2 2 2 23 2 8 2" xfId="10830" xr:uid="{5402DAB4-E484-4542-8A31-343E23B2A385}"/>
    <cellStyle name="Normal 2 2 2 2 2 2 2 2 2 2 23 2 8 3" xfId="10831" xr:uid="{BAB2A6F6-C40B-41F9-923A-946999D9B4A0}"/>
    <cellStyle name="Normal 2 2 2 2 2 2 2 2 2 2 23 2 8 4" xfId="10832" xr:uid="{40FDEA8C-A378-4593-B755-C08032E50553}"/>
    <cellStyle name="Normal 2 2 2 2 2 2 2 2 2 2 23 2 9" xfId="10833" xr:uid="{A766A2E0-7CE5-4D5F-8343-CCE4BBDF3AE5}"/>
    <cellStyle name="Normal 2 2 2 2 2 2 2 2 2 2 23 3" xfId="10834" xr:uid="{0F7B6212-C735-4042-ACE7-DFF2E1A15F6C}"/>
    <cellStyle name="Normal 2 2 2 2 2 2 2 2 2 2 23 3 2" xfId="10835" xr:uid="{DCA10635-5D5D-48FE-A906-3C3D007C4A0D}"/>
    <cellStyle name="Normal 2 2 2 2 2 2 2 2 2 2 23 3 2 2" xfId="10836" xr:uid="{38BD1446-D804-4960-8DB7-FFBBDE6787CB}"/>
    <cellStyle name="Normal 2 2 2 2 2 2 2 2 2 2 23 3 2 3" xfId="10837" xr:uid="{B81B16B5-A9AC-4A88-AE30-6FD0ACA8E631}"/>
    <cellStyle name="Normal 2 2 2 2 2 2 2 2 2 2 23 3 2 4" xfId="10838" xr:uid="{CFC17BF8-E807-4C6C-97C1-2CFA409D24A4}"/>
    <cellStyle name="Normal 2 2 2 2 2 2 2 2 2 2 23 3 3" xfId="10839" xr:uid="{D1AA6C62-20B3-4B9E-A0D7-0BAA5C77C266}"/>
    <cellStyle name="Normal 2 2 2 2 2 2 2 2 2 2 23 3 4" xfId="10840" xr:uid="{6EAE2F99-9F02-40C9-AD20-BDEB3E05CCB9}"/>
    <cellStyle name="Normal 2 2 2 2 2 2 2 2 2 2 23 3 5" xfId="10841" xr:uid="{2790BC34-CBD5-4D82-B703-F9D3A092ADD3}"/>
    <cellStyle name="Normal 2 2 2 2 2 2 2 2 2 2 23 3 6" xfId="10842" xr:uid="{A5AE61FA-EB67-4B9D-97B7-15924B7C03A0}"/>
    <cellStyle name="Normal 2 2 2 2 2 2 2 2 2 2 23 4" xfId="10843" xr:uid="{084119FE-AF42-4173-BFDB-C2D7C32AF0B9}"/>
    <cellStyle name="Normal 2 2 2 2 2 2 2 2 2 2 23 5" xfId="10844" xr:uid="{879608E9-0633-4CA0-BC69-074FB1943490}"/>
    <cellStyle name="Normal 2 2 2 2 2 2 2 2 2 2 23 6" xfId="10845" xr:uid="{D8094119-A270-46E1-9D4A-3EF619B99B6A}"/>
    <cellStyle name="Normal 2 2 2 2 2 2 2 2 2 2 23 7" xfId="10846" xr:uid="{7630F0A4-FB28-427F-9357-BEC6A5F8F478}"/>
    <cellStyle name="Normal 2 2 2 2 2 2 2 2 2 2 23 8" xfId="10847" xr:uid="{BC4A8056-37EF-4658-B7C6-D2B8F1D52497}"/>
    <cellStyle name="Normal 2 2 2 2 2 2 2 2 2 2 23 8 2" xfId="10848" xr:uid="{54FB4AB8-1B08-49D4-BDE4-67B5F065CF2F}"/>
    <cellStyle name="Normal 2 2 2 2 2 2 2 2 2 2 23 8 3" xfId="10849" xr:uid="{B134493E-01A4-48A9-96BF-CFF68FB704E6}"/>
    <cellStyle name="Normal 2 2 2 2 2 2 2 2 2 2 23 8 4" xfId="10850" xr:uid="{FF659FFC-825D-4E92-A19C-1BAB9F8D94EA}"/>
    <cellStyle name="Normal 2 2 2 2 2 2 2 2 2 2 23 9" xfId="10851" xr:uid="{32208C30-8497-4B13-93B8-11D43BEA13D5}"/>
    <cellStyle name="Normal 2 2 2 2 2 2 2 2 2 2 24" xfId="10852" xr:uid="{8E699E9B-2E02-4CE9-B332-69EABF4AD505}"/>
    <cellStyle name="Normal 2 2 2 2 2 2 2 2 2 2 25" xfId="10853" xr:uid="{C83952AD-A7C4-4E35-92CE-111C3FE49776}"/>
    <cellStyle name="Normal 2 2 2 2 2 2 2 2 2 2 25 2" xfId="10854" xr:uid="{99328A55-E05D-4817-B83C-149EDD1289D8}"/>
    <cellStyle name="Normal 2 2 2 2 2 2 2 2 2 2 25 2 2" xfId="10855" xr:uid="{7CDD1B15-23B0-4328-AC96-02D0AACE3EB5}"/>
    <cellStyle name="Normal 2 2 2 2 2 2 2 2 2 2 25 2 3" xfId="10856" xr:uid="{2DBE8630-FF11-4E02-82F2-6BC34D6D99C7}"/>
    <cellStyle name="Normal 2 2 2 2 2 2 2 2 2 2 25 2 4" xfId="10857" xr:uid="{4D008B74-8DBC-4C67-BEC5-9A29CEB64F90}"/>
    <cellStyle name="Normal 2 2 2 2 2 2 2 2 2 2 25 3" xfId="10858" xr:uid="{369F6FCA-F692-4FBD-94B1-7397773ACB66}"/>
    <cellStyle name="Normal 2 2 2 2 2 2 2 2 2 2 25 4" xfId="10859" xr:uid="{6FA2DF34-2C8B-494A-B94D-04B41B2210E4}"/>
    <cellStyle name="Normal 2 2 2 2 2 2 2 2 2 2 25 5" xfId="10860" xr:uid="{D4419E8C-B0B2-4655-9AD2-A47D10D7FD6B}"/>
    <cellStyle name="Normal 2 2 2 2 2 2 2 2 2 2 25 6" xfId="10861" xr:uid="{568E3557-1A71-4C07-8711-95F47D56E49F}"/>
    <cellStyle name="Normal 2 2 2 2 2 2 2 2 2 2 26" xfId="10862" xr:uid="{E86312B2-2A62-4C7C-BFDC-41850C5713E7}"/>
    <cellStyle name="Normal 2 2 2 2 2 2 2 2 2 2 27" xfId="10863" xr:uid="{2921B79B-3851-450B-82F9-06535E7E1902}"/>
    <cellStyle name="Normal 2 2 2 2 2 2 2 2 2 2 28" xfId="10864" xr:uid="{094A1895-1602-462E-B73A-C8E0C2B2D415}"/>
    <cellStyle name="Normal 2 2 2 2 2 2 2 2 2 2 29" xfId="10865" xr:uid="{CDD7011D-7746-498F-A124-7214A76CC332}"/>
    <cellStyle name="Normal 2 2 2 2 2 2 2 2 2 2 3" xfId="10866" xr:uid="{097D9ED5-8A52-4025-8376-945CAEA497FF}"/>
    <cellStyle name="Normal 2 2 2 2 2 2 2 2 2 2 30" xfId="10867" xr:uid="{EBA34B63-21F6-4AB8-B808-64F17163702E}"/>
    <cellStyle name="Normal 2 2 2 2 2 2 2 2 2 2 31" xfId="10868" xr:uid="{51A50495-554A-489A-8117-C90EBEC58334}"/>
    <cellStyle name="Normal 2 2 2 2 2 2 2 2 2 2 31 2" xfId="10869" xr:uid="{E586220D-730E-4E96-AB50-101B30FD13CF}"/>
    <cellStyle name="Normal 2 2 2 2 2 2 2 2 2 2 31 3" xfId="10870" xr:uid="{09B8DD0C-E189-4886-A8C8-F464C95824AE}"/>
    <cellStyle name="Normal 2 2 2 2 2 2 2 2 2 2 31 4" xfId="10871" xr:uid="{068E6180-69CA-44FA-A21A-B903B01ED239}"/>
    <cellStyle name="Normal 2 2 2 2 2 2 2 2 2 2 32" xfId="10872" xr:uid="{57773121-7E8E-4B66-9398-AE1F5F2135E5}"/>
    <cellStyle name="Normal 2 2 2 2 2 2 2 2 2 2 33" xfId="10873" xr:uid="{326A7433-33B6-4885-A7FD-F3BB051436FE}"/>
    <cellStyle name="Normal 2 2 2 2 2 2 2 2 2 2 34" xfId="10874" xr:uid="{5151CDCC-EB63-4D22-990E-051A9603858F}"/>
    <cellStyle name="Normal 2 2 2 2 2 2 2 2 2 2 35" xfId="10875" xr:uid="{E07F953B-8C50-41FE-A669-0FC26647AF36}"/>
    <cellStyle name="Normal 2 2 2 2 2 2 2 2 2 2 36" xfId="10876" xr:uid="{30F6EDEE-7A8F-435A-A31D-F7AEB26AA117}"/>
    <cellStyle name="Normal 2 2 2 2 2 2 2 2 2 2 37" xfId="10877" xr:uid="{A2BC7087-A419-45F0-A85A-A792FB4E33E6}"/>
    <cellStyle name="Normal 2 2 2 2 2 2 2 2 2 2 38" xfId="10878" xr:uid="{3AE18CEB-A4FA-4A82-A49F-491F02FD77FA}"/>
    <cellStyle name="Normal 2 2 2 2 2 2 2 2 2 2 39" xfId="10879" xr:uid="{717C790E-9273-450C-A0D8-2CAADE9A8FF3}"/>
    <cellStyle name="Normal 2 2 2 2 2 2 2 2 2 2 4" xfId="10880" xr:uid="{4BCC93E3-2C1C-462B-8962-782FB7A3C4F3}"/>
    <cellStyle name="Normal 2 2 2 2 2 2 2 2 2 2 40" xfId="10881" xr:uid="{4FCDBFA1-D066-43A0-87DE-B3E928004CEC}"/>
    <cellStyle name="Normal 2 2 2 2 2 2 2 2 2 2 41" xfId="10882" xr:uid="{EA2F5DA3-A610-475E-AB0D-2E32AE0C786A}"/>
    <cellStyle name="Normal 2 2 2 2 2 2 2 2 2 2 42" xfId="10883" xr:uid="{2D649C02-CD67-4940-9ABC-095D264856D7}"/>
    <cellStyle name="Normal 2 2 2 2 2 2 2 2 2 2 43" xfId="10884" xr:uid="{7E86BBD0-928D-4A0B-8CA3-7A1846990FCE}"/>
    <cellStyle name="Normal 2 2 2 2 2 2 2 2 2 2 44" xfId="10885" xr:uid="{B84D7266-6349-427E-9F46-F15CD60C1618}"/>
    <cellStyle name="Normal 2 2 2 2 2 2 2 2 2 2 45" xfId="10886" xr:uid="{B4D08CDE-0122-4F02-87F6-3E3AB9ECB8A2}"/>
    <cellStyle name="Normal 2 2 2 2 2 2 2 2 2 2 46" xfId="10887" xr:uid="{C7AA0394-95FE-454F-9BEC-07558D2F51CB}"/>
    <cellStyle name="Normal 2 2 2 2 2 2 2 2 2 2 46 2" xfId="10888" xr:uid="{D45881AB-957E-4E3C-AFFD-E46C52DB6B0D}"/>
    <cellStyle name="Normal 2 2 2 2 2 2 2 2 2 2 46 3" xfId="10889" xr:uid="{27069B06-3728-4D8D-A642-973122D8E690}"/>
    <cellStyle name="Normal 2 2 2 2 2 2 2 2 2 2 46 4" xfId="10890" xr:uid="{D7FBF599-705D-420D-AA4A-C299FB5C7FC6}"/>
    <cellStyle name="Normal 2 2 2 2 2 2 2 2 2 2 46 5" xfId="10891" xr:uid="{EC879B51-0B5F-470D-9A35-98C5A4FC7009}"/>
    <cellStyle name="Normal 2 2 2 2 2 2 2 2 2 2 46 6" xfId="10892" xr:uid="{BA0E6C88-3EE9-429F-B522-5884F4BBFF15}"/>
    <cellStyle name="Normal 2 2 2 2 2 2 2 2 2 2 46 7" xfId="10893" xr:uid="{53539CB6-4682-4FA6-9287-890B0F46B6D8}"/>
    <cellStyle name="Normal 2 2 2 2 2 2 2 2 2 2 47" xfId="10894" xr:uid="{D5E58AB0-1676-40CE-8664-12A8A4EA3695}"/>
    <cellStyle name="Normal 2 2 2 2 2 2 2 2 2 2 48" xfId="10895" xr:uid="{74C843C7-EDBD-469A-AE39-4BCB6C6DF74E}"/>
    <cellStyle name="Normal 2 2 2 2 2 2 2 2 2 2 49" xfId="10896" xr:uid="{493CBCA0-7DA0-4D54-AFA9-ED8654D9976C}"/>
    <cellStyle name="Normal 2 2 2 2 2 2 2 2 2 2 5" xfId="10897" xr:uid="{A6764A17-5243-4096-9D03-62E6A126CCF0}"/>
    <cellStyle name="Normal 2 2 2 2 2 2 2 2 2 2 50" xfId="10898" xr:uid="{CE602C3B-161B-449E-AC9C-6944D17A7549}"/>
    <cellStyle name="Normal 2 2 2 2 2 2 2 2 2 2 51" xfId="10899" xr:uid="{EBA2AEFD-47BB-4304-B0C8-3AA6912050DA}"/>
    <cellStyle name="Normal 2 2 2 2 2 2 2 2 2 2 52" xfId="10900" xr:uid="{373E2AAC-2DEF-4483-8190-65CDAB03C185}"/>
    <cellStyle name="Normal 2 2 2 2 2 2 2 2 2 2 53" xfId="10901" xr:uid="{E78C021D-E7EF-4E38-9294-4679EFEA9319}"/>
    <cellStyle name="Normal 2 2 2 2 2 2 2 2 2 2 54" xfId="10902" xr:uid="{EF92DE37-4201-4666-AC22-DF50A16ACC58}"/>
    <cellStyle name="Normal 2 2 2 2 2 2 2 2 2 2 55" xfId="10903" xr:uid="{A34B28ED-15DD-4A7D-B0BF-354CEB7B5AB2}"/>
    <cellStyle name="Normal 2 2 2 2 2 2 2 2 2 2 56" xfId="10904" xr:uid="{8687B7A8-9BB7-4BD8-B127-77019F4C8F2D}"/>
    <cellStyle name="Normal 2 2 2 2 2 2 2 2 2 2 57" xfId="10905" xr:uid="{1BAA543B-C5F8-46C6-A50B-76D40E1A5579}"/>
    <cellStyle name="Normal 2 2 2 2 2 2 2 2 2 2 58" xfId="10906" xr:uid="{3EB57B2E-F7D7-4E20-AAB5-BB4EFE2384D8}"/>
    <cellStyle name="Normal 2 2 2 2 2 2 2 2 2 2 59" xfId="10907" xr:uid="{7E68E83A-EDEB-4637-9ED3-6EA7A07A5060}"/>
    <cellStyle name="Normal 2 2 2 2 2 2 2 2 2 2 6" xfId="10908" xr:uid="{BB9A9EEE-8793-4D54-B4DC-667786E8E86D}"/>
    <cellStyle name="Normal 2 2 2 2 2 2 2 2 2 2 60" xfId="10909" xr:uid="{EF2C0AB1-20E2-49AF-A2EA-EF5BDC5352FC}"/>
    <cellStyle name="Normal 2 2 2 2 2 2 2 2 2 2 61" xfId="10910" xr:uid="{29A5F2B8-44C4-48CE-B396-0792FCBF54FC}"/>
    <cellStyle name="Normal 2 2 2 2 2 2 2 2 2 2 62" xfId="10911" xr:uid="{71510127-60D9-42D2-B9B2-73552B251ABB}"/>
    <cellStyle name="Normal 2 2 2 2 2 2 2 2 2 2 63" xfId="10912" xr:uid="{B2391775-6DD3-41CC-98EC-2D3E1DBA9890}"/>
    <cellStyle name="Normal 2 2 2 2 2 2 2 2 2 2 64" xfId="10913" xr:uid="{8EDDFAA4-6E95-4C69-A06C-F05E525BBBA4}"/>
    <cellStyle name="Normal 2 2 2 2 2 2 2 2 2 2 65" xfId="10914" xr:uid="{351A8ADC-A729-46A4-AFF1-771191D659C1}"/>
    <cellStyle name="Normal 2 2 2 2 2 2 2 2 2 2 66" xfId="10915" xr:uid="{1CEF903D-88AF-49B4-9E95-C5DC39FC234F}"/>
    <cellStyle name="Normal 2 2 2 2 2 2 2 2 2 2 67" xfId="10916" xr:uid="{4BCF8521-124B-4A95-BA55-931D1E42EAA0}"/>
    <cellStyle name="Normal 2 2 2 2 2 2 2 2 2 2 68" xfId="10917" xr:uid="{CC84092B-A27F-41D9-9B2E-13B2C31A3A35}"/>
    <cellStyle name="Normal 2 2 2 2 2 2 2 2 2 2 69" xfId="10918" xr:uid="{BB5ED3D5-A596-4630-B052-B0CAB061C0EF}"/>
    <cellStyle name="Normal 2 2 2 2 2 2 2 2 2 2 7" xfId="10919" xr:uid="{2E8217FA-C2DD-4DAF-9F7D-9FE5DD4E6FE2}"/>
    <cellStyle name="Normal 2 2 2 2 2 2 2 2 2 2 70" xfId="10920" xr:uid="{617F7EB0-C9F7-4B0A-AF61-26820D4A2805}"/>
    <cellStyle name="Normal 2 2 2 2 2 2 2 2 2 2 71" xfId="10921" xr:uid="{98D44C4F-225E-43C7-AB9D-DB3C6CFDDE5E}"/>
    <cellStyle name="Normal 2 2 2 2 2 2 2 2 2 2 72" xfId="10922" xr:uid="{B72A2445-6D26-4D77-B89D-6149E78A65B0}"/>
    <cellStyle name="Normal 2 2 2 2 2 2 2 2 2 2 73" xfId="10923" xr:uid="{92A58570-8409-421B-B274-118066508A9F}"/>
    <cellStyle name="Normal 2 2 2 2 2 2 2 2 2 2 74" xfId="10924" xr:uid="{092F5D3F-754E-4559-8620-5BA2DF11E8AF}"/>
    <cellStyle name="Normal 2 2 2 2 2 2 2 2 2 2 75" xfId="10925" xr:uid="{39E9480F-D73B-41D9-A847-2F58AB0F0304}"/>
    <cellStyle name="Normal 2 2 2 2 2 2 2 2 2 2 76" xfId="10926" xr:uid="{350B7BDD-0EDE-48A1-A240-D435B34B9A03}"/>
    <cellStyle name="Normal 2 2 2 2 2 2 2 2 2 2 77" xfId="10927" xr:uid="{9D6B65A1-0922-421E-878B-9F0D394D4430}"/>
    <cellStyle name="Normal 2 2 2 2 2 2 2 2 2 2 78" xfId="10928" xr:uid="{C12F2C8F-E693-48E8-ACC8-B0AD5E9E0AE1}"/>
    <cellStyle name="Normal 2 2 2 2 2 2 2 2 2 2 79" xfId="10929" xr:uid="{CE083E80-12AF-4A27-A111-7AF89DF2CCCA}"/>
    <cellStyle name="Normal 2 2 2 2 2 2 2 2 2 2 8" xfId="10930" xr:uid="{E741D730-0E0A-41B2-9F7F-1064F1682F36}"/>
    <cellStyle name="Normal 2 2 2 2 2 2 2 2 2 2 80" xfId="10931" xr:uid="{ED580691-A23C-484F-AEE2-73C940C4800D}"/>
    <cellStyle name="Normal 2 2 2 2 2 2 2 2 2 2 81" xfId="10932" xr:uid="{F9EB6B09-4479-4C97-B129-E4E774D56370}"/>
    <cellStyle name="Normal 2 2 2 2 2 2 2 2 2 2 82" xfId="10933" xr:uid="{9133DC64-CCEC-4F56-AB72-4EC36E069C35}"/>
    <cellStyle name="Normal 2 2 2 2 2 2 2 2 2 2 83" xfId="10934" xr:uid="{12EB9FE1-6B81-426A-B6C3-813DAA5C9835}"/>
    <cellStyle name="Normal 2 2 2 2 2 2 2 2 2 2 84" xfId="10935" xr:uid="{339D9A68-34EE-455D-B24D-F8FEC82F363D}"/>
    <cellStyle name="Normal 2 2 2 2 2 2 2 2 2 2 85" xfId="10936" xr:uid="{C43483CD-18F3-446B-B4D5-8F9FDD6FA6CD}"/>
    <cellStyle name="Normal 2 2 2 2 2 2 2 2 2 2 86" xfId="10937" xr:uid="{D9D81CB9-E68B-4A7F-A564-6BCBB3DBFA76}"/>
    <cellStyle name="Normal 2 2 2 2 2 2 2 2 2 2 87" xfId="10938" xr:uid="{73FCF226-EDB5-4B32-AFCF-96475039D803}"/>
    <cellStyle name="Normal 2 2 2 2 2 2 2 2 2 2 88" xfId="10939" xr:uid="{49184743-DDD5-4252-BB63-B60885042F35}"/>
    <cellStyle name="Normal 2 2 2 2 2 2 2 2 2 2 89" xfId="10940" xr:uid="{FD7A8914-E3A0-4679-B793-C8E2CCB98E20}"/>
    <cellStyle name="Normal 2 2 2 2 2 2 2 2 2 2 9" xfId="10941" xr:uid="{D8355ABE-B56B-4DC5-8D99-44DB4F35BE36}"/>
    <cellStyle name="Normal 2 2 2 2 2 2 2 2 2 2 90" xfId="10942" xr:uid="{B4B7EBD4-98E6-4280-8A48-768673AA53A5}"/>
    <cellStyle name="Normal 2 2 2 2 2 2 2 2 2 2 91" xfId="10943" xr:uid="{6B4258E8-AF42-4FD7-BB99-E12FBE2FAA10}"/>
    <cellStyle name="Normal 2 2 2 2 2 2 2 2 2 2 92" xfId="10944" xr:uid="{3A496925-F225-4537-B9A6-5BD569F24962}"/>
    <cellStyle name="Normal 2 2 2 2 2 2 2 2 2 2 93" xfId="10945" xr:uid="{23F7CC9E-2313-4903-BDEF-077DA06C6F79}"/>
    <cellStyle name="Normal 2 2 2 2 2 2 2 2 2 2 93 2" xfId="10946" xr:uid="{7E240D85-C1F8-4160-AFDF-2B996671C3D2}"/>
    <cellStyle name="Normal 2 2 2 2 2 2 2 2 2 2 93 3" xfId="10947" xr:uid="{B5219DCC-54AA-453E-A3E4-5E497154DF20}"/>
    <cellStyle name="Normal 2 2 2 2 2 2 2 2 2 2 93 4" xfId="10948" xr:uid="{A08AC3D9-7DFA-43F2-81E0-A14C44B703C1}"/>
    <cellStyle name="Normal 2 2 2 2 2 2 2 2 2 2 94" xfId="10949" xr:uid="{814E3DFA-8670-466F-86FF-562E16024C53}"/>
    <cellStyle name="Normal 2 2 2 2 2 2 2 2 2 2 95" xfId="10950" xr:uid="{FAA7AB2C-6B21-436B-A856-334CE24F2B0D}"/>
    <cellStyle name="Normal 2 2 2 2 2 2 2 2 2 20" xfId="10951" xr:uid="{72C3567D-6604-4B53-B68E-EFD930F3F544}"/>
    <cellStyle name="Normal 2 2 2 2 2 2 2 2 2 21" xfId="10952" xr:uid="{69935CB4-C45F-4C58-A955-FA970BE7754B}"/>
    <cellStyle name="Normal 2 2 2 2 2 2 2 2 2 22" xfId="10953" xr:uid="{E674B3AB-5C5C-482F-9081-ECB6FE01DD45}"/>
    <cellStyle name="Normal 2 2 2 2 2 2 2 2 2 22 10" xfId="10954" xr:uid="{16F72330-0FDC-4C1F-AC80-D890BE278941}"/>
    <cellStyle name="Normal 2 2 2 2 2 2 2 2 2 22 11" xfId="10955" xr:uid="{F1474045-08E4-4E26-A9F3-9A441E4AF5C4}"/>
    <cellStyle name="Normal 2 2 2 2 2 2 2 2 2 22 11 2" xfId="10956" xr:uid="{16C7DBD9-F5CC-4022-B2E8-61957DBCBDC0}"/>
    <cellStyle name="Normal 2 2 2 2 2 2 2 2 2 22 11 3" xfId="10957" xr:uid="{32600399-CF2C-4D87-B446-F9A454BC9CF7}"/>
    <cellStyle name="Normal 2 2 2 2 2 2 2 2 2 22 11 4" xfId="10958" xr:uid="{C32FB5DA-4A38-4B94-9AEA-7528960172FC}"/>
    <cellStyle name="Normal 2 2 2 2 2 2 2 2 2 22 12" xfId="10959" xr:uid="{EA6ECFBA-CEE9-40A4-9D31-34791856CC8C}"/>
    <cellStyle name="Normal 2 2 2 2 2 2 2 2 2 22 13" xfId="10960" xr:uid="{1B520DC9-A083-4B0A-8D00-37E7EA7038D3}"/>
    <cellStyle name="Normal 2 2 2 2 2 2 2 2 2 22 14" xfId="10961" xr:uid="{5B4967C8-6C54-48D5-B5A1-304DBB8099C9}"/>
    <cellStyle name="Normal 2 2 2 2 2 2 2 2 2 22 2" xfId="10962" xr:uid="{FE177AD5-6221-4CE9-976E-B6792FA3453E}"/>
    <cellStyle name="Normal 2 2 2 2 2 2 2 2 2 22 2 10" xfId="10963" xr:uid="{F6C8C9DE-6CA9-4B45-8759-2A35F0587330}"/>
    <cellStyle name="Normal 2 2 2 2 2 2 2 2 2 22 2 11" xfId="10964" xr:uid="{74DD9285-A8C1-452D-A36D-21F296F8251A}"/>
    <cellStyle name="Normal 2 2 2 2 2 2 2 2 2 22 2 2" xfId="10965" xr:uid="{20BDE6BD-1919-4D2F-9C7A-77690B34AA52}"/>
    <cellStyle name="Normal 2 2 2 2 2 2 2 2 2 22 2 2 10" xfId="10966" xr:uid="{B02755C3-4757-4AD3-A00E-2E8FA96DE864}"/>
    <cellStyle name="Normal 2 2 2 2 2 2 2 2 2 22 2 2 11" xfId="10967" xr:uid="{5CBD82ED-CF6E-48C1-9CF6-4EF0CD2A9A5F}"/>
    <cellStyle name="Normal 2 2 2 2 2 2 2 2 2 22 2 2 2" xfId="10968" xr:uid="{B4E55F7C-6FB0-4BFF-A26B-839F8452E49E}"/>
    <cellStyle name="Normal 2 2 2 2 2 2 2 2 2 22 2 2 2 2" xfId="10969" xr:uid="{F0558569-7851-4752-A39E-EDA5482137FD}"/>
    <cellStyle name="Normal 2 2 2 2 2 2 2 2 2 22 2 2 2 2 2" xfId="10970" xr:uid="{7595366F-D77A-43BC-8FF9-48578F2206E4}"/>
    <cellStyle name="Normal 2 2 2 2 2 2 2 2 2 22 2 2 2 2 3" xfId="10971" xr:uid="{BA2F6892-6F36-4D01-9E55-2BA60F08A226}"/>
    <cellStyle name="Normal 2 2 2 2 2 2 2 2 2 22 2 2 2 2 4" xfId="10972" xr:uid="{D0562C28-51C1-4DA6-BAC4-5B4D446229A4}"/>
    <cellStyle name="Normal 2 2 2 2 2 2 2 2 2 22 2 2 2 3" xfId="10973" xr:uid="{15BE5E31-21F1-4B2D-B891-D958822AE323}"/>
    <cellStyle name="Normal 2 2 2 2 2 2 2 2 2 22 2 2 2 4" xfId="10974" xr:uid="{EA23A411-0C4F-4911-B8ED-8A6873DBB411}"/>
    <cellStyle name="Normal 2 2 2 2 2 2 2 2 2 22 2 2 2 5" xfId="10975" xr:uid="{D75DCDE2-7866-44FA-8CB4-F478CB24065C}"/>
    <cellStyle name="Normal 2 2 2 2 2 2 2 2 2 22 2 2 2 6" xfId="10976" xr:uid="{78777372-5B82-4C78-944A-6651FFA1C050}"/>
    <cellStyle name="Normal 2 2 2 2 2 2 2 2 2 22 2 2 3" xfId="10977" xr:uid="{3F51C243-81BE-42DA-8F18-B860AA19C688}"/>
    <cellStyle name="Normal 2 2 2 2 2 2 2 2 2 22 2 2 4" xfId="10978" xr:uid="{511A175F-FA0B-46A2-AC95-796A0D5D3EB7}"/>
    <cellStyle name="Normal 2 2 2 2 2 2 2 2 2 22 2 2 5" xfId="10979" xr:uid="{C92B2247-F2B5-4DB8-BD63-AF70057DA53C}"/>
    <cellStyle name="Normal 2 2 2 2 2 2 2 2 2 22 2 2 6" xfId="10980" xr:uid="{C1FAA07E-48E7-42AA-83BD-381B38335FB3}"/>
    <cellStyle name="Normal 2 2 2 2 2 2 2 2 2 22 2 2 7" xfId="10981" xr:uid="{4F48F674-B9A8-4D4D-8898-7DB517948B3B}"/>
    <cellStyle name="Normal 2 2 2 2 2 2 2 2 2 22 2 2 8" xfId="10982" xr:uid="{0DF12B83-7698-4951-9F60-6B59E540EE6E}"/>
    <cellStyle name="Normal 2 2 2 2 2 2 2 2 2 22 2 2 8 2" xfId="10983" xr:uid="{7A71F7BE-F52E-4990-B7A9-4B6BADEE41FE}"/>
    <cellStyle name="Normal 2 2 2 2 2 2 2 2 2 22 2 2 8 3" xfId="10984" xr:uid="{4E1E3E24-0E53-48A4-819E-94610A263EF1}"/>
    <cellStyle name="Normal 2 2 2 2 2 2 2 2 2 22 2 2 8 4" xfId="10985" xr:uid="{5CA3CB53-5035-44B1-85FE-307A74916E3D}"/>
    <cellStyle name="Normal 2 2 2 2 2 2 2 2 2 22 2 2 9" xfId="10986" xr:uid="{CA51F851-4DC8-434D-B64E-FA241C2432E0}"/>
    <cellStyle name="Normal 2 2 2 2 2 2 2 2 2 22 2 3" xfId="10987" xr:uid="{5CE2F5D2-8406-4439-A0EC-5B13CF1C3B40}"/>
    <cellStyle name="Normal 2 2 2 2 2 2 2 2 2 22 2 3 2" xfId="10988" xr:uid="{C7838311-31BC-4096-B196-E36FC0B85F37}"/>
    <cellStyle name="Normal 2 2 2 2 2 2 2 2 2 22 2 3 2 2" xfId="10989" xr:uid="{2AAFE2CB-53C8-4343-BD9B-6050A8A7647D}"/>
    <cellStyle name="Normal 2 2 2 2 2 2 2 2 2 22 2 3 2 3" xfId="10990" xr:uid="{BD25ADFC-94C1-42EE-B9C4-45072F8F4530}"/>
    <cellStyle name="Normal 2 2 2 2 2 2 2 2 2 22 2 3 2 4" xfId="10991" xr:uid="{D3518681-8C4F-48E6-AF94-922B513584DA}"/>
    <cellStyle name="Normal 2 2 2 2 2 2 2 2 2 22 2 3 3" xfId="10992" xr:uid="{1C716044-9215-4E00-B315-4A328C4718C2}"/>
    <cellStyle name="Normal 2 2 2 2 2 2 2 2 2 22 2 3 4" xfId="10993" xr:uid="{2AE889EB-1185-4942-A37F-2100A406DF4B}"/>
    <cellStyle name="Normal 2 2 2 2 2 2 2 2 2 22 2 3 5" xfId="10994" xr:uid="{C09CC8BA-7F91-4256-A656-524AA7206F49}"/>
    <cellStyle name="Normal 2 2 2 2 2 2 2 2 2 22 2 3 6" xfId="10995" xr:uid="{A9FC1B74-5E37-465F-BCD8-7C1ABAB189D4}"/>
    <cellStyle name="Normal 2 2 2 2 2 2 2 2 2 22 2 4" xfId="10996" xr:uid="{01EFC62C-2585-475B-91E8-8CBD4A1D66B1}"/>
    <cellStyle name="Normal 2 2 2 2 2 2 2 2 2 22 2 5" xfId="10997" xr:uid="{02B63867-771E-4592-9F45-7949B21524C6}"/>
    <cellStyle name="Normal 2 2 2 2 2 2 2 2 2 22 2 6" xfId="10998" xr:uid="{1C7BA1FD-BFD7-485E-AB2F-2D58A7D269FE}"/>
    <cellStyle name="Normal 2 2 2 2 2 2 2 2 2 22 2 7" xfId="10999" xr:uid="{84F7CAB4-CE1D-4A3F-A1A3-126200DD62E3}"/>
    <cellStyle name="Normal 2 2 2 2 2 2 2 2 2 22 2 8" xfId="11000" xr:uid="{1639CB4A-66B9-4274-A774-ADC037007BE0}"/>
    <cellStyle name="Normal 2 2 2 2 2 2 2 2 2 22 2 8 2" xfId="11001" xr:uid="{6EC00D1C-7DD1-4EC8-9025-7EF4234AE537}"/>
    <cellStyle name="Normal 2 2 2 2 2 2 2 2 2 22 2 8 3" xfId="11002" xr:uid="{37379926-D3CB-48C6-9F26-D0357C82177D}"/>
    <cellStyle name="Normal 2 2 2 2 2 2 2 2 2 22 2 8 4" xfId="11003" xr:uid="{081C4CB1-FF61-4A75-BF3B-D812641054EA}"/>
    <cellStyle name="Normal 2 2 2 2 2 2 2 2 2 22 2 9" xfId="11004" xr:uid="{E2C682B8-8E5D-4A08-8B52-4F0B94D852CB}"/>
    <cellStyle name="Normal 2 2 2 2 2 2 2 2 2 22 3" xfId="11005" xr:uid="{0C3BF474-431D-4FE8-9E86-C8321FD782B4}"/>
    <cellStyle name="Normal 2 2 2 2 2 2 2 2 2 22 4" xfId="11006" xr:uid="{52809685-8F2E-48E0-97F9-033C357D7F93}"/>
    <cellStyle name="Normal 2 2 2 2 2 2 2 2 2 22 5" xfId="11007" xr:uid="{44D3897B-EAC1-4C7C-AB85-5667F352946B}"/>
    <cellStyle name="Normal 2 2 2 2 2 2 2 2 2 22 5 2" xfId="11008" xr:uid="{F7DFEBB8-075F-402E-A3ED-BF220A016128}"/>
    <cellStyle name="Normal 2 2 2 2 2 2 2 2 2 22 5 2 2" xfId="11009" xr:uid="{1A80C745-B6F8-4C73-8BFE-45C34CBC06FD}"/>
    <cellStyle name="Normal 2 2 2 2 2 2 2 2 2 22 5 2 3" xfId="11010" xr:uid="{90C6DC32-35A5-4B45-88F5-088093D5569B}"/>
    <cellStyle name="Normal 2 2 2 2 2 2 2 2 2 22 5 2 4" xfId="11011" xr:uid="{7B69C0E7-EDA1-4F77-91E4-8627357D7787}"/>
    <cellStyle name="Normal 2 2 2 2 2 2 2 2 2 22 5 3" xfId="11012" xr:uid="{2057457A-4336-4BA6-8FAC-04D79551CAD9}"/>
    <cellStyle name="Normal 2 2 2 2 2 2 2 2 2 22 5 4" xfId="11013" xr:uid="{C9848D66-4912-4E02-A402-B430D48480CA}"/>
    <cellStyle name="Normal 2 2 2 2 2 2 2 2 2 22 5 5" xfId="11014" xr:uid="{359E2270-A30D-4A17-96D9-3D993D39D858}"/>
    <cellStyle name="Normal 2 2 2 2 2 2 2 2 2 22 5 6" xfId="11015" xr:uid="{0A1CAB43-3664-42C1-B94B-420A20937D67}"/>
    <cellStyle name="Normal 2 2 2 2 2 2 2 2 2 22 6" xfId="11016" xr:uid="{44A62A8B-0B09-4C3E-B8F6-1D607F5DA437}"/>
    <cellStyle name="Normal 2 2 2 2 2 2 2 2 2 22 7" xfId="11017" xr:uid="{C380F3B0-5BB4-4D85-A8D0-769513E8B736}"/>
    <cellStyle name="Normal 2 2 2 2 2 2 2 2 2 22 8" xfId="11018" xr:uid="{4CA40CDE-6EDA-493B-8A3A-DE60721F1E4E}"/>
    <cellStyle name="Normal 2 2 2 2 2 2 2 2 2 22 9" xfId="11019" xr:uid="{124695F9-51A3-43BE-AE6E-19DB5CC3ACC0}"/>
    <cellStyle name="Normal 2 2 2 2 2 2 2 2 2 23" xfId="11020" xr:uid="{E066D589-DF62-463B-B1F5-54D795FD41AF}"/>
    <cellStyle name="Normal 2 2 2 2 2 2 2 2 2 24" xfId="11021" xr:uid="{FBC6BF37-46F0-413F-857C-2AB91529CA44}"/>
    <cellStyle name="Normal 2 2 2 2 2 2 2 2 2 24 10" xfId="11022" xr:uid="{D36CE98E-8B6C-41E8-8C1C-92925A34B479}"/>
    <cellStyle name="Normal 2 2 2 2 2 2 2 2 2 24 11" xfId="11023" xr:uid="{5DC56375-A7CA-4484-BE27-5B64D8086661}"/>
    <cellStyle name="Normal 2 2 2 2 2 2 2 2 2 24 2" xfId="11024" xr:uid="{2F19ACB7-72A1-4469-B6C6-57A252213549}"/>
    <cellStyle name="Normal 2 2 2 2 2 2 2 2 2 24 2 10" xfId="11025" xr:uid="{B231D67B-D9BB-434E-9E55-56F79780048B}"/>
    <cellStyle name="Normal 2 2 2 2 2 2 2 2 2 24 2 11" xfId="11026" xr:uid="{56F676E9-D33C-4DB8-A4B6-A2BB5D595F05}"/>
    <cellStyle name="Normal 2 2 2 2 2 2 2 2 2 24 2 2" xfId="11027" xr:uid="{37F77CFF-91DD-4BDB-9C8E-9DB979BA2FCA}"/>
    <cellStyle name="Normal 2 2 2 2 2 2 2 2 2 24 2 2 2" xfId="11028" xr:uid="{874E4F0A-F888-4EE9-943C-9EC261B30E1D}"/>
    <cellStyle name="Normal 2 2 2 2 2 2 2 2 2 24 2 2 2 2" xfId="11029" xr:uid="{93D7A2DB-6E58-4471-AC0E-58D13531ED1B}"/>
    <cellStyle name="Normal 2 2 2 2 2 2 2 2 2 24 2 2 2 3" xfId="11030" xr:uid="{28DEC4C5-832C-49D4-B8A5-7FF09BEB4EDF}"/>
    <cellStyle name="Normal 2 2 2 2 2 2 2 2 2 24 2 2 2 4" xfId="11031" xr:uid="{C6E4D0D9-E0DF-42EC-BFEC-FFA5AFEF8C02}"/>
    <cellStyle name="Normal 2 2 2 2 2 2 2 2 2 24 2 2 3" xfId="11032" xr:uid="{37F4E97B-AEE7-49B1-9D52-2F16B950DDA6}"/>
    <cellStyle name="Normal 2 2 2 2 2 2 2 2 2 24 2 2 4" xfId="11033" xr:uid="{5C2C4536-CAE0-4C59-868D-0FDBDF2C612D}"/>
    <cellStyle name="Normal 2 2 2 2 2 2 2 2 2 24 2 2 5" xfId="11034" xr:uid="{2BE7E27B-05E7-4F92-9404-9D9F660FC8FE}"/>
    <cellStyle name="Normal 2 2 2 2 2 2 2 2 2 24 2 2 6" xfId="11035" xr:uid="{C6B5A848-CC8C-4286-A0FF-03A0EB751131}"/>
    <cellStyle name="Normal 2 2 2 2 2 2 2 2 2 24 2 3" xfId="11036" xr:uid="{061C979C-FEEF-4887-A316-8F465BCF39F5}"/>
    <cellStyle name="Normal 2 2 2 2 2 2 2 2 2 24 2 4" xfId="11037" xr:uid="{C7E36CC7-D15B-4BF3-B622-EE2C5D5D27D3}"/>
    <cellStyle name="Normal 2 2 2 2 2 2 2 2 2 24 2 5" xfId="11038" xr:uid="{EDECA4A7-CCF9-4331-8D7A-0F0749D3E308}"/>
    <cellStyle name="Normal 2 2 2 2 2 2 2 2 2 24 2 6" xfId="11039" xr:uid="{1B34E877-594B-4510-A60D-D8FC7AEFFBA4}"/>
    <cellStyle name="Normal 2 2 2 2 2 2 2 2 2 24 2 7" xfId="11040" xr:uid="{A1AA2A82-77C8-43C5-A3CC-B8F5CF436B8B}"/>
    <cellStyle name="Normal 2 2 2 2 2 2 2 2 2 24 2 8" xfId="11041" xr:uid="{79077877-F741-41B1-9336-50533E5A64C3}"/>
    <cellStyle name="Normal 2 2 2 2 2 2 2 2 2 24 2 8 2" xfId="11042" xr:uid="{B8F968A1-5CF1-4A83-89C4-38C6B5629813}"/>
    <cellStyle name="Normal 2 2 2 2 2 2 2 2 2 24 2 8 3" xfId="11043" xr:uid="{EC69CFCC-B29C-4821-AF95-264870C5E4D9}"/>
    <cellStyle name="Normal 2 2 2 2 2 2 2 2 2 24 2 8 4" xfId="11044" xr:uid="{16CD8729-4D1A-4201-A16B-EF22B282B289}"/>
    <cellStyle name="Normal 2 2 2 2 2 2 2 2 2 24 2 9" xfId="11045" xr:uid="{39E41526-ED6B-463E-B0F9-97C3C5F84E3D}"/>
    <cellStyle name="Normal 2 2 2 2 2 2 2 2 2 24 3" xfId="11046" xr:uid="{3A2EAE9D-D4A8-4970-853A-15891FF45F68}"/>
    <cellStyle name="Normal 2 2 2 2 2 2 2 2 2 24 3 2" xfId="11047" xr:uid="{0DCB0FB5-97F7-4103-885B-1E7D1CF73860}"/>
    <cellStyle name="Normal 2 2 2 2 2 2 2 2 2 24 3 2 2" xfId="11048" xr:uid="{BFE9921C-D6E1-4EC2-8CF0-BA2171765B7F}"/>
    <cellStyle name="Normal 2 2 2 2 2 2 2 2 2 24 3 2 3" xfId="11049" xr:uid="{8DBDFA06-DB9C-4145-896A-80551E68AB5F}"/>
    <cellStyle name="Normal 2 2 2 2 2 2 2 2 2 24 3 2 4" xfId="11050" xr:uid="{466A2CEA-7B9A-4A2B-9BCB-D99510E9E864}"/>
    <cellStyle name="Normal 2 2 2 2 2 2 2 2 2 24 3 3" xfId="11051" xr:uid="{9380F2AE-C312-4507-9F7C-52E52B497D0D}"/>
    <cellStyle name="Normal 2 2 2 2 2 2 2 2 2 24 3 4" xfId="11052" xr:uid="{470D8C61-9202-42A4-B76C-071AA93681C2}"/>
    <cellStyle name="Normal 2 2 2 2 2 2 2 2 2 24 3 5" xfId="11053" xr:uid="{8541C61E-5FE1-4883-B99E-A52F0E0CBD1A}"/>
    <cellStyle name="Normal 2 2 2 2 2 2 2 2 2 24 3 6" xfId="11054" xr:uid="{638B7DFA-E1B2-42C2-BAEF-92D620B40C97}"/>
    <cellStyle name="Normal 2 2 2 2 2 2 2 2 2 24 4" xfId="11055" xr:uid="{A59DD713-E0BE-4AD6-83F9-878EC77827E1}"/>
    <cellStyle name="Normal 2 2 2 2 2 2 2 2 2 24 5" xfId="11056" xr:uid="{9661F1ED-749C-4C66-8D89-4C089EC13EAE}"/>
    <cellStyle name="Normal 2 2 2 2 2 2 2 2 2 24 6" xfId="11057" xr:uid="{D078D7BE-7017-45C6-AB9F-0419BFBD5685}"/>
    <cellStyle name="Normal 2 2 2 2 2 2 2 2 2 24 7" xfId="11058" xr:uid="{ECFECE40-563D-4846-912E-98877993E102}"/>
    <cellStyle name="Normal 2 2 2 2 2 2 2 2 2 24 8" xfId="11059" xr:uid="{F63C3F86-5B8E-4C06-A76D-BA8FDD6357AB}"/>
    <cellStyle name="Normal 2 2 2 2 2 2 2 2 2 24 8 2" xfId="11060" xr:uid="{0D9357F4-6041-430A-B0FB-882A87C4B740}"/>
    <cellStyle name="Normal 2 2 2 2 2 2 2 2 2 24 8 3" xfId="11061" xr:uid="{677A4D68-1006-4E2C-9A11-B516A9A8E89D}"/>
    <cellStyle name="Normal 2 2 2 2 2 2 2 2 2 24 8 4" xfId="11062" xr:uid="{5942C1CB-0EBE-4542-B62E-42829C4C5E12}"/>
    <cellStyle name="Normal 2 2 2 2 2 2 2 2 2 24 9" xfId="11063" xr:uid="{FCA52DEF-55CA-40AE-811B-E2D890C5C50A}"/>
    <cellStyle name="Normal 2 2 2 2 2 2 2 2 2 25" xfId="11064" xr:uid="{7C1AA5DF-9351-4DAA-96EA-C9F1C7201041}"/>
    <cellStyle name="Normal 2 2 2 2 2 2 2 2 2 26" xfId="11065" xr:uid="{E05EA15C-8637-4308-9DDE-DE628E628C4D}"/>
    <cellStyle name="Normal 2 2 2 2 2 2 2 2 2 26 2" xfId="11066" xr:uid="{9EBFDC99-B87D-40A3-88C2-AB7162546C50}"/>
    <cellStyle name="Normal 2 2 2 2 2 2 2 2 2 26 2 2" xfId="11067" xr:uid="{FD422EA6-BCCC-438A-9283-5B81E4C6A6C1}"/>
    <cellStyle name="Normal 2 2 2 2 2 2 2 2 2 26 2 3" xfId="11068" xr:uid="{74554240-5798-4991-B1B4-1A91E1CC229F}"/>
    <cellStyle name="Normal 2 2 2 2 2 2 2 2 2 26 2 4" xfId="11069" xr:uid="{02790443-C639-46CF-BC32-D22EBBAEE6D4}"/>
    <cellStyle name="Normal 2 2 2 2 2 2 2 2 2 26 3" xfId="11070" xr:uid="{A08A2029-AE4D-44A4-91F3-D3DF45C4605D}"/>
    <cellStyle name="Normal 2 2 2 2 2 2 2 2 2 26 4" xfId="11071" xr:uid="{D775B34E-91D1-4FFD-AF1A-8B29FD112C38}"/>
    <cellStyle name="Normal 2 2 2 2 2 2 2 2 2 26 5" xfId="11072" xr:uid="{9884591A-E431-4B1E-9D7E-FFDA36B71FB2}"/>
    <cellStyle name="Normal 2 2 2 2 2 2 2 2 2 26 6" xfId="11073" xr:uid="{945351A6-295F-4681-872B-483C6A297608}"/>
    <cellStyle name="Normal 2 2 2 2 2 2 2 2 2 27" xfId="11074" xr:uid="{544712D3-51B6-4A41-AB2A-434E24A10F56}"/>
    <cellStyle name="Normal 2 2 2 2 2 2 2 2 2 28" xfId="11075" xr:uid="{11617B04-68D7-45A0-8460-F5F25DD6E781}"/>
    <cellStyle name="Normal 2 2 2 2 2 2 2 2 2 29" xfId="11076" xr:uid="{D2F1D83A-E35E-4C8E-8CAE-9EC0DAA64DE9}"/>
    <cellStyle name="Normal 2 2 2 2 2 2 2 2 2 3" xfId="11077" xr:uid="{487DE390-B103-458A-87E7-1BD5AD10742A}"/>
    <cellStyle name="Normal 2 2 2 2 2 2 2 2 2 30" xfId="11078" xr:uid="{2417BAE3-2ED9-4EAF-8092-3BFE099A8868}"/>
    <cellStyle name="Normal 2 2 2 2 2 2 2 2 2 31" xfId="11079" xr:uid="{2742AED9-5B6D-41AD-AFAA-B21DC7EB007F}"/>
    <cellStyle name="Normal 2 2 2 2 2 2 2 2 2 32" xfId="11080" xr:uid="{1DBB2194-82E3-4AA2-A817-B44813D2615C}"/>
    <cellStyle name="Normal 2 2 2 2 2 2 2 2 2 32 2" xfId="11081" xr:uid="{EF8A0097-7D3A-4F5E-8CB0-58C916DFD003}"/>
    <cellStyle name="Normal 2 2 2 2 2 2 2 2 2 32 3" xfId="11082" xr:uid="{42292FD9-5FBA-49EC-832C-C8AAA91E8C06}"/>
    <cellStyle name="Normal 2 2 2 2 2 2 2 2 2 32 4" xfId="11083" xr:uid="{5F33B147-BA42-4D9A-B533-4CCA327E5235}"/>
    <cellStyle name="Normal 2 2 2 2 2 2 2 2 2 33" xfId="11084" xr:uid="{09BA1111-2B41-4811-B840-F61639077B7A}"/>
    <cellStyle name="Normal 2 2 2 2 2 2 2 2 2 34" xfId="11085" xr:uid="{E5F89EAF-DFBA-4FA0-9CA1-1FE22A18BD9A}"/>
    <cellStyle name="Normal 2 2 2 2 2 2 2 2 2 35" xfId="11086" xr:uid="{1D9B88FA-7165-46CD-A7B1-BC47D11644BB}"/>
    <cellStyle name="Normal 2 2 2 2 2 2 2 2 2 36" xfId="11087" xr:uid="{F26C0DEA-102F-4007-B5D7-8A0637A12AB8}"/>
    <cellStyle name="Normal 2 2 2 2 2 2 2 2 2 37" xfId="11088" xr:uid="{BF7D611B-D030-442D-A2EA-E5D294379157}"/>
    <cellStyle name="Normal 2 2 2 2 2 2 2 2 2 38" xfId="11089" xr:uid="{F79F4E66-7E93-4802-8729-1813D0604D5B}"/>
    <cellStyle name="Normal 2 2 2 2 2 2 2 2 2 39" xfId="11090" xr:uid="{0CEE5EFE-3C1D-4B30-AFD9-8DCF1D058CF9}"/>
    <cellStyle name="Normal 2 2 2 2 2 2 2 2 2 4" xfId="11091" xr:uid="{7E28B970-7A4D-4ADB-9637-DEE72D2BFAB1}"/>
    <cellStyle name="Normal 2 2 2 2 2 2 2 2 2 4 2" xfId="11092" xr:uid="{DD504541-CA53-4717-A070-18C8A349F996}"/>
    <cellStyle name="Normal 2 2 2 2 2 2 2 2 2 4 2 2" xfId="11093" xr:uid="{45DEA010-CB97-41D4-BED2-C5D3A09A69E0}"/>
    <cellStyle name="Normal 2 2 2 2 2 2 2 2 2 40" xfId="11094" xr:uid="{6790C337-ED34-4D01-8845-0F550374E311}"/>
    <cellStyle name="Normal 2 2 2 2 2 2 2 2 2 41" xfId="11095" xr:uid="{96093C95-8C69-4998-8868-F265D622BB44}"/>
    <cellStyle name="Normal 2 2 2 2 2 2 2 2 2 42" xfId="11096" xr:uid="{F8A3677C-BEA5-48C7-AE21-7414601B2EFC}"/>
    <cellStyle name="Normal 2 2 2 2 2 2 2 2 2 43" xfId="11097" xr:uid="{F2C034D2-77E8-4978-A711-AEA944401CCD}"/>
    <cellStyle name="Normal 2 2 2 2 2 2 2 2 2 44" xfId="11098" xr:uid="{7B97921D-066B-48D0-8E6A-531075317EC1}"/>
    <cellStyle name="Normal 2 2 2 2 2 2 2 2 2 45" xfId="11099" xr:uid="{6DA2B2E0-2E99-4934-B2B8-70EEA0834123}"/>
    <cellStyle name="Normal 2 2 2 2 2 2 2 2 2 46" xfId="11100" xr:uid="{F412A646-29E0-41B2-AE34-4BA21B283B3E}"/>
    <cellStyle name="Normal 2 2 2 2 2 2 2 2 2 47" xfId="11101" xr:uid="{45BFECCD-73ED-4311-9537-17C1DD6001A0}"/>
    <cellStyle name="Normal 2 2 2 2 2 2 2 2 2 47 2" xfId="11102" xr:uid="{ADC8D9F6-76A8-4BA2-B587-7FE2AD65AAF2}"/>
    <cellStyle name="Normal 2 2 2 2 2 2 2 2 2 47 3" xfId="11103" xr:uid="{A466B635-6313-4871-BDDB-9E959D4F6F13}"/>
    <cellStyle name="Normal 2 2 2 2 2 2 2 2 2 47 4" xfId="11104" xr:uid="{48381174-06D0-40FA-8DEB-BF1F1B8B60BD}"/>
    <cellStyle name="Normal 2 2 2 2 2 2 2 2 2 47 5" xfId="11105" xr:uid="{8D050626-5C3E-4059-8A2C-507E812840F1}"/>
    <cellStyle name="Normal 2 2 2 2 2 2 2 2 2 47 6" xfId="11106" xr:uid="{8EF96ED2-24C0-4247-B2DB-2341B40F25D2}"/>
    <cellStyle name="Normal 2 2 2 2 2 2 2 2 2 47 7" xfId="11107" xr:uid="{602D942A-F2A4-4E8F-8888-D25A2B6FFD01}"/>
    <cellStyle name="Normal 2 2 2 2 2 2 2 2 2 48" xfId="11108" xr:uid="{8C2B14A1-318A-4BAA-9EEF-9E6C800B63FD}"/>
    <cellStyle name="Normal 2 2 2 2 2 2 2 2 2 49" xfId="11109" xr:uid="{5A1BC33F-2A42-43FF-B0F6-BA5A4B60876E}"/>
    <cellStyle name="Normal 2 2 2 2 2 2 2 2 2 5" xfId="11110" xr:uid="{3C6C1CE2-8AF3-4E9A-A3D0-5362206E90E4}"/>
    <cellStyle name="Normal 2 2 2 2 2 2 2 2 2 50" xfId="11111" xr:uid="{ECE7AEF6-0BBD-4869-AEBB-E3D988F2CB0E}"/>
    <cellStyle name="Normal 2 2 2 2 2 2 2 2 2 51" xfId="11112" xr:uid="{423B3043-20A7-46F7-AE53-5C660031548F}"/>
    <cellStyle name="Normal 2 2 2 2 2 2 2 2 2 52" xfId="11113" xr:uid="{33590EFA-7220-4768-A188-4085512837B2}"/>
    <cellStyle name="Normal 2 2 2 2 2 2 2 2 2 53" xfId="11114" xr:uid="{62EAA24C-A626-4474-A12C-24D26A1EF574}"/>
    <cellStyle name="Normal 2 2 2 2 2 2 2 2 2 54" xfId="11115" xr:uid="{CB3B2B0A-6D37-43C3-982D-77E6029ACEAC}"/>
    <cellStyle name="Normal 2 2 2 2 2 2 2 2 2 55" xfId="11116" xr:uid="{9EF5004B-E888-4696-B49D-5931EEAF41A8}"/>
    <cellStyle name="Normal 2 2 2 2 2 2 2 2 2 56" xfId="11117" xr:uid="{EC3E147D-240C-470A-A4FA-7AF7789C0680}"/>
    <cellStyle name="Normal 2 2 2 2 2 2 2 2 2 57" xfId="11118" xr:uid="{97F20017-9229-4B3B-AA1B-AF489A80CD69}"/>
    <cellStyle name="Normal 2 2 2 2 2 2 2 2 2 58" xfId="11119" xr:uid="{76FD7D51-4DBE-4687-B322-297C6A1BC5C1}"/>
    <cellStyle name="Normal 2 2 2 2 2 2 2 2 2 59" xfId="11120" xr:uid="{3BF962A9-F397-4FD1-B80B-A960BDA4D5EF}"/>
    <cellStyle name="Normal 2 2 2 2 2 2 2 2 2 6" xfId="11121" xr:uid="{9D8B4BDC-6D04-46C0-A1C3-37A7FB5B5451}"/>
    <cellStyle name="Normal 2 2 2 2 2 2 2 2 2 60" xfId="11122" xr:uid="{8872F5FE-0C00-4CAD-9A01-73A45AF5496F}"/>
    <cellStyle name="Normal 2 2 2 2 2 2 2 2 2 61" xfId="11123" xr:uid="{7E300D09-8AFC-42DC-BD77-3C899013B744}"/>
    <cellStyle name="Normal 2 2 2 2 2 2 2 2 2 62" xfId="11124" xr:uid="{C0DEDB8A-3040-4606-8D50-835F435FC92A}"/>
    <cellStyle name="Normal 2 2 2 2 2 2 2 2 2 63" xfId="11125" xr:uid="{87B0895B-6B0D-4EE9-A079-8EE69ED6F298}"/>
    <cellStyle name="Normal 2 2 2 2 2 2 2 2 2 64" xfId="11126" xr:uid="{00114EAF-9495-4DBA-8CF1-C115D4E616DB}"/>
    <cellStyle name="Normal 2 2 2 2 2 2 2 2 2 65" xfId="11127" xr:uid="{0E506C6D-6828-4A75-8892-614F98DD22A1}"/>
    <cellStyle name="Normal 2 2 2 2 2 2 2 2 2 66" xfId="11128" xr:uid="{0F4A63D4-4867-481C-B7CC-071E8E0404E6}"/>
    <cellStyle name="Normal 2 2 2 2 2 2 2 2 2 67" xfId="11129" xr:uid="{87679273-4397-4866-B5A7-AE46BFD09AED}"/>
    <cellStyle name="Normal 2 2 2 2 2 2 2 2 2 68" xfId="11130" xr:uid="{86636562-08CE-4D94-97D3-05CE43D98C45}"/>
    <cellStyle name="Normal 2 2 2 2 2 2 2 2 2 69" xfId="11131" xr:uid="{4235E9C4-EBEA-4EE7-B8DA-4D61EA5A9861}"/>
    <cellStyle name="Normal 2 2 2 2 2 2 2 2 2 7" xfId="11132" xr:uid="{E7222860-B7C6-4F42-96E4-59F46BA3A2DC}"/>
    <cellStyle name="Normal 2 2 2 2 2 2 2 2 2 70" xfId="11133" xr:uid="{EAEB9501-FB3F-40BC-A7CC-661F2F236AA1}"/>
    <cellStyle name="Normal 2 2 2 2 2 2 2 2 2 71" xfId="11134" xr:uid="{54D539B2-7911-4B3C-BC9F-E744BD723227}"/>
    <cellStyle name="Normal 2 2 2 2 2 2 2 2 2 72" xfId="11135" xr:uid="{3BD131C3-6FD1-4C6B-9B9D-1ABDA7765453}"/>
    <cellStyle name="Normal 2 2 2 2 2 2 2 2 2 73" xfId="11136" xr:uid="{64AA2F31-A1DF-434C-929E-94E9803BE4DE}"/>
    <cellStyle name="Normal 2 2 2 2 2 2 2 2 2 74" xfId="11137" xr:uid="{A2552ECD-5C36-4C50-B227-9C5B3936EE93}"/>
    <cellStyle name="Normal 2 2 2 2 2 2 2 2 2 75" xfId="11138" xr:uid="{84B1EF99-5B9C-45D9-B913-BAD4F3929557}"/>
    <cellStyle name="Normal 2 2 2 2 2 2 2 2 2 76" xfId="11139" xr:uid="{78D07E95-99E0-42BB-A7B3-D121674DF251}"/>
    <cellStyle name="Normal 2 2 2 2 2 2 2 2 2 77" xfId="11140" xr:uid="{AE2C1EE5-7841-4591-A80F-374D5F7DCEAA}"/>
    <cellStyle name="Normal 2 2 2 2 2 2 2 2 2 78" xfId="11141" xr:uid="{96EA11FE-5998-4486-B70B-9D554488BA63}"/>
    <cellStyle name="Normal 2 2 2 2 2 2 2 2 2 79" xfId="11142" xr:uid="{8615C542-4B74-4A4C-9C94-BB4E4DE1E6DF}"/>
    <cellStyle name="Normal 2 2 2 2 2 2 2 2 2 8" xfId="11143" xr:uid="{26274FC6-A7C1-4863-A6FA-0D5EA1C34C46}"/>
    <cellStyle name="Normal 2 2 2 2 2 2 2 2 2 80" xfId="11144" xr:uid="{ABEB3E90-7329-41B0-84D0-57037EAD538B}"/>
    <cellStyle name="Normal 2 2 2 2 2 2 2 2 2 81" xfId="11145" xr:uid="{DBF8D0A8-07D6-4A7B-91E5-E5B01411EC28}"/>
    <cellStyle name="Normal 2 2 2 2 2 2 2 2 2 82" xfId="11146" xr:uid="{D71E6225-EF05-4E61-BA65-514D0E460676}"/>
    <cellStyle name="Normal 2 2 2 2 2 2 2 2 2 83" xfId="11147" xr:uid="{C54A3160-6F8C-4EF7-8A0F-512C72F3F5C5}"/>
    <cellStyle name="Normal 2 2 2 2 2 2 2 2 2 84" xfId="11148" xr:uid="{2B4972EB-FBFE-4AEA-AA6B-51BAC04E3F51}"/>
    <cellStyle name="Normal 2 2 2 2 2 2 2 2 2 85" xfId="11149" xr:uid="{30434457-9531-470A-B7DE-0556C0321025}"/>
    <cellStyle name="Normal 2 2 2 2 2 2 2 2 2 86" xfId="11150" xr:uid="{A0284652-75E4-4148-B30D-07D5733AB4DD}"/>
    <cellStyle name="Normal 2 2 2 2 2 2 2 2 2 87" xfId="11151" xr:uid="{16E26983-2EA5-42B9-920D-1CE22275B56D}"/>
    <cellStyle name="Normal 2 2 2 2 2 2 2 2 2 88" xfId="11152" xr:uid="{C83A677F-C109-49C5-9ADE-3E4232D6D447}"/>
    <cellStyle name="Normal 2 2 2 2 2 2 2 2 2 89" xfId="11153" xr:uid="{82DCCA6C-37A6-4C16-B551-F57C2CA95F70}"/>
    <cellStyle name="Normal 2 2 2 2 2 2 2 2 2 9" xfId="11154" xr:uid="{A0500AE9-F8A2-4DD3-BAD6-4599CC4EC82D}"/>
    <cellStyle name="Normal 2 2 2 2 2 2 2 2 2 90" xfId="11155" xr:uid="{740B4DE8-0670-488C-8044-238295B5E732}"/>
    <cellStyle name="Normal 2 2 2 2 2 2 2 2 2 91" xfId="11156" xr:uid="{54B9BD0C-9103-4D32-B6A3-5DB3030DDF11}"/>
    <cellStyle name="Normal 2 2 2 2 2 2 2 2 2 92" xfId="11157" xr:uid="{BC029821-DCB2-4261-9F1B-2ACCF3F1C676}"/>
    <cellStyle name="Normal 2 2 2 2 2 2 2 2 2 93" xfId="11158" xr:uid="{45C76547-20F1-4AB0-8B68-088BF52408C9}"/>
    <cellStyle name="Normal 2 2 2 2 2 2 2 2 2 94" xfId="11159" xr:uid="{8652373E-0105-4FAE-BED0-9524EA409BD5}"/>
    <cellStyle name="Normal 2 2 2 2 2 2 2 2 2 94 2" xfId="11160" xr:uid="{5529FC44-48B3-4D0F-A2FB-E8B5E9DD744A}"/>
    <cellStyle name="Normal 2 2 2 2 2 2 2 2 2 94 3" xfId="11161" xr:uid="{1FD6B03F-9731-4609-99AC-7886A8973F8A}"/>
    <cellStyle name="Normal 2 2 2 2 2 2 2 2 2 94 4" xfId="11162" xr:uid="{DDFE349C-D488-4AC0-B23A-93239D4D0601}"/>
    <cellStyle name="Normal 2 2 2 2 2 2 2 2 2 95" xfId="11163" xr:uid="{5668E839-395F-4156-A8F4-97611F55D022}"/>
    <cellStyle name="Normal 2 2 2 2 2 2 2 2 2 96" xfId="11164" xr:uid="{591CE899-2F46-4DA6-968F-D60E754F9C04}"/>
    <cellStyle name="Normal 2 2 2 2 2 2 2 2 20" xfId="11165" xr:uid="{9B7C2395-2948-47CD-86C4-E58FFD7B32C2}"/>
    <cellStyle name="Normal 2 2 2 2 2 2 2 2 20 10" xfId="11166" xr:uid="{740B3A3D-D086-4936-A94A-1E93202F682C}"/>
    <cellStyle name="Normal 2 2 2 2 2 2 2 2 20 11" xfId="11167" xr:uid="{958DEF39-34D2-4D93-BF34-E1FBE47C79A5}"/>
    <cellStyle name="Normal 2 2 2 2 2 2 2 2 20 11 10" xfId="11168" xr:uid="{537A2E11-52AE-4AFF-A778-43C5D0453B06}"/>
    <cellStyle name="Normal 2 2 2 2 2 2 2 2 20 11 11" xfId="11169" xr:uid="{AA1B1C74-7D17-4166-85F4-A873EF1839D9}"/>
    <cellStyle name="Normal 2 2 2 2 2 2 2 2 20 11 11 2" xfId="11170" xr:uid="{AA9B386F-8A03-4A6A-867A-F79518912552}"/>
    <cellStyle name="Normal 2 2 2 2 2 2 2 2 20 11 11 3" xfId="11171" xr:uid="{D570297B-61A1-47F6-992A-5D45F1A2314A}"/>
    <cellStyle name="Normal 2 2 2 2 2 2 2 2 20 11 11 4" xfId="11172" xr:uid="{F2B93F16-9341-4A25-9C9B-5A6882B27F37}"/>
    <cellStyle name="Normal 2 2 2 2 2 2 2 2 20 11 12" xfId="11173" xr:uid="{3BDF6268-0114-4654-95E1-CDD7EE57E1CA}"/>
    <cellStyle name="Normal 2 2 2 2 2 2 2 2 20 11 13" xfId="11174" xr:uid="{F71754F4-3A4A-4DA0-A12D-14BC5C9397BD}"/>
    <cellStyle name="Normal 2 2 2 2 2 2 2 2 20 11 14" xfId="11175" xr:uid="{12F95584-69CF-4971-AF3A-38DAD9C5B4FC}"/>
    <cellStyle name="Normal 2 2 2 2 2 2 2 2 20 11 2" xfId="11176" xr:uid="{8EB791E4-64C5-459A-9C52-B798F3D79091}"/>
    <cellStyle name="Normal 2 2 2 2 2 2 2 2 20 11 2 10" xfId="11177" xr:uid="{3D98129F-9B59-4C55-9583-91411D6F08C3}"/>
    <cellStyle name="Normal 2 2 2 2 2 2 2 2 20 11 2 11" xfId="11178" xr:uid="{36495E42-41E5-4EE1-B1A7-9CCF26124E7E}"/>
    <cellStyle name="Normal 2 2 2 2 2 2 2 2 20 11 2 2" xfId="11179" xr:uid="{C88DAF49-5386-44C7-902E-5268D9CCC90C}"/>
    <cellStyle name="Normal 2 2 2 2 2 2 2 2 20 11 2 2 10" xfId="11180" xr:uid="{40FDB566-87A7-48E7-AA29-9EE7ABFF0E67}"/>
    <cellStyle name="Normal 2 2 2 2 2 2 2 2 20 11 2 2 11" xfId="11181" xr:uid="{E57C7F98-0026-48C5-AB49-74185ECF46BE}"/>
    <cellStyle name="Normal 2 2 2 2 2 2 2 2 20 11 2 2 2" xfId="11182" xr:uid="{39B08AB6-EAB8-4489-A2BA-72A5CDF373CF}"/>
    <cellStyle name="Normal 2 2 2 2 2 2 2 2 20 11 2 2 2 2" xfId="11183" xr:uid="{FAB81D42-D571-497F-BE11-2F14E9E6BFAA}"/>
    <cellStyle name="Normal 2 2 2 2 2 2 2 2 20 11 2 2 2 2 2" xfId="11184" xr:uid="{025D39A4-38A6-4A44-A6BB-797DD510B3D7}"/>
    <cellStyle name="Normal 2 2 2 2 2 2 2 2 20 11 2 2 2 2 3" xfId="11185" xr:uid="{76A45B8A-DC5E-4B0B-86A5-6B0F484F9743}"/>
    <cellStyle name="Normal 2 2 2 2 2 2 2 2 20 11 2 2 2 2 4" xfId="11186" xr:uid="{0AC0CA6B-2C17-41BC-8FE9-F3C6A2D09BD6}"/>
    <cellStyle name="Normal 2 2 2 2 2 2 2 2 20 11 2 2 2 3" xfId="11187" xr:uid="{1C6E9654-A943-4042-BEB3-804AF1B4F4E9}"/>
    <cellStyle name="Normal 2 2 2 2 2 2 2 2 20 11 2 2 2 4" xfId="11188" xr:uid="{61692C25-1579-45DD-94A5-2236CD9517AF}"/>
    <cellStyle name="Normal 2 2 2 2 2 2 2 2 20 11 2 2 2 5" xfId="11189" xr:uid="{FF5343A0-F6A6-4C67-9337-F2646564C63F}"/>
    <cellStyle name="Normal 2 2 2 2 2 2 2 2 20 11 2 2 2 6" xfId="11190" xr:uid="{8DAA8382-9625-4777-B575-EA7A6EA5388B}"/>
    <cellStyle name="Normal 2 2 2 2 2 2 2 2 20 11 2 2 3" xfId="11191" xr:uid="{164C9FFE-F5FC-4743-B633-A6836BD941AA}"/>
    <cellStyle name="Normal 2 2 2 2 2 2 2 2 20 11 2 2 4" xfId="11192" xr:uid="{A8BA15BC-3C25-4E9B-AB17-B1DD418D15CC}"/>
    <cellStyle name="Normal 2 2 2 2 2 2 2 2 20 11 2 2 5" xfId="11193" xr:uid="{0E9A84FC-D667-4CC2-848D-47B230ED2C5F}"/>
    <cellStyle name="Normal 2 2 2 2 2 2 2 2 20 11 2 2 6" xfId="11194" xr:uid="{6ECF47D0-73E0-4DB1-9E37-9B23F0DB1FE2}"/>
    <cellStyle name="Normal 2 2 2 2 2 2 2 2 20 11 2 2 7" xfId="11195" xr:uid="{D4AAECE2-102E-4849-80FE-D7B86A4BDED2}"/>
    <cellStyle name="Normal 2 2 2 2 2 2 2 2 20 11 2 2 8" xfId="11196" xr:uid="{28EF4CF5-405B-4DF5-B797-2EA02ADB3BC9}"/>
    <cellStyle name="Normal 2 2 2 2 2 2 2 2 20 11 2 2 8 2" xfId="11197" xr:uid="{1BDD55DD-56DD-48E9-8ECE-245B1B80DD50}"/>
    <cellStyle name="Normal 2 2 2 2 2 2 2 2 20 11 2 2 8 3" xfId="11198" xr:uid="{759AD0C3-46E9-489C-8669-2F3C46A5D366}"/>
    <cellStyle name="Normal 2 2 2 2 2 2 2 2 20 11 2 2 8 4" xfId="11199" xr:uid="{E2D332CE-AEC9-47A0-8238-E69B586919A4}"/>
    <cellStyle name="Normal 2 2 2 2 2 2 2 2 20 11 2 2 9" xfId="11200" xr:uid="{133EDD35-E570-406D-9BC1-5A2F4554F26D}"/>
    <cellStyle name="Normal 2 2 2 2 2 2 2 2 20 11 2 3" xfId="11201" xr:uid="{A0663F4D-FABD-495C-B074-AAF9D414CDEB}"/>
    <cellStyle name="Normal 2 2 2 2 2 2 2 2 20 11 2 3 2" xfId="11202" xr:uid="{DD9B0F4B-DF3B-46FA-8CC8-4EE11A267ECC}"/>
    <cellStyle name="Normal 2 2 2 2 2 2 2 2 20 11 2 3 2 2" xfId="11203" xr:uid="{6F6F25DF-E3D4-4587-9426-40D48E8EB315}"/>
    <cellStyle name="Normal 2 2 2 2 2 2 2 2 20 11 2 3 2 3" xfId="11204" xr:uid="{5582981D-9715-4F6F-80E7-365576B6F083}"/>
    <cellStyle name="Normal 2 2 2 2 2 2 2 2 20 11 2 3 2 4" xfId="11205" xr:uid="{A5F28A5F-4321-45A7-BAA4-78796C2AA7CA}"/>
    <cellStyle name="Normal 2 2 2 2 2 2 2 2 20 11 2 3 3" xfId="11206" xr:uid="{FA42C937-9AEE-4ECE-845B-3D9612D66901}"/>
    <cellStyle name="Normal 2 2 2 2 2 2 2 2 20 11 2 3 4" xfId="11207" xr:uid="{9332B784-9DB5-4007-8828-315B04A3C45E}"/>
    <cellStyle name="Normal 2 2 2 2 2 2 2 2 20 11 2 3 5" xfId="11208" xr:uid="{64C33FF6-C027-4CE9-AB4F-D7F657316892}"/>
    <cellStyle name="Normal 2 2 2 2 2 2 2 2 20 11 2 3 6" xfId="11209" xr:uid="{EB792AB6-3042-481C-9297-CAB8CC7BDE93}"/>
    <cellStyle name="Normal 2 2 2 2 2 2 2 2 20 11 2 4" xfId="11210" xr:uid="{F830C717-0828-4E98-B439-9B63C1AC92CA}"/>
    <cellStyle name="Normal 2 2 2 2 2 2 2 2 20 11 2 5" xfId="11211" xr:uid="{A6BBD7A9-544E-483D-977F-E2487D4F7326}"/>
    <cellStyle name="Normal 2 2 2 2 2 2 2 2 20 11 2 6" xfId="11212" xr:uid="{5C77160C-F026-4CF7-BB27-4D0C76CDFAE3}"/>
    <cellStyle name="Normal 2 2 2 2 2 2 2 2 20 11 2 7" xfId="11213" xr:uid="{5C2884F9-5801-4724-ABE0-AB3E596200CC}"/>
    <cellStyle name="Normal 2 2 2 2 2 2 2 2 20 11 2 8" xfId="11214" xr:uid="{C58EDF4F-984A-4F1C-A588-D625759F840E}"/>
    <cellStyle name="Normal 2 2 2 2 2 2 2 2 20 11 2 8 2" xfId="11215" xr:uid="{BA196B01-DCBA-4AC3-B07E-9819E0D11888}"/>
    <cellStyle name="Normal 2 2 2 2 2 2 2 2 20 11 2 8 3" xfId="11216" xr:uid="{57915695-D80C-440D-A089-B0B0044EFE6B}"/>
    <cellStyle name="Normal 2 2 2 2 2 2 2 2 20 11 2 8 4" xfId="11217" xr:uid="{34415916-4690-4B3D-B9CA-89C96611C640}"/>
    <cellStyle name="Normal 2 2 2 2 2 2 2 2 20 11 2 9" xfId="11218" xr:uid="{5E4657BC-B83A-48C2-B2DB-6322D5432F08}"/>
    <cellStyle name="Normal 2 2 2 2 2 2 2 2 20 11 3" xfId="11219" xr:uid="{14924374-CCEA-49E1-9310-B221F46248E3}"/>
    <cellStyle name="Normal 2 2 2 2 2 2 2 2 20 11 4" xfId="11220" xr:uid="{FC133FCE-A198-4E62-B8F9-02D2714C3E5B}"/>
    <cellStyle name="Normal 2 2 2 2 2 2 2 2 20 11 5" xfId="11221" xr:uid="{94A74349-C5A1-4BC7-BF67-BC5658CE410B}"/>
    <cellStyle name="Normal 2 2 2 2 2 2 2 2 20 11 5 2" xfId="11222" xr:uid="{56DDE69A-259E-4B7E-8A27-1E8347B6749C}"/>
    <cellStyle name="Normal 2 2 2 2 2 2 2 2 20 11 5 2 2" xfId="11223" xr:uid="{1C732AE5-3160-4415-AEA1-EDE8272145BA}"/>
    <cellStyle name="Normal 2 2 2 2 2 2 2 2 20 11 5 2 3" xfId="11224" xr:uid="{716C5888-E805-48AB-BFFC-36ACF47C71F6}"/>
    <cellStyle name="Normal 2 2 2 2 2 2 2 2 20 11 5 2 4" xfId="11225" xr:uid="{472BEA33-82CC-43DA-B764-54E654AB767C}"/>
    <cellStyle name="Normal 2 2 2 2 2 2 2 2 20 11 5 3" xfId="11226" xr:uid="{89B09E40-DFD8-4597-B84E-0D0EF0F2B79D}"/>
    <cellStyle name="Normal 2 2 2 2 2 2 2 2 20 11 5 4" xfId="11227" xr:uid="{9A46005E-23D0-4256-B9AC-0BE7DEDAEF9B}"/>
    <cellStyle name="Normal 2 2 2 2 2 2 2 2 20 11 5 5" xfId="11228" xr:uid="{AF101965-C317-4E57-8FE5-C49FDA96275A}"/>
    <cellStyle name="Normal 2 2 2 2 2 2 2 2 20 11 5 6" xfId="11229" xr:uid="{3AAC455F-5C80-4A1F-83BE-8F76056A1D60}"/>
    <cellStyle name="Normal 2 2 2 2 2 2 2 2 20 11 6" xfId="11230" xr:uid="{BFE5778B-A4C6-4E27-9B29-3116854DC435}"/>
    <cellStyle name="Normal 2 2 2 2 2 2 2 2 20 11 7" xfId="11231" xr:uid="{DAAE635D-78FF-4507-AF23-4BC2416F3F08}"/>
    <cellStyle name="Normal 2 2 2 2 2 2 2 2 20 11 8" xfId="11232" xr:uid="{2C67D6B6-C757-470D-A393-9E49D56D5719}"/>
    <cellStyle name="Normal 2 2 2 2 2 2 2 2 20 11 9" xfId="11233" xr:uid="{0F4E4D3F-D802-49B6-AE0F-0754FCF1964B}"/>
    <cellStyle name="Normal 2 2 2 2 2 2 2 2 20 12" xfId="11234" xr:uid="{6628E041-DE11-4DFD-B1BE-04F4A756F816}"/>
    <cellStyle name="Normal 2 2 2 2 2 2 2 2 20 13" xfId="11235" xr:uid="{042F975F-6432-4CFF-84E4-53B1E86996D6}"/>
    <cellStyle name="Normal 2 2 2 2 2 2 2 2 20 13 10" xfId="11236" xr:uid="{037075E5-F8DD-4199-B369-2CC8DA83CF07}"/>
    <cellStyle name="Normal 2 2 2 2 2 2 2 2 20 13 11" xfId="11237" xr:uid="{183A20F4-2C8F-4818-BCEB-C0C14AE2595B}"/>
    <cellStyle name="Normal 2 2 2 2 2 2 2 2 20 13 2" xfId="11238" xr:uid="{95646881-E30A-4D9D-811B-A0C277833A12}"/>
    <cellStyle name="Normal 2 2 2 2 2 2 2 2 20 13 2 10" xfId="11239" xr:uid="{A2456704-A5F2-4433-AEC5-30D354181337}"/>
    <cellStyle name="Normal 2 2 2 2 2 2 2 2 20 13 2 11" xfId="11240" xr:uid="{437BD982-4E40-4E52-9962-F5B50BD74F82}"/>
    <cellStyle name="Normal 2 2 2 2 2 2 2 2 20 13 2 2" xfId="11241" xr:uid="{1ADF79D7-1CCC-43BD-9D31-3024DAC4D4B7}"/>
    <cellStyle name="Normal 2 2 2 2 2 2 2 2 20 13 2 2 2" xfId="11242" xr:uid="{68B78F95-77DC-4812-8481-3400A18807C2}"/>
    <cellStyle name="Normal 2 2 2 2 2 2 2 2 20 13 2 2 2 2" xfId="11243" xr:uid="{A4796B44-1B99-449C-8AEB-7FAED61B4BB1}"/>
    <cellStyle name="Normal 2 2 2 2 2 2 2 2 20 13 2 2 2 3" xfId="11244" xr:uid="{040A7EB5-4223-4B36-A6BA-515CDB7F2321}"/>
    <cellStyle name="Normal 2 2 2 2 2 2 2 2 20 13 2 2 2 4" xfId="11245" xr:uid="{4458B71F-CCB6-4C33-A2DA-9A4CD59D66AA}"/>
    <cellStyle name="Normal 2 2 2 2 2 2 2 2 20 13 2 2 3" xfId="11246" xr:uid="{E8549BDF-55E1-403F-980F-86508FFD1BB8}"/>
    <cellStyle name="Normal 2 2 2 2 2 2 2 2 20 13 2 2 4" xfId="11247" xr:uid="{1F8D050D-B269-4A9A-8347-F1C41020007F}"/>
    <cellStyle name="Normal 2 2 2 2 2 2 2 2 20 13 2 2 5" xfId="11248" xr:uid="{1C3AA52B-886E-45CE-A9B9-D5A187497738}"/>
    <cellStyle name="Normal 2 2 2 2 2 2 2 2 20 13 2 2 6" xfId="11249" xr:uid="{EE67C743-4761-40D6-80EF-D5CAEDF9EBA6}"/>
    <cellStyle name="Normal 2 2 2 2 2 2 2 2 20 13 2 3" xfId="11250" xr:uid="{6FA80957-CF1A-42EF-AC6F-F55F009E03E7}"/>
    <cellStyle name="Normal 2 2 2 2 2 2 2 2 20 13 2 4" xfId="11251" xr:uid="{3D709879-A663-4CC5-93E7-A2D4B637CFA7}"/>
    <cellStyle name="Normal 2 2 2 2 2 2 2 2 20 13 2 5" xfId="11252" xr:uid="{EEA409BE-8951-43A8-9CF8-1F25579E6BFF}"/>
    <cellStyle name="Normal 2 2 2 2 2 2 2 2 20 13 2 6" xfId="11253" xr:uid="{66F4C4D8-7D67-4ECA-9AE0-FA6759F4044B}"/>
    <cellStyle name="Normal 2 2 2 2 2 2 2 2 20 13 2 7" xfId="11254" xr:uid="{D2162577-2600-4E6F-9B37-ED1A21F8BC8D}"/>
    <cellStyle name="Normal 2 2 2 2 2 2 2 2 20 13 2 8" xfId="11255" xr:uid="{95E73A0B-2CE1-4E6A-81FE-D19F84CAA0F2}"/>
    <cellStyle name="Normal 2 2 2 2 2 2 2 2 20 13 2 8 2" xfId="11256" xr:uid="{30E93C50-0C74-453C-B288-9946B4121EAE}"/>
    <cellStyle name="Normal 2 2 2 2 2 2 2 2 20 13 2 8 3" xfId="11257" xr:uid="{B938BB9F-B4E4-4ED3-9836-96FC0A8B18CB}"/>
    <cellStyle name="Normal 2 2 2 2 2 2 2 2 20 13 2 8 4" xfId="11258" xr:uid="{65D54859-41DD-404C-85AB-DE2EAE837D2E}"/>
    <cellStyle name="Normal 2 2 2 2 2 2 2 2 20 13 2 9" xfId="11259" xr:uid="{914FB038-65BE-408B-9A13-10D77D9E2F59}"/>
    <cellStyle name="Normal 2 2 2 2 2 2 2 2 20 13 3" xfId="11260" xr:uid="{C3CBD3EE-5096-402F-9031-EDA8455A7098}"/>
    <cellStyle name="Normal 2 2 2 2 2 2 2 2 20 13 3 2" xfId="11261" xr:uid="{438831C3-A710-4BC1-8773-1DEADCBE96CE}"/>
    <cellStyle name="Normal 2 2 2 2 2 2 2 2 20 13 3 2 2" xfId="11262" xr:uid="{F9960933-EA88-4D1A-9D23-668985AC426F}"/>
    <cellStyle name="Normal 2 2 2 2 2 2 2 2 20 13 3 2 3" xfId="11263" xr:uid="{F2BCAF41-0774-40E9-BA21-85212FCA3455}"/>
    <cellStyle name="Normal 2 2 2 2 2 2 2 2 20 13 3 2 4" xfId="11264" xr:uid="{B05DDE17-FEAB-4B24-BEBF-6907686A4E85}"/>
    <cellStyle name="Normal 2 2 2 2 2 2 2 2 20 13 3 3" xfId="11265" xr:uid="{44D2527E-8518-4B2B-B3D8-78AAA4BAACE2}"/>
    <cellStyle name="Normal 2 2 2 2 2 2 2 2 20 13 3 4" xfId="11266" xr:uid="{42C2CAF8-98E6-4DC4-8174-034C03F1A778}"/>
    <cellStyle name="Normal 2 2 2 2 2 2 2 2 20 13 3 5" xfId="11267" xr:uid="{B6ADC6A8-8498-4459-9577-44F1EB565B77}"/>
    <cellStyle name="Normal 2 2 2 2 2 2 2 2 20 13 3 6" xfId="11268" xr:uid="{D705F5CA-04EC-4CFE-8F97-2AA806711773}"/>
    <cellStyle name="Normal 2 2 2 2 2 2 2 2 20 13 4" xfId="11269" xr:uid="{697901BF-6BCE-43FA-B6F4-75FEB8CC3EC9}"/>
    <cellStyle name="Normal 2 2 2 2 2 2 2 2 20 13 5" xfId="11270" xr:uid="{ABF6469F-E85E-4157-850E-6953E18CF81E}"/>
    <cellStyle name="Normal 2 2 2 2 2 2 2 2 20 13 6" xfId="11271" xr:uid="{E246B4A0-7154-4F97-AACD-E80877BE2C63}"/>
    <cellStyle name="Normal 2 2 2 2 2 2 2 2 20 13 7" xfId="11272" xr:uid="{86D1986E-DE44-4A0F-A7FB-23E24EE9C047}"/>
    <cellStyle name="Normal 2 2 2 2 2 2 2 2 20 13 8" xfId="11273" xr:uid="{00F402E0-B6C3-4137-AFAB-C143B459CEFC}"/>
    <cellStyle name="Normal 2 2 2 2 2 2 2 2 20 13 8 2" xfId="11274" xr:uid="{F3BD0F56-1984-4645-8E30-EBA7DAE75CA0}"/>
    <cellStyle name="Normal 2 2 2 2 2 2 2 2 20 13 8 3" xfId="11275" xr:uid="{469BCF68-772D-4E61-816F-5B9F19001BB3}"/>
    <cellStyle name="Normal 2 2 2 2 2 2 2 2 20 13 8 4" xfId="11276" xr:uid="{7274CC26-1DF6-4BF3-B8DD-124B5CA25E20}"/>
    <cellStyle name="Normal 2 2 2 2 2 2 2 2 20 13 9" xfId="11277" xr:uid="{D08D7346-AA09-4501-B687-81FFB3CE6F2A}"/>
    <cellStyle name="Normal 2 2 2 2 2 2 2 2 20 14" xfId="11278" xr:uid="{46BE0E48-A96A-411C-B777-2209936986E1}"/>
    <cellStyle name="Normal 2 2 2 2 2 2 2 2 20 15" xfId="11279" xr:uid="{294B70BC-C972-4307-B456-EA26FFA6F917}"/>
    <cellStyle name="Normal 2 2 2 2 2 2 2 2 20 15 2" xfId="11280" xr:uid="{4CCF2B5E-B240-4586-964C-B55A33816609}"/>
    <cellStyle name="Normal 2 2 2 2 2 2 2 2 20 15 2 2" xfId="11281" xr:uid="{F1341AA5-C2E6-42B4-9256-507717D7A8CB}"/>
    <cellStyle name="Normal 2 2 2 2 2 2 2 2 20 15 2 3" xfId="11282" xr:uid="{85F5DB30-0CE4-4B59-8514-7629B946AF78}"/>
    <cellStyle name="Normal 2 2 2 2 2 2 2 2 20 15 2 4" xfId="11283" xr:uid="{97310746-B042-4FE8-A7F5-4E09CE777EB4}"/>
    <cellStyle name="Normal 2 2 2 2 2 2 2 2 20 15 3" xfId="11284" xr:uid="{FCA08986-15EF-4D46-B756-7F45357ACADC}"/>
    <cellStyle name="Normal 2 2 2 2 2 2 2 2 20 15 4" xfId="11285" xr:uid="{EA36F582-2526-4ACE-AFA0-EFAFA4206C82}"/>
    <cellStyle name="Normal 2 2 2 2 2 2 2 2 20 15 5" xfId="11286" xr:uid="{B2DD15D7-C7D1-48AC-8371-59FA29148596}"/>
    <cellStyle name="Normal 2 2 2 2 2 2 2 2 20 15 6" xfId="11287" xr:uid="{A361D300-1350-4DB9-AE69-52BB29918C7E}"/>
    <cellStyle name="Normal 2 2 2 2 2 2 2 2 20 16" xfId="11288" xr:uid="{1AC0EB05-1192-4D20-B014-2D475751A919}"/>
    <cellStyle name="Normal 2 2 2 2 2 2 2 2 20 17" xfId="11289" xr:uid="{D9205BF5-8952-46F4-88CA-B2E30331A541}"/>
    <cellStyle name="Normal 2 2 2 2 2 2 2 2 20 18" xfId="11290" xr:uid="{CEC45681-7C12-47A2-A069-6034C21D0772}"/>
    <cellStyle name="Normal 2 2 2 2 2 2 2 2 20 19" xfId="11291" xr:uid="{3C378236-8B8B-4B22-AA71-2DAA90757847}"/>
    <cellStyle name="Normal 2 2 2 2 2 2 2 2 20 2" xfId="11292" xr:uid="{B7881377-9DB6-4A23-9D60-B1A3FD9677FA}"/>
    <cellStyle name="Normal 2 2 2 2 2 2 2 2 20 2 10" xfId="11293" xr:uid="{B452E4EB-DBDA-4545-8059-1709CDC3D6F4}"/>
    <cellStyle name="Normal 2 2 2 2 2 2 2 2 20 2 11" xfId="11294" xr:uid="{6FE5F026-2949-43E8-93E7-4B1E83640FAE}"/>
    <cellStyle name="Normal 2 2 2 2 2 2 2 2 20 2 12" xfId="11295" xr:uid="{AF6F729D-873D-4EDB-8CB0-212472E0B0BD}"/>
    <cellStyle name="Normal 2 2 2 2 2 2 2 2 20 2 13" xfId="11296" xr:uid="{8C57BF94-8789-4C6F-AB9A-2122BB410624}"/>
    <cellStyle name="Normal 2 2 2 2 2 2 2 2 20 2 13 2" xfId="11297" xr:uid="{7B6330FE-F88F-4B8E-A8C8-BED32C406094}"/>
    <cellStyle name="Normal 2 2 2 2 2 2 2 2 20 2 13 3" xfId="11298" xr:uid="{63BAB376-C731-4042-A64A-94A3BFF05793}"/>
    <cellStyle name="Normal 2 2 2 2 2 2 2 2 20 2 13 4" xfId="11299" xr:uid="{46631807-8D52-4705-874E-E000DE91C0E1}"/>
    <cellStyle name="Normal 2 2 2 2 2 2 2 2 20 2 14" xfId="11300" xr:uid="{EA35CFB6-9C1D-465A-9998-CB325D6C13E6}"/>
    <cellStyle name="Normal 2 2 2 2 2 2 2 2 20 2 15" xfId="11301" xr:uid="{493B80B5-2645-4972-BCD9-D092D0185099}"/>
    <cellStyle name="Normal 2 2 2 2 2 2 2 2 20 2 16" xfId="11302" xr:uid="{11ABA26A-47C4-4575-A47A-D521EB0DCAD2}"/>
    <cellStyle name="Normal 2 2 2 2 2 2 2 2 20 2 2" xfId="11303" xr:uid="{0A86C2C8-6487-4F97-BCC2-F5FAD33F3A1C}"/>
    <cellStyle name="Normal 2 2 2 2 2 2 2 2 20 2 2 10" xfId="11304" xr:uid="{A48079B9-CC44-4CC2-94F8-F91DA0AF1614}"/>
    <cellStyle name="Normal 2 2 2 2 2 2 2 2 20 2 2 11" xfId="11305" xr:uid="{7587871A-133A-44E3-96E9-7DC443181137}"/>
    <cellStyle name="Normal 2 2 2 2 2 2 2 2 20 2 2 11 2" xfId="11306" xr:uid="{D5F3D0EB-569A-45F0-9991-90B700CBE5C0}"/>
    <cellStyle name="Normal 2 2 2 2 2 2 2 2 20 2 2 11 3" xfId="11307" xr:uid="{70AED30F-0938-4A68-BC72-8379BF878349}"/>
    <cellStyle name="Normal 2 2 2 2 2 2 2 2 20 2 2 11 4" xfId="11308" xr:uid="{2E79707B-C983-42EB-9CE1-3735BE73F22E}"/>
    <cellStyle name="Normal 2 2 2 2 2 2 2 2 20 2 2 12" xfId="11309" xr:uid="{CDB38E74-4866-462D-8F98-31A845C0DBAE}"/>
    <cellStyle name="Normal 2 2 2 2 2 2 2 2 20 2 2 13" xfId="11310" xr:uid="{1E47F9D6-E139-4E27-A05A-BB601E0F347E}"/>
    <cellStyle name="Normal 2 2 2 2 2 2 2 2 20 2 2 14" xfId="11311" xr:uid="{DE424492-83FA-410B-BCF4-0964A7A4E056}"/>
    <cellStyle name="Normal 2 2 2 2 2 2 2 2 20 2 2 2" xfId="11312" xr:uid="{90A05BE1-5002-4B1E-AF08-5ECEDBDFE3FE}"/>
    <cellStyle name="Normal 2 2 2 2 2 2 2 2 20 2 2 2 10" xfId="11313" xr:uid="{E78E6DB9-919C-47AC-8B71-41EFE0D93C87}"/>
    <cellStyle name="Normal 2 2 2 2 2 2 2 2 20 2 2 2 11" xfId="11314" xr:uid="{F6C7BF30-4009-4C68-A761-1647BB750F83}"/>
    <cellStyle name="Normal 2 2 2 2 2 2 2 2 20 2 2 2 2" xfId="11315" xr:uid="{E3AD9E6B-8D6C-4532-B3AB-F0F28D073725}"/>
    <cellStyle name="Normal 2 2 2 2 2 2 2 2 20 2 2 2 2 10" xfId="11316" xr:uid="{C829A6CF-ACAC-4C63-BAC3-644F32B2D11A}"/>
    <cellStyle name="Normal 2 2 2 2 2 2 2 2 20 2 2 2 2 11" xfId="11317" xr:uid="{F19208F0-5C97-44A0-A1F3-C964A0C671D9}"/>
    <cellStyle name="Normal 2 2 2 2 2 2 2 2 20 2 2 2 2 2" xfId="11318" xr:uid="{823F9EDF-CCD2-45E7-9B97-5BF90A707016}"/>
    <cellStyle name="Normal 2 2 2 2 2 2 2 2 20 2 2 2 2 2 2" xfId="11319" xr:uid="{6B64D653-AAC0-4A99-98B0-BCC8F0C30965}"/>
    <cellStyle name="Normal 2 2 2 2 2 2 2 2 20 2 2 2 2 2 2 2" xfId="11320" xr:uid="{A01E8542-0854-4C20-B8E8-AF2933F329D2}"/>
    <cellStyle name="Normal 2 2 2 2 2 2 2 2 20 2 2 2 2 2 2 3" xfId="11321" xr:uid="{1BA86410-9074-42CA-9BDE-E3A471FE5B04}"/>
    <cellStyle name="Normal 2 2 2 2 2 2 2 2 20 2 2 2 2 2 2 4" xfId="11322" xr:uid="{B72BD541-B8E9-4A9D-A406-EDBDBC874E7E}"/>
    <cellStyle name="Normal 2 2 2 2 2 2 2 2 20 2 2 2 2 2 3" xfId="11323" xr:uid="{09B15F1B-826A-40B5-B206-C7E1D72DC52C}"/>
    <cellStyle name="Normal 2 2 2 2 2 2 2 2 20 2 2 2 2 2 4" xfId="11324" xr:uid="{A657D55C-AA1E-4BB6-8D3C-8D06D0F61D51}"/>
    <cellStyle name="Normal 2 2 2 2 2 2 2 2 20 2 2 2 2 2 5" xfId="11325" xr:uid="{F0867491-D75F-49B3-9508-32C969410C05}"/>
    <cellStyle name="Normal 2 2 2 2 2 2 2 2 20 2 2 2 2 2 6" xfId="11326" xr:uid="{9331DA59-713C-4CD7-80A1-DAC1281F69B5}"/>
    <cellStyle name="Normal 2 2 2 2 2 2 2 2 20 2 2 2 2 3" xfId="11327" xr:uid="{ABF80B84-CBFE-408C-A24F-A9F1BC657DF5}"/>
    <cellStyle name="Normal 2 2 2 2 2 2 2 2 20 2 2 2 2 4" xfId="11328" xr:uid="{69919CA8-8E78-455C-8AAB-E7171900B61C}"/>
    <cellStyle name="Normal 2 2 2 2 2 2 2 2 20 2 2 2 2 5" xfId="11329" xr:uid="{EC22CF35-BC78-49F5-B82A-A19454408591}"/>
    <cellStyle name="Normal 2 2 2 2 2 2 2 2 20 2 2 2 2 6" xfId="11330" xr:uid="{0A5AF699-39F0-42A3-A5D4-4D012E4C1010}"/>
    <cellStyle name="Normal 2 2 2 2 2 2 2 2 20 2 2 2 2 7" xfId="11331" xr:uid="{7A9EC79A-28A6-419D-BFCD-2F3E90312AEB}"/>
    <cellStyle name="Normal 2 2 2 2 2 2 2 2 20 2 2 2 2 8" xfId="11332" xr:uid="{30B2564D-3640-40FE-803C-242261D8EFEC}"/>
    <cellStyle name="Normal 2 2 2 2 2 2 2 2 20 2 2 2 2 8 2" xfId="11333" xr:uid="{379D454C-34D6-463A-A0A2-1206B309ABA2}"/>
    <cellStyle name="Normal 2 2 2 2 2 2 2 2 20 2 2 2 2 8 3" xfId="11334" xr:uid="{2E052413-2F2D-443B-8A5F-7B304EC851C1}"/>
    <cellStyle name="Normal 2 2 2 2 2 2 2 2 20 2 2 2 2 8 4" xfId="11335" xr:uid="{A65F8057-A9FC-49C8-B259-B80305E7C5D5}"/>
    <cellStyle name="Normal 2 2 2 2 2 2 2 2 20 2 2 2 2 9" xfId="11336" xr:uid="{062367D3-FC4F-4B33-848B-151753659584}"/>
    <cellStyle name="Normal 2 2 2 2 2 2 2 2 20 2 2 2 3" xfId="11337" xr:uid="{4323C985-DD93-44A4-82B2-ACCF22E6E33F}"/>
    <cellStyle name="Normal 2 2 2 2 2 2 2 2 20 2 2 2 3 2" xfId="11338" xr:uid="{78F8159C-000A-48EB-9567-CB348BAB02A0}"/>
    <cellStyle name="Normal 2 2 2 2 2 2 2 2 20 2 2 2 3 2 2" xfId="11339" xr:uid="{0BA777F4-B415-431B-A539-BE66AA675FA1}"/>
    <cellStyle name="Normal 2 2 2 2 2 2 2 2 20 2 2 2 3 2 3" xfId="11340" xr:uid="{A61338A0-8116-4AA4-88D8-4841172CCCC5}"/>
    <cellStyle name="Normal 2 2 2 2 2 2 2 2 20 2 2 2 3 2 4" xfId="11341" xr:uid="{D3C808D9-5C58-40F0-A761-296E7E11B017}"/>
    <cellStyle name="Normal 2 2 2 2 2 2 2 2 20 2 2 2 3 3" xfId="11342" xr:uid="{859B435B-1614-439F-801C-97D036BC686E}"/>
    <cellStyle name="Normal 2 2 2 2 2 2 2 2 20 2 2 2 3 4" xfId="11343" xr:uid="{BCB30E8F-53AA-45AA-A571-E58222E905AE}"/>
    <cellStyle name="Normal 2 2 2 2 2 2 2 2 20 2 2 2 3 5" xfId="11344" xr:uid="{2BB8B7E2-1FEC-499B-B0BF-523CB3598ABB}"/>
    <cellStyle name="Normal 2 2 2 2 2 2 2 2 20 2 2 2 3 6" xfId="11345" xr:uid="{788636A5-A6F4-474D-9914-6F6E0675C7F8}"/>
    <cellStyle name="Normal 2 2 2 2 2 2 2 2 20 2 2 2 4" xfId="11346" xr:uid="{608807F7-AEEC-428A-90FF-E8E0CDA1DED9}"/>
    <cellStyle name="Normal 2 2 2 2 2 2 2 2 20 2 2 2 5" xfId="11347" xr:uid="{44A66609-F0AB-4D79-8928-AE846B5A75C7}"/>
    <cellStyle name="Normal 2 2 2 2 2 2 2 2 20 2 2 2 6" xfId="11348" xr:uid="{C02E4919-2F58-4B31-A69F-A369A79D61CD}"/>
    <cellStyle name="Normal 2 2 2 2 2 2 2 2 20 2 2 2 7" xfId="11349" xr:uid="{24144C01-D0CE-4322-BB50-88B1F85B8893}"/>
    <cellStyle name="Normal 2 2 2 2 2 2 2 2 20 2 2 2 8" xfId="11350" xr:uid="{57B2090B-817A-4F24-ABC6-53E95C81019A}"/>
    <cellStyle name="Normal 2 2 2 2 2 2 2 2 20 2 2 2 8 2" xfId="11351" xr:uid="{7AFA76F7-C26D-4BE5-8FD7-90AC0242366B}"/>
    <cellStyle name="Normal 2 2 2 2 2 2 2 2 20 2 2 2 8 3" xfId="11352" xr:uid="{8AA49452-508F-4C56-895A-05FA51CCD4D6}"/>
    <cellStyle name="Normal 2 2 2 2 2 2 2 2 20 2 2 2 8 4" xfId="11353" xr:uid="{B2FB724A-28DC-4523-A492-3D3DD9C0003F}"/>
    <cellStyle name="Normal 2 2 2 2 2 2 2 2 20 2 2 2 9" xfId="11354" xr:uid="{1642D33B-D5DF-4E9A-BC3D-BE1BD7C1B913}"/>
    <cellStyle name="Normal 2 2 2 2 2 2 2 2 20 2 2 3" xfId="11355" xr:uid="{654194EF-2E84-449C-BE53-7DDCF6FCA256}"/>
    <cellStyle name="Normal 2 2 2 2 2 2 2 2 20 2 2 4" xfId="11356" xr:uid="{99CE0B1B-FC7D-4211-AFD7-D885869A4E7F}"/>
    <cellStyle name="Normal 2 2 2 2 2 2 2 2 20 2 2 5" xfId="11357" xr:uid="{62870F20-8B29-4445-A5E5-2DDD6924775E}"/>
    <cellStyle name="Normal 2 2 2 2 2 2 2 2 20 2 2 5 2" xfId="11358" xr:uid="{0B03D52D-CE05-4010-B54A-A0C05BE7ACA1}"/>
    <cellStyle name="Normal 2 2 2 2 2 2 2 2 20 2 2 5 2 2" xfId="11359" xr:uid="{FC4878A7-2352-4382-83E4-EF2E239DCB06}"/>
    <cellStyle name="Normal 2 2 2 2 2 2 2 2 20 2 2 5 2 3" xfId="11360" xr:uid="{B11C9442-E1BA-481B-8360-F71DAAEFA8F0}"/>
    <cellStyle name="Normal 2 2 2 2 2 2 2 2 20 2 2 5 2 4" xfId="11361" xr:uid="{0FEE6181-2A0D-45F8-ACFD-53351F58F429}"/>
    <cellStyle name="Normal 2 2 2 2 2 2 2 2 20 2 2 5 3" xfId="11362" xr:uid="{E076DBAE-563A-4F42-9A8A-C6EA00EE7EE4}"/>
    <cellStyle name="Normal 2 2 2 2 2 2 2 2 20 2 2 5 4" xfId="11363" xr:uid="{BE35A286-721A-42A0-A25B-19AE0016B922}"/>
    <cellStyle name="Normal 2 2 2 2 2 2 2 2 20 2 2 5 5" xfId="11364" xr:uid="{8CBE0596-2B52-49F8-B9E7-F2FA75CBE2F4}"/>
    <cellStyle name="Normal 2 2 2 2 2 2 2 2 20 2 2 5 6" xfId="11365" xr:uid="{F973AB39-1F34-4233-ACEA-66361D164ABE}"/>
    <cellStyle name="Normal 2 2 2 2 2 2 2 2 20 2 2 6" xfId="11366" xr:uid="{FB401AAE-763E-4D76-873B-FCAC6C170FAA}"/>
    <cellStyle name="Normal 2 2 2 2 2 2 2 2 20 2 2 7" xfId="11367" xr:uid="{EEE21273-5CD1-447E-ACD1-979EB951822C}"/>
    <cellStyle name="Normal 2 2 2 2 2 2 2 2 20 2 2 8" xfId="11368" xr:uid="{87A04D1A-152B-4D24-84D2-E8422AF4D5A9}"/>
    <cellStyle name="Normal 2 2 2 2 2 2 2 2 20 2 2 9" xfId="11369" xr:uid="{8E68CBDB-E62A-4051-BDB5-A35D07C273DF}"/>
    <cellStyle name="Normal 2 2 2 2 2 2 2 2 20 2 3" xfId="11370" xr:uid="{DF5ED64F-FEFC-4281-B01A-E340EE118B13}"/>
    <cellStyle name="Normal 2 2 2 2 2 2 2 2 20 2 4" xfId="11371" xr:uid="{16A49263-C2BA-47EC-90F3-35B80863D0E6}"/>
    <cellStyle name="Normal 2 2 2 2 2 2 2 2 20 2 5" xfId="11372" xr:uid="{BA257383-3861-43EB-97B9-84B6E9E08642}"/>
    <cellStyle name="Normal 2 2 2 2 2 2 2 2 20 2 5 10" xfId="11373" xr:uid="{9FB37933-371C-48FE-A7E1-84D0CBC83512}"/>
    <cellStyle name="Normal 2 2 2 2 2 2 2 2 20 2 5 11" xfId="11374" xr:uid="{907235C0-5DE9-4135-874D-6E6212A3DDE7}"/>
    <cellStyle name="Normal 2 2 2 2 2 2 2 2 20 2 5 2" xfId="11375" xr:uid="{5130B0E2-4F6B-4B31-94BC-D9C41D48D71F}"/>
    <cellStyle name="Normal 2 2 2 2 2 2 2 2 20 2 5 2 10" xfId="11376" xr:uid="{6C73F2CF-402E-44E2-B4DA-BECE23D1DF3C}"/>
    <cellStyle name="Normal 2 2 2 2 2 2 2 2 20 2 5 2 11" xfId="11377" xr:uid="{2D880D37-009A-4FE2-8238-6CE9E838AC01}"/>
    <cellStyle name="Normal 2 2 2 2 2 2 2 2 20 2 5 2 2" xfId="11378" xr:uid="{66B4C4F6-1B71-472B-9FD2-D0C94392B459}"/>
    <cellStyle name="Normal 2 2 2 2 2 2 2 2 20 2 5 2 2 2" xfId="11379" xr:uid="{F76005C0-2A11-418D-B1EA-9A5BCAB966A9}"/>
    <cellStyle name="Normal 2 2 2 2 2 2 2 2 20 2 5 2 2 2 2" xfId="11380" xr:uid="{CC6C3D4C-EC3D-4CD6-8C3D-35F600F4D668}"/>
    <cellStyle name="Normal 2 2 2 2 2 2 2 2 20 2 5 2 2 2 3" xfId="11381" xr:uid="{4F17FF04-18B4-4226-9749-C7DDF7573083}"/>
    <cellStyle name="Normal 2 2 2 2 2 2 2 2 20 2 5 2 2 2 4" xfId="11382" xr:uid="{DFA57B41-76B8-43DA-903F-6028D1BFAE35}"/>
    <cellStyle name="Normal 2 2 2 2 2 2 2 2 20 2 5 2 2 3" xfId="11383" xr:uid="{94FFE9EA-39DC-4AD3-972E-81B8581CB511}"/>
    <cellStyle name="Normal 2 2 2 2 2 2 2 2 20 2 5 2 2 4" xfId="11384" xr:uid="{15BED20D-AE6D-4190-A7B7-4AB5C1830F38}"/>
    <cellStyle name="Normal 2 2 2 2 2 2 2 2 20 2 5 2 2 5" xfId="11385" xr:uid="{A40B344A-F990-4D63-BD18-B5871E8BCC3F}"/>
    <cellStyle name="Normal 2 2 2 2 2 2 2 2 20 2 5 2 2 6" xfId="11386" xr:uid="{E8FDA3F4-8F83-4163-A62B-93E4A2A39898}"/>
    <cellStyle name="Normal 2 2 2 2 2 2 2 2 20 2 5 2 3" xfId="11387" xr:uid="{9099878B-500B-44A3-B761-70677234167E}"/>
    <cellStyle name="Normal 2 2 2 2 2 2 2 2 20 2 5 2 4" xfId="11388" xr:uid="{FC993C6A-2F0A-4A13-8EEE-0BCF50D01E3D}"/>
    <cellStyle name="Normal 2 2 2 2 2 2 2 2 20 2 5 2 5" xfId="11389" xr:uid="{18C96D57-AD60-43D6-AA84-4ADCFB80CBD8}"/>
    <cellStyle name="Normal 2 2 2 2 2 2 2 2 20 2 5 2 6" xfId="11390" xr:uid="{DD7BF821-54E7-4FB2-9E7B-3430385CDFBE}"/>
    <cellStyle name="Normal 2 2 2 2 2 2 2 2 20 2 5 2 7" xfId="11391" xr:uid="{1CC5904C-54B8-4AC5-933D-6EA8AFA1116B}"/>
    <cellStyle name="Normal 2 2 2 2 2 2 2 2 20 2 5 2 8" xfId="11392" xr:uid="{5A5E6017-E718-412F-9A19-01090138B349}"/>
    <cellStyle name="Normal 2 2 2 2 2 2 2 2 20 2 5 2 8 2" xfId="11393" xr:uid="{2D831565-8BB0-448F-A562-DB42BA8DFCE6}"/>
    <cellStyle name="Normal 2 2 2 2 2 2 2 2 20 2 5 2 8 3" xfId="11394" xr:uid="{2C17FB2E-2177-4AEA-9ABF-1CA75A86A6C9}"/>
    <cellStyle name="Normal 2 2 2 2 2 2 2 2 20 2 5 2 8 4" xfId="11395" xr:uid="{D8B86E0C-AFB7-45ED-AFDB-DBDB984C4C6F}"/>
    <cellStyle name="Normal 2 2 2 2 2 2 2 2 20 2 5 2 9" xfId="11396" xr:uid="{061B8626-1B96-4B05-89F5-418D859F3497}"/>
    <cellStyle name="Normal 2 2 2 2 2 2 2 2 20 2 5 3" xfId="11397" xr:uid="{E07523A6-0AF4-4932-B466-7682A9B4D6A3}"/>
    <cellStyle name="Normal 2 2 2 2 2 2 2 2 20 2 5 3 2" xfId="11398" xr:uid="{EFB11506-A0FA-4E66-909D-B89F6D99ED9A}"/>
    <cellStyle name="Normal 2 2 2 2 2 2 2 2 20 2 5 3 2 2" xfId="11399" xr:uid="{D79B92DF-5F8A-4377-B9D7-1DF6BEF54612}"/>
    <cellStyle name="Normal 2 2 2 2 2 2 2 2 20 2 5 3 2 3" xfId="11400" xr:uid="{26B20D42-8298-4F84-9EF1-568EAAB2C8E8}"/>
    <cellStyle name="Normal 2 2 2 2 2 2 2 2 20 2 5 3 2 4" xfId="11401" xr:uid="{E40C1FC4-828A-4E25-8AD4-590C4B1E68F9}"/>
    <cellStyle name="Normal 2 2 2 2 2 2 2 2 20 2 5 3 3" xfId="11402" xr:uid="{7F9E28B6-3986-4123-BF7B-D8E8FBAB4ED1}"/>
    <cellStyle name="Normal 2 2 2 2 2 2 2 2 20 2 5 3 4" xfId="11403" xr:uid="{378308D0-F4D7-4E1A-8809-2CB841468B72}"/>
    <cellStyle name="Normal 2 2 2 2 2 2 2 2 20 2 5 3 5" xfId="11404" xr:uid="{88F28B36-1741-45D5-A3A6-C8CA749DF384}"/>
    <cellStyle name="Normal 2 2 2 2 2 2 2 2 20 2 5 3 6" xfId="11405" xr:uid="{4BE77C2C-15FB-4132-AC0E-D531EE741182}"/>
    <cellStyle name="Normal 2 2 2 2 2 2 2 2 20 2 5 4" xfId="11406" xr:uid="{7C6C0FF6-CA9F-47B7-BB0A-FC95C8278B70}"/>
    <cellStyle name="Normal 2 2 2 2 2 2 2 2 20 2 5 5" xfId="11407" xr:uid="{DD1C7E8C-2092-4B64-BE69-F6A185B327C6}"/>
    <cellStyle name="Normal 2 2 2 2 2 2 2 2 20 2 5 6" xfId="11408" xr:uid="{E9B30E5E-A808-49CD-9F82-A4B231C46EDD}"/>
    <cellStyle name="Normal 2 2 2 2 2 2 2 2 20 2 5 7" xfId="11409" xr:uid="{B074A80A-742B-4C54-8E92-FEB5ECEAD048}"/>
    <cellStyle name="Normal 2 2 2 2 2 2 2 2 20 2 5 8" xfId="11410" xr:uid="{7A161484-8EF1-490D-AAC2-A2248508E3BE}"/>
    <cellStyle name="Normal 2 2 2 2 2 2 2 2 20 2 5 8 2" xfId="11411" xr:uid="{D0A44966-0C97-45ED-81C0-2AA403F10903}"/>
    <cellStyle name="Normal 2 2 2 2 2 2 2 2 20 2 5 8 3" xfId="11412" xr:uid="{74945FB9-62CE-418E-A3C1-D386CBADFFBA}"/>
    <cellStyle name="Normal 2 2 2 2 2 2 2 2 20 2 5 8 4" xfId="11413" xr:uid="{35A25375-B1B2-46A2-B621-C04652BDADD9}"/>
    <cellStyle name="Normal 2 2 2 2 2 2 2 2 20 2 5 9" xfId="11414" xr:uid="{2845F511-3D48-4E2E-A335-1276F2CD5596}"/>
    <cellStyle name="Normal 2 2 2 2 2 2 2 2 20 2 6" xfId="11415" xr:uid="{0A01F527-EB8A-4851-B55C-6C96CC7E26BC}"/>
    <cellStyle name="Normal 2 2 2 2 2 2 2 2 20 2 7" xfId="11416" xr:uid="{4BFD6409-EC19-45DB-A857-6D81668EF1A4}"/>
    <cellStyle name="Normal 2 2 2 2 2 2 2 2 20 2 7 2" xfId="11417" xr:uid="{C539CCC0-FB5F-42DC-A064-7FA7E3E3062B}"/>
    <cellStyle name="Normal 2 2 2 2 2 2 2 2 20 2 7 2 2" xfId="11418" xr:uid="{B24E5FDD-6E10-468F-B951-CD1FE351ED0A}"/>
    <cellStyle name="Normal 2 2 2 2 2 2 2 2 20 2 7 2 3" xfId="11419" xr:uid="{6062353F-55A8-4D36-B975-EA0B9D7C2449}"/>
    <cellStyle name="Normal 2 2 2 2 2 2 2 2 20 2 7 2 4" xfId="11420" xr:uid="{731CA2D2-6A5F-4FC9-9AB5-C8DB018631B3}"/>
    <cellStyle name="Normal 2 2 2 2 2 2 2 2 20 2 7 3" xfId="11421" xr:uid="{9C2CE6F0-5C59-4977-88C9-2D8C53CB72D0}"/>
    <cellStyle name="Normal 2 2 2 2 2 2 2 2 20 2 7 4" xfId="11422" xr:uid="{2D15D02D-03D9-4099-B11A-90E72FFCC19C}"/>
    <cellStyle name="Normal 2 2 2 2 2 2 2 2 20 2 7 5" xfId="11423" xr:uid="{8F48F48F-31F1-42F0-AD6D-4E9F6CFF739B}"/>
    <cellStyle name="Normal 2 2 2 2 2 2 2 2 20 2 7 6" xfId="11424" xr:uid="{F05F0C5F-7364-4404-943C-AE5A7A6979E7}"/>
    <cellStyle name="Normal 2 2 2 2 2 2 2 2 20 2 8" xfId="11425" xr:uid="{9088111E-FB24-49A8-944B-98A9FC82B606}"/>
    <cellStyle name="Normal 2 2 2 2 2 2 2 2 20 2 9" xfId="11426" xr:uid="{ACE8C5C6-C6E1-4B44-B43A-190FAE42065F}"/>
    <cellStyle name="Normal 2 2 2 2 2 2 2 2 20 20" xfId="11427" xr:uid="{BF1F2DDB-9973-45CE-AAD7-0F29FDF1ED8F}"/>
    <cellStyle name="Normal 2 2 2 2 2 2 2 2 20 21" xfId="11428" xr:uid="{CD692B4E-031C-4E34-832F-20287B1BC837}"/>
    <cellStyle name="Normal 2 2 2 2 2 2 2 2 20 21 2" xfId="11429" xr:uid="{11506A64-DD0E-4616-BCFD-86C1A3B56902}"/>
    <cellStyle name="Normal 2 2 2 2 2 2 2 2 20 21 3" xfId="11430" xr:uid="{2E6E38C5-989F-498B-B9CB-DA9FF94EE4B9}"/>
    <cellStyle name="Normal 2 2 2 2 2 2 2 2 20 21 4" xfId="11431" xr:uid="{9245EB1B-EE7B-4D12-940E-EFE6FA74392A}"/>
    <cellStyle name="Normal 2 2 2 2 2 2 2 2 20 22" xfId="11432" xr:uid="{F4E8D757-64F2-4809-A58C-FA9CA616B492}"/>
    <cellStyle name="Normal 2 2 2 2 2 2 2 2 20 23" xfId="11433" xr:uid="{A396BFA2-BA9B-479D-8974-7B43468B9026}"/>
    <cellStyle name="Normal 2 2 2 2 2 2 2 2 20 24" xfId="11434" xr:uid="{8814AECB-CE0D-4EE1-8E8C-202518D2CBDC}"/>
    <cellStyle name="Normal 2 2 2 2 2 2 2 2 20 3" xfId="11435" xr:uid="{44F91323-F458-4DC5-AA19-24B1ED3B129C}"/>
    <cellStyle name="Normal 2 2 2 2 2 2 2 2 20 4" xfId="11436" xr:uid="{B6077554-6CA5-4797-A886-85FAF50107DB}"/>
    <cellStyle name="Normal 2 2 2 2 2 2 2 2 20 5" xfId="11437" xr:uid="{967270CA-A4BE-4A81-9681-AABF201DC66A}"/>
    <cellStyle name="Normal 2 2 2 2 2 2 2 2 20 6" xfId="11438" xr:uid="{4D1803BA-4EE7-4149-9906-076254D1008A}"/>
    <cellStyle name="Normal 2 2 2 2 2 2 2 2 20 7" xfId="11439" xr:uid="{0F88A822-F36B-4359-A4A4-89819E6FC33B}"/>
    <cellStyle name="Normal 2 2 2 2 2 2 2 2 20 8" xfId="11440" xr:uid="{543E9E30-A771-40BB-A3AF-E8DF51BD3B0B}"/>
    <cellStyle name="Normal 2 2 2 2 2 2 2 2 20 9" xfId="11441" xr:uid="{4BFAA859-7D98-4BB7-8C86-12CE1E305B7E}"/>
    <cellStyle name="Normal 2 2 2 2 2 2 2 2 21" xfId="11442" xr:uid="{90BAA027-286A-4804-8495-0BA617D8A86C}"/>
    <cellStyle name="Normal 2 2 2 2 2 2 2 2 21 10" xfId="11443" xr:uid="{14C7D43E-2C93-4794-98A7-DE6D04311F28}"/>
    <cellStyle name="Normal 2 2 2 2 2 2 2 2 21 11" xfId="11444" xr:uid="{230FC1FB-D4A8-4E7A-971D-FE5760D8FFCE}"/>
    <cellStyle name="Normal 2 2 2 2 2 2 2 2 21 12" xfId="11445" xr:uid="{01EBB747-FBC3-4D3C-BBC5-3BC9B2FDDFB2}"/>
    <cellStyle name="Normal 2 2 2 2 2 2 2 2 21 13" xfId="11446" xr:uid="{A5DFE56E-EB8F-42AB-B3BC-75DF68176AEF}"/>
    <cellStyle name="Normal 2 2 2 2 2 2 2 2 21 13 2" xfId="11447" xr:uid="{2CA43070-4571-4C04-97DE-D0C92FC2FA06}"/>
    <cellStyle name="Normal 2 2 2 2 2 2 2 2 21 13 3" xfId="11448" xr:uid="{C19AF0B8-E44B-4628-A0CB-89C3D226220F}"/>
    <cellStyle name="Normal 2 2 2 2 2 2 2 2 21 13 4" xfId="11449" xr:uid="{1706AA81-A640-48D6-8A5B-4A1992262661}"/>
    <cellStyle name="Normal 2 2 2 2 2 2 2 2 21 14" xfId="11450" xr:uid="{6F7A9BA0-C8E9-4843-AF26-D499B48BE70B}"/>
    <cellStyle name="Normal 2 2 2 2 2 2 2 2 21 15" xfId="11451" xr:uid="{005E8D58-CBB7-41B7-961A-372790B4127D}"/>
    <cellStyle name="Normal 2 2 2 2 2 2 2 2 21 16" xfId="11452" xr:uid="{9FC08565-1115-4709-B7BE-9C54F322CF1A}"/>
    <cellStyle name="Normal 2 2 2 2 2 2 2 2 21 2" xfId="11453" xr:uid="{6BDE4752-6A4B-4B67-B648-507CFD1C6297}"/>
    <cellStyle name="Normal 2 2 2 2 2 2 2 2 21 2 10" xfId="11454" xr:uid="{8593EA2B-51BA-4456-9B88-08CC3324E7B2}"/>
    <cellStyle name="Normal 2 2 2 2 2 2 2 2 21 2 11" xfId="11455" xr:uid="{B5D2E302-B29A-41DB-A4D4-CFA62F0A2E18}"/>
    <cellStyle name="Normal 2 2 2 2 2 2 2 2 21 2 11 2" xfId="11456" xr:uid="{C7BC6172-DBC6-4D85-AC87-347FCED741A5}"/>
    <cellStyle name="Normal 2 2 2 2 2 2 2 2 21 2 11 3" xfId="11457" xr:uid="{89A56AC1-2878-4921-B7EE-A87B9F819CB7}"/>
    <cellStyle name="Normal 2 2 2 2 2 2 2 2 21 2 11 4" xfId="11458" xr:uid="{1F27F55A-7775-4BA4-8355-345999184F84}"/>
    <cellStyle name="Normal 2 2 2 2 2 2 2 2 21 2 12" xfId="11459" xr:uid="{652F8B4C-E9C3-4F44-8753-2E76B1D12526}"/>
    <cellStyle name="Normal 2 2 2 2 2 2 2 2 21 2 13" xfId="11460" xr:uid="{6AF71775-C031-410A-956E-44C22BA166A0}"/>
    <cellStyle name="Normal 2 2 2 2 2 2 2 2 21 2 14" xfId="11461" xr:uid="{3E06162F-00B8-4040-8DBC-F0700AA9AEB1}"/>
    <cellStyle name="Normal 2 2 2 2 2 2 2 2 21 2 2" xfId="11462" xr:uid="{81A48EF6-01EB-48B1-BBD7-4175CCDF0B1C}"/>
    <cellStyle name="Normal 2 2 2 2 2 2 2 2 21 2 2 10" xfId="11463" xr:uid="{31CE04B5-68E3-4D62-8F19-4FE49D54103C}"/>
    <cellStyle name="Normal 2 2 2 2 2 2 2 2 21 2 2 11" xfId="11464" xr:uid="{440236F4-0049-438E-BDD8-CE22D6D5F59C}"/>
    <cellStyle name="Normal 2 2 2 2 2 2 2 2 21 2 2 2" xfId="11465" xr:uid="{0BFA5292-21AB-48AE-9EF6-44B669848C6F}"/>
    <cellStyle name="Normal 2 2 2 2 2 2 2 2 21 2 2 2 10" xfId="11466" xr:uid="{48FD561E-7ED1-479C-9209-C067316F53DC}"/>
    <cellStyle name="Normal 2 2 2 2 2 2 2 2 21 2 2 2 11" xfId="11467" xr:uid="{94026884-1037-48E0-A8D0-5F08D3983712}"/>
    <cellStyle name="Normal 2 2 2 2 2 2 2 2 21 2 2 2 2" xfId="11468" xr:uid="{44037CDA-E17B-490F-9FA5-6445EF9F4776}"/>
    <cellStyle name="Normal 2 2 2 2 2 2 2 2 21 2 2 2 2 2" xfId="11469" xr:uid="{CAD04C81-97C5-4FDA-8DBF-0DE6AD4C30D7}"/>
    <cellStyle name="Normal 2 2 2 2 2 2 2 2 21 2 2 2 2 2 2" xfId="11470" xr:uid="{B2E3F8BD-85D3-44FD-8EBA-FE3EF113E6BF}"/>
    <cellStyle name="Normal 2 2 2 2 2 2 2 2 21 2 2 2 2 2 3" xfId="11471" xr:uid="{8FA72547-F10F-4BAB-BEAB-FA6B02F5D156}"/>
    <cellStyle name="Normal 2 2 2 2 2 2 2 2 21 2 2 2 2 2 4" xfId="11472" xr:uid="{42055DF4-6DEE-4C1E-8303-0C54F94EB072}"/>
    <cellStyle name="Normal 2 2 2 2 2 2 2 2 21 2 2 2 2 3" xfId="11473" xr:uid="{5D9DB218-A45E-4648-BD97-D34612E84619}"/>
    <cellStyle name="Normal 2 2 2 2 2 2 2 2 21 2 2 2 2 4" xfId="11474" xr:uid="{A1A216A0-3338-4C15-BAF3-945A1040C49A}"/>
    <cellStyle name="Normal 2 2 2 2 2 2 2 2 21 2 2 2 2 5" xfId="11475" xr:uid="{BD463BE1-FE32-42D7-BD58-849704659262}"/>
    <cellStyle name="Normal 2 2 2 2 2 2 2 2 21 2 2 2 2 6" xfId="11476" xr:uid="{AB637CF4-F48A-47C1-8811-DCDCB085132F}"/>
    <cellStyle name="Normal 2 2 2 2 2 2 2 2 21 2 2 2 3" xfId="11477" xr:uid="{BBEDEA9E-C615-40B7-BCF9-E4628D913E16}"/>
    <cellStyle name="Normal 2 2 2 2 2 2 2 2 21 2 2 2 4" xfId="11478" xr:uid="{10EB5A7E-8A37-4405-B038-B1E5D3FA2671}"/>
    <cellStyle name="Normal 2 2 2 2 2 2 2 2 21 2 2 2 5" xfId="11479" xr:uid="{6877D269-BAA6-4687-9BCD-E01E803B1D9A}"/>
    <cellStyle name="Normal 2 2 2 2 2 2 2 2 21 2 2 2 6" xfId="11480" xr:uid="{5FF45B1C-47D4-4865-90DA-40DFF50BE5FE}"/>
    <cellStyle name="Normal 2 2 2 2 2 2 2 2 21 2 2 2 7" xfId="11481" xr:uid="{F5FAB517-6A4B-4B93-87CA-57EEDA78D3E4}"/>
    <cellStyle name="Normal 2 2 2 2 2 2 2 2 21 2 2 2 8" xfId="11482" xr:uid="{917A082B-195F-4114-9557-09EECD3BE8A6}"/>
    <cellStyle name="Normal 2 2 2 2 2 2 2 2 21 2 2 2 8 2" xfId="11483" xr:uid="{B4B814BE-B301-410F-A0EA-3BC49802BFB9}"/>
    <cellStyle name="Normal 2 2 2 2 2 2 2 2 21 2 2 2 8 3" xfId="11484" xr:uid="{FD3F3D4D-9FA1-467B-957D-66CC398D2A78}"/>
    <cellStyle name="Normal 2 2 2 2 2 2 2 2 21 2 2 2 8 4" xfId="11485" xr:uid="{AE807891-F885-48C3-B001-B7BF1008AECB}"/>
    <cellStyle name="Normal 2 2 2 2 2 2 2 2 21 2 2 2 9" xfId="11486" xr:uid="{02FD8E98-66FC-4DE9-BD8E-2011952DDDD7}"/>
    <cellStyle name="Normal 2 2 2 2 2 2 2 2 21 2 2 3" xfId="11487" xr:uid="{615BDCAB-41C5-4D71-9DEF-AF788086B9B9}"/>
    <cellStyle name="Normal 2 2 2 2 2 2 2 2 21 2 2 3 2" xfId="11488" xr:uid="{A224D394-5466-4296-80BD-17DDA504CAFE}"/>
    <cellStyle name="Normal 2 2 2 2 2 2 2 2 21 2 2 3 2 2" xfId="11489" xr:uid="{45198ACF-29D1-4C65-A025-6A5B5854DBA8}"/>
    <cellStyle name="Normal 2 2 2 2 2 2 2 2 21 2 2 3 2 3" xfId="11490" xr:uid="{7937C269-25C7-42B7-984D-12EEA0FA6CAC}"/>
    <cellStyle name="Normal 2 2 2 2 2 2 2 2 21 2 2 3 2 4" xfId="11491" xr:uid="{0CED5BC7-E665-49C2-A4D9-DF89E06BB978}"/>
    <cellStyle name="Normal 2 2 2 2 2 2 2 2 21 2 2 3 3" xfId="11492" xr:uid="{D58AFB87-906E-4918-8455-AC3A9B0F38E5}"/>
    <cellStyle name="Normal 2 2 2 2 2 2 2 2 21 2 2 3 4" xfId="11493" xr:uid="{8DC8AB06-97E9-43E1-B8B0-EBA5E5D3FB9C}"/>
    <cellStyle name="Normal 2 2 2 2 2 2 2 2 21 2 2 3 5" xfId="11494" xr:uid="{879BA0ED-A93C-4B6A-868C-303F2EA11EC6}"/>
    <cellStyle name="Normal 2 2 2 2 2 2 2 2 21 2 2 3 6" xfId="11495" xr:uid="{6CC53556-D5B8-4F83-99EE-403126C631B6}"/>
    <cellStyle name="Normal 2 2 2 2 2 2 2 2 21 2 2 4" xfId="11496" xr:uid="{3E7A0194-BAB3-4E43-8552-E0EDC66CCB3D}"/>
    <cellStyle name="Normal 2 2 2 2 2 2 2 2 21 2 2 5" xfId="11497" xr:uid="{B748A4EF-3DDE-4E68-BB46-5052034C3F1B}"/>
    <cellStyle name="Normal 2 2 2 2 2 2 2 2 21 2 2 6" xfId="11498" xr:uid="{43B686A2-DF8D-454C-B9B0-9935005DD70E}"/>
    <cellStyle name="Normal 2 2 2 2 2 2 2 2 21 2 2 7" xfId="11499" xr:uid="{79AFFCCA-0DAB-41E3-BFD1-3C119DC071DE}"/>
    <cellStyle name="Normal 2 2 2 2 2 2 2 2 21 2 2 8" xfId="11500" xr:uid="{50850C13-58E7-48A8-9B27-E00D4CCEC5A9}"/>
    <cellStyle name="Normal 2 2 2 2 2 2 2 2 21 2 2 8 2" xfId="11501" xr:uid="{C56DF221-371F-4F9F-9F2B-EC50D43E71C8}"/>
    <cellStyle name="Normal 2 2 2 2 2 2 2 2 21 2 2 8 3" xfId="11502" xr:uid="{58E085F7-D897-434E-8342-FF5F8A72EF60}"/>
    <cellStyle name="Normal 2 2 2 2 2 2 2 2 21 2 2 8 4" xfId="11503" xr:uid="{C056FF37-9552-4112-BB92-2FF5E0D5D437}"/>
    <cellStyle name="Normal 2 2 2 2 2 2 2 2 21 2 2 9" xfId="11504" xr:uid="{22C10013-C233-491D-A740-A818E3344BB3}"/>
    <cellStyle name="Normal 2 2 2 2 2 2 2 2 21 2 3" xfId="11505" xr:uid="{4B6905C1-49E6-40F4-B00E-60886AEBAD44}"/>
    <cellStyle name="Normal 2 2 2 2 2 2 2 2 21 2 4" xfId="11506" xr:uid="{0836DB47-74A4-41F2-B8B1-1D672520E454}"/>
    <cellStyle name="Normal 2 2 2 2 2 2 2 2 21 2 5" xfId="11507" xr:uid="{753EED29-8C87-49B6-8B96-CC9BB0150210}"/>
    <cellStyle name="Normal 2 2 2 2 2 2 2 2 21 2 5 2" xfId="11508" xr:uid="{5F25B6E2-7CD8-44A3-93D3-FEE0E6A6068D}"/>
    <cellStyle name="Normal 2 2 2 2 2 2 2 2 21 2 5 2 2" xfId="11509" xr:uid="{DA9B620B-1BC3-474F-967E-37309B323C69}"/>
    <cellStyle name="Normal 2 2 2 2 2 2 2 2 21 2 5 2 3" xfId="11510" xr:uid="{752D197D-0AA9-41CC-9DE6-9814A27B0193}"/>
    <cellStyle name="Normal 2 2 2 2 2 2 2 2 21 2 5 2 4" xfId="11511" xr:uid="{6A517A6B-3E95-44A2-BDC5-550B9403157F}"/>
    <cellStyle name="Normal 2 2 2 2 2 2 2 2 21 2 5 3" xfId="11512" xr:uid="{A4ABABF2-B41B-46B6-922E-2A3584D2CF63}"/>
    <cellStyle name="Normal 2 2 2 2 2 2 2 2 21 2 5 4" xfId="11513" xr:uid="{4BC23287-33FF-498C-AD2E-2BFB09646724}"/>
    <cellStyle name="Normal 2 2 2 2 2 2 2 2 21 2 5 5" xfId="11514" xr:uid="{824542EC-A942-4FC9-9B0E-6EA0C7F3940D}"/>
    <cellStyle name="Normal 2 2 2 2 2 2 2 2 21 2 5 6" xfId="11515" xr:uid="{FEA7059D-3482-4A56-968A-AA76AB1E6345}"/>
    <cellStyle name="Normal 2 2 2 2 2 2 2 2 21 2 6" xfId="11516" xr:uid="{720029F3-8CB7-4CA8-A19A-268449E076C6}"/>
    <cellStyle name="Normal 2 2 2 2 2 2 2 2 21 2 7" xfId="11517" xr:uid="{D08D4A3D-5317-44A5-97F9-88FC4330DAD0}"/>
    <cellStyle name="Normal 2 2 2 2 2 2 2 2 21 2 8" xfId="11518" xr:uid="{48CAD196-317F-496F-87B2-C773C00EB65F}"/>
    <cellStyle name="Normal 2 2 2 2 2 2 2 2 21 2 9" xfId="11519" xr:uid="{80D39C0A-C1DA-4632-8546-5437FC0087B3}"/>
    <cellStyle name="Normal 2 2 2 2 2 2 2 2 21 3" xfId="11520" xr:uid="{9720AD86-5066-4657-94A9-F0413D9B2691}"/>
    <cellStyle name="Normal 2 2 2 2 2 2 2 2 21 4" xfId="11521" xr:uid="{E93FFBCF-1A90-4D74-99BB-8324452B8C16}"/>
    <cellStyle name="Normal 2 2 2 2 2 2 2 2 21 5" xfId="11522" xr:uid="{4AB2DD72-62D6-4EF9-BA2F-E7DCC057887A}"/>
    <cellStyle name="Normal 2 2 2 2 2 2 2 2 21 5 10" xfId="11523" xr:uid="{7DB75FB4-DBDB-47FC-AA68-FB283CBF312C}"/>
    <cellStyle name="Normal 2 2 2 2 2 2 2 2 21 5 11" xfId="11524" xr:uid="{550A9FA8-4772-467B-ACF1-8A64A5782064}"/>
    <cellStyle name="Normal 2 2 2 2 2 2 2 2 21 5 2" xfId="11525" xr:uid="{E534E8DD-E3D9-425B-AB78-244F5AB1A6F9}"/>
    <cellStyle name="Normal 2 2 2 2 2 2 2 2 21 5 2 10" xfId="11526" xr:uid="{B9C53113-542E-43A2-85CB-D30CCA6A5AB8}"/>
    <cellStyle name="Normal 2 2 2 2 2 2 2 2 21 5 2 11" xfId="11527" xr:uid="{3BE9DC5D-387B-405A-87F6-2808BAB570D1}"/>
    <cellStyle name="Normal 2 2 2 2 2 2 2 2 21 5 2 2" xfId="11528" xr:uid="{7569EEA0-A5DE-4BB9-A20B-D2EE0351B3B5}"/>
    <cellStyle name="Normal 2 2 2 2 2 2 2 2 21 5 2 2 2" xfId="11529" xr:uid="{715A252F-A8B7-4A48-8D35-2065D284C85B}"/>
    <cellStyle name="Normal 2 2 2 2 2 2 2 2 21 5 2 2 2 2" xfId="11530" xr:uid="{DA499DAC-012D-40F7-BD38-70D218C8B93B}"/>
    <cellStyle name="Normal 2 2 2 2 2 2 2 2 21 5 2 2 2 3" xfId="11531" xr:uid="{DB905D06-0643-488F-98EA-9EC646D5BFF7}"/>
    <cellStyle name="Normal 2 2 2 2 2 2 2 2 21 5 2 2 2 4" xfId="11532" xr:uid="{014DCF36-A709-4F47-9D28-96FCECE584AD}"/>
    <cellStyle name="Normal 2 2 2 2 2 2 2 2 21 5 2 2 3" xfId="11533" xr:uid="{3D8D6A99-4AB2-4626-93D5-9E975E60DFE4}"/>
    <cellStyle name="Normal 2 2 2 2 2 2 2 2 21 5 2 2 4" xfId="11534" xr:uid="{5FA5DEB8-AB1F-4636-BFC0-32FBD4A25553}"/>
    <cellStyle name="Normal 2 2 2 2 2 2 2 2 21 5 2 2 5" xfId="11535" xr:uid="{C0672705-67D9-40EC-99CF-91D7689B72F1}"/>
    <cellStyle name="Normal 2 2 2 2 2 2 2 2 21 5 2 2 6" xfId="11536" xr:uid="{8B9FE29A-2CF7-4967-B344-37566BFB1490}"/>
    <cellStyle name="Normal 2 2 2 2 2 2 2 2 21 5 2 3" xfId="11537" xr:uid="{0C0A2B75-BC90-486F-843C-5A7A9F6C93B5}"/>
    <cellStyle name="Normal 2 2 2 2 2 2 2 2 21 5 2 4" xfId="11538" xr:uid="{1A4094F5-B4BF-4061-B66B-5F086BE76307}"/>
    <cellStyle name="Normal 2 2 2 2 2 2 2 2 21 5 2 5" xfId="11539" xr:uid="{1F8DC6BA-856B-4E8B-AEC2-4FE6C0599EC0}"/>
    <cellStyle name="Normal 2 2 2 2 2 2 2 2 21 5 2 6" xfId="11540" xr:uid="{A86F30C2-8566-4478-9694-15C5B7D31216}"/>
    <cellStyle name="Normal 2 2 2 2 2 2 2 2 21 5 2 7" xfId="11541" xr:uid="{561A97DB-0B11-40C0-B2F7-95CBCC437E4F}"/>
    <cellStyle name="Normal 2 2 2 2 2 2 2 2 21 5 2 8" xfId="11542" xr:uid="{08905EC5-F2FE-4158-A8B9-30DA1DEEE11B}"/>
    <cellStyle name="Normal 2 2 2 2 2 2 2 2 21 5 2 8 2" xfId="11543" xr:uid="{E53CA3AB-77B8-46FF-81F8-6DD902565642}"/>
    <cellStyle name="Normal 2 2 2 2 2 2 2 2 21 5 2 8 3" xfId="11544" xr:uid="{FA120950-CE7B-446D-8C6B-DFB0EE3CC703}"/>
    <cellStyle name="Normal 2 2 2 2 2 2 2 2 21 5 2 8 4" xfId="11545" xr:uid="{CD422E13-55EC-4245-BA05-D6E5198EF026}"/>
    <cellStyle name="Normal 2 2 2 2 2 2 2 2 21 5 2 9" xfId="11546" xr:uid="{DB069473-3B8D-4B8A-AFC0-5D9F8A542A1B}"/>
    <cellStyle name="Normal 2 2 2 2 2 2 2 2 21 5 3" xfId="11547" xr:uid="{1EF625EB-6A93-499D-A1EE-BA39C3517EC6}"/>
    <cellStyle name="Normal 2 2 2 2 2 2 2 2 21 5 3 2" xfId="11548" xr:uid="{72DCA052-83CC-4277-BBE1-E65F49FF9C3B}"/>
    <cellStyle name="Normal 2 2 2 2 2 2 2 2 21 5 3 2 2" xfId="11549" xr:uid="{C8E5BA1B-8463-464B-8AC3-E735E1076F7D}"/>
    <cellStyle name="Normal 2 2 2 2 2 2 2 2 21 5 3 2 3" xfId="11550" xr:uid="{F2090B46-00FA-44A5-A701-81F5303F001E}"/>
    <cellStyle name="Normal 2 2 2 2 2 2 2 2 21 5 3 2 4" xfId="11551" xr:uid="{F65BF151-1D94-458A-B492-6DAAF36F85C6}"/>
    <cellStyle name="Normal 2 2 2 2 2 2 2 2 21 5 3 3" xfId="11552" xr:uid="{F0C7C2B1-F60D-4A21-B90C-2B6C888D4AC9}"/>
    <cellStyle name="Normal 2 2 2 2 2 2 2 2 21 5 3 4" xfId="11553" xr:uid="{84FF75AE-D64A-4322-97BC-090C1A308600}"/>
    <cellStyle name="Normal 2 2 2 2 2 2 2 2 21 5 3 5" xfId="11554" xr:uid="{037BDCCE-905E-48FD-9D1F-E8553D2240E8}"/>
    <cellStyle name="Normal 2 2 2 2 2 2 2 2 21 5 3 6" xfId="11555" xr:uid="{A1D05ECD-D140-40AD-99B5-AF8556A9C809}"/>
    <cellStyle name="Normal 2 2 2 2 2 2 2 2 21 5 4" xfId="11556" xr:uid="{DAA6211A-5558-4648-8415-A4F98FBBDFC2}"/>
    <cellStyle name="Normal 2 2 2 2 2 2 2 2 21 5 5" xfId="11557" xr:uid="{D2D69EB1-4998-47C1-B220-887DA0D349E9}"/>
    <cellStyle name="Normal 2 2 2 2 2 2 2 2 21 5 6" xfId="11558" xr:uid="{2085F5C7-2AA1-4BBC-B907-B30D5C664C4C}"/>
    <cellStyle name="Normal 2 2 2 2 2 2 2 2 21 5 7" xfId="11559" xr:uid="{2B6C619F-A90A-4A27-BA27-657B2ADC85AB}"/>
    <cellStyle name="Normal 2 2 2 2 2 2 2 2 21 5 8" xfId="11560" xr:uid="{469BB9DC-4A08-4AF3-BD17-96FA3E9872C7}"/>
    <cellStyle name="Normal 2 2 2 2 2 2 2 2 21 5 8 2" xfId="11561" xr:uid="{86A891B3-1533-46C1-BD75-03CF737744AE}"/>
    <cellStyle name="Normal 2 2 2 2 2 2 2 2 21 5 8 3" xfId="11562" xr:uid="{2C348AB6-8B06-4889-B085-AEFBB2B7F948}"/>
    <cellStyle name="Normal 2 2 2 2 2 2 2 2 21 5 8 4" xfId="11563" xr:uid="{F0BD697E-31D8-40BC-8B84-0F42C9949D79}"/>
    <cellStyle name="Normal 2 2 2 2 2 2 2 2 21 5 9" xfId="11564" xr:uid="{DD847EC0-334A-44CF-9130-7C46CF467A5D}"/>
    <cellStyle name="Normal 2 2 2 2 2 2 2 2 21 6" xfId="11565" xr:uid="{EE6844DA-D95B-4E89-B582-17F52D9DAE9B}"/>
    <cellStyle name="Normal 2 2 2 2 2 2 2 2 21 7" xfId="11566" xr:uid="{FAC91611-D0B9-4AFE-B1EE-0727068C8844}"/>
    <cellStyle name="Normal 2 2 2 2 2 2 2 2 21 7 2" xfId="11567" xr:uid="{512FC147-B0E2-4301-8429-958D4E49015D}"/>
    <cellStyle name="Normal 2 2 2 2 2 2 2 2 21 7 2 2" xfId="11568" xr:uid="{86D12D6C-674D-4D01-87BB-FC5DB1BC7B1F}"/>
    <cellStyle name="Normal 2 2 2 2 2 2 2 2 21 7 2 3" xfId="11569" xr:uid="{88AA2178-B5F4-4187-87CD-88B22BCC5019}"/>
    <cellStyle name="Normal 2 2 2 2 2 2 2 2 21 7 2 4" xfId="11570" xr:uid="{A929310F-EABF-405C-AEBD-1DEC6D9F4AFE}"/>
    <cellStyle name="Normal 2 2 2 2 2 2 2 2 21 7 3" xfId="11571" xr:uid="{C7B5AFA4-590A-467A-8C3D-D2D5FC675D82}"/>
    <cellStyle name="Normal 2 2 2 2 2 2 2 2 21 7 4" xfId="11572" xr:uid="{7E7122D5-C93D-43E4-B40B-926AE0708EC1}"/>
    <cellStyle name="Normal 2 2 2 2 2 2 2 2 21 7 5" xfId="11573" xr:uid="{FAAB0E37-8023-4C69-9BA8-ABCFD6796068}"/>
    <cellStyle name="Normal 2 2 2 2 2 2 2 2 21 7 6" xfId="11574" xr:uid="{6E3ADC7F-4429-449D-98CD-EBAA9BE95017}"/>
    <cellStyle name="Normal 2 2 2 2 2 2 2 2 21 8" xfId="11575" xr:uid="{468ABCC0-3DB4-4077-9B06-EB94C1A05085}"/>
    <cellStyle name="Normal 2 2 2 2 2 2 2 2 21 9" xfId="11576" xr:uid="{96261F8B-189F-4377-9806-EFC470B67C5F}"/>
    <cellStyle name="Normal 2 2 2 2 2 2 2 2 22" xfId="11577" xr:uid="{67B6F7D8-6386-496C-8448-93D25AF07621}"/>
    <cellStyle name="Normal 2 2 2 2 2 2 2 2 23" xfId="11578" xr:uid="{BF9D4BD5-9468-47F5-80F4-0466B074DCE1}"/>
    <cellStyle name="Normal 2 2 2 2 2 2 2 2 24" xfId="11579" xr:uid="{18ED832C-F3F0-468C-8CBD-38861C11587D}"/>
    <cellStyle name="Normal 2 2 2 2 2 2 2 2 25" xfId="11580" xr:uid="{D811C87A-0B71-4EA8-9A96-D4651D9B5090}"/>
    <cellStyle name="Normal 2 2 2 2 2 2 2 2 26" xfId="11581" xr:uid="{FE779120-A2D0-4132-947F-B30A53CF477F}"/>
    <cellStyle name="Normal 2 2 2 2 2 2 2 2 27" xfId="11582" xr:uid="{C7DD7C5E-53E0-45AA-BA61-3B0781B955A4}"/>
    <cellStyle name="Normal 2 2 2 2 2 2 2 2 28" xfId="11583" xr:uid="{EA5BB427-A479-40EF-A847-C32484225E30}"/>
    <cellStyle name="Normal 2 2 2 2 2 2 2 2 29" xfId="11584" xr:uid="{3FD9F245-3EBD-4175-AA54-07B6B6E3194D}"/>
    <cellStyle name="Normal 2 2 2 2 2 2 2 2 29 10" xfId="11585" xr:uid="{6A403662-99FB-4B42-B4DF-0EAB4D9085FC}"/>
    <cellStyle name="Normal 2 2 2 2 2 2 2 2 29 11" xfId="11586" xr:uid="{62A28FEF-5427-481C-8C56-CC3AED75D0A3}"/>
    <cellStyle name="Normal 2 2 2 2 2 2 2 2 29 11 2" xfId="11587" xr:uid="{9DB59B83-6ED5-4185-ACF9-392A2D7450AB}"/>
    <cellStyle name="Normal 2 2 2 2 2 2 2 2 29 11 3" xfId="11588" xr:uid="{0FF71E7E-9961-450A-A5D5-C618AC31A968}"/>
    <cellStyle name="Normal 2 2 2 2 2 2 2 2 29 11 4" xfId="11589" xr:uid="{7E61E350-DFC0-47CC-8E5F-312754843B79}"/>
    <cellStyle name="Normal 2 2 2 2 2 2 2 2 29 12" xfId="11590" xr:uid="{CC237158-3AB6-4C1E-81BA-F503448E2ED9}"/>
    <cellStyle name="Normal 2 2 2 2 2 2 2 2 29 13" xfId="11591" xr:uid="{DBC2EC75-016B-412F-ADD4-9598BFFEDEA6}"/>
    <cellStyle name="Normal 2 2 2 2 2 2 2 2 29 14" xfId="11592" xr:uid="{0D44F5C6-A41E-4D2D-BAAE-ADB33DAF3AA9}"/>
    <cellStyle name="Normal 2 2 2 2 2 2 2 2 29 2" xfId="11593" xr:uid="{9FC9252D-1D06-4452-814F-B8281EAB02C9}"/>
    <cellStyle name="Normal 2 2 2 2 2 2 2 2 29 2 10" xfId="11594" xr:uid="{85B75ADB-4063-4125-BE91-D93E07775607}"/>
    <cellStyle name="Normal 2 2 2 2 2 2 2 2 29 2 11" xfId="11595" xr:uid="{D15EA93E-1036-4E19-BEEB-8C5230FDFA22}"/>
    <cellStyle name="Normal 2 2 2 2 2 2 2 2 29 2 2" xfId="11596" xr:uid="{AC732097-44D2-48BE-A972-FD3DDBEA41F2}"/>
    <cellStyle name="Normal 2 2 2 2 2 2 2 2 29 2 2 10" xfId="11597" xr:uid="{C849A081-1C49-4216-A8AB-D584FE09DB69}"/>
    <cellStyle name="Normal 2 2 2 2 2 2 2 2 29 2 2 11" xfId="11598" xr:uid="{3C97DDB8-9903-43F2-945D-350B40748BC3}"/>
    <cellStyle name="Normal 2 2 2 2 2 2 2 2 29 2 2 2" xfId="11599" xr:uid="{25FD4E3C-ED6B-424A-930C-E34D8E1617D3}"/>
    <cellStyle name="Normal 2 2 2 2 2 2 2 2 29 2 2 2 2" xfId="11600" xr:uid="{1205AD9E-E841-4C97-BCEB-223154B2696E}"/>
    <cellStyle name="Normal 2 2 2 2 2 2 2 2 29 2 2 2 2 2" xfId="11601" xr:uid="{5A5302A6-5B38-424D-9861-A60F1F122B53}"/>
    <cellStyle name="Normal 2 2 2 2 2 2 2 2 29 2 2 2 2 3" xfId="11602" xr:uid="{607BB963-5525-4DA8-BE25-45DA51546808}"/>
    <cellStyle name="Normal 2 2 2 2 2 2 2 2 29 2 2 2 2 4" xfId="11603" xr:uid="{B6C0C881-E1B9-4574-843F-367FF48D2298}"/>
    <cellStyle name="Normal 2 2 2 2 2 2 2 2 29 2 2 2 3" xfId="11604" xr:uid="{9A18B92E-177B-4EB8-801F-EAC6069C716F}"/>
    <cellStyle name="Normal 2 2 2 2 2 2 2 2 29 2 2 2 4" xfId="11605" xr:uid="{379813E6-7F8B-4126-A0A2-C383520FFC42}"/>
    <cellStyle name="Normal 2 2 2 2 2 2 2 2 29 2 2 2 5" xfId="11606" xr:uid="{089285A9-D0D7-4D4C-AC55-58BD7BD6BDA7}"/>
    <cellStyle name="Normal 2 2 2 2 2 2 2 2 29 2 2 2 6" xfId="11607" xr:uid="{2B7A3412-2577-480A-894B-08F00DF0CF43}"/>
    <cellStyle name="Normal 2 2 2 2 2 2 2 2 29 2 2 3" xfId="11608" xr:uid="{88C8D957-3921-4283-8BAF-E5B6380BB023}"/>
    <cellStyle name="Normal 2 2 2 2 2 2 2 2 29 2 2 4" xfId="11609" xr:uid="{10A838F1-26C7-41F2-BCAF-7A6B4E980C20}"/>
    <cellStyle name="Normal 2 2 2 2 2 2 2 2 29 2 2 5" xfId="11610" xr:uid="{A5E9E7E3-FEC2-408B-A930-BB6F9B3891F9}"/>
    <cellStyle name="Normal 2 2 2 2 2 2 2 2 29 2 2 6" xfId="11611" xr:uid="{2D9DAA27-5C05-4E35-B310-DDED3263CC2A}"/>
    <cellStyle name="Normal 2 2 2 2 2 2 2 2 29 2 2 7" xfId="11612" xr:uid="{0297B69B-FC3F-4C33-BD3A-5962E336BAE3}"/>
    <cellStyle name="Normal 2 2 2 2 2 2 2 2 29 2 2 8" xfId="11613" xr:uid="{F8E84E09-4EAB-4B2C-A251-267C1D386CFC}"/>
    <cellStyle name="Normal 2 2 2 2 2 2 2 2 29 2 2 8 2" xfId="11614" xr:uid="{4B19C44E-3B47-48F3-A9B5-9312270F3CFE}"/>
    <cellStyle name="Normal 2 2 2 2 2 2 2 2 29 2 2 8 3" xfId="11615" xr:uid="{14905F07-91BE-4330-BC9B-2E8B57218408}"/>
    <cellStyle name="Normal 2 2 2 2 2 2 2 2 29 2 2 8 4" xfId="11616" xr:uid="{4C4D938E-4423-4952-B6E6-F500A308C877}"/>
    <cellStyle name="Normal 2 2 2 2 2 2 2 2 29 2 2 9" xfId="11617" xr:uid="{E9B03F05-5081-4F2F-8844-EE02C9D53EC6}"/>
    <cellStyle name="Normal 2 2 2 2 2 2 2 2 29 2 3" xfId="11618" xr:uid="{873DA171-4599-42CA-9C35-409DE7E29806}"/>
    <cellStyle name="Normal 2 2 2 2 2 2 2 2 29 2 3 2" xfId="11619" xr:uid="{54F5AF90-4A41-44B3-A2CE-D30E370F5065}"/>
    <cellStyle name="Normal 2 2 2 2 2 2 2 2 29 2 3 2 2" xfId="11620" xr:uid="{309A427B-44C1-4E2E-83CB-8AC8DE5F0BD6}"/>
    <cellStyle name="Normal 2 2 2 2 2 2 2 2 29 2 3 2 3" xfId="11621" xr:uid="{6A2731DE-B372-488F-B8B8-52CDD970C5C2}"/>
    <cellStyle name="Normal 2 2 2 2 2 2 2 2 29 2 3 2 4" xfId="11622" xr:uid="{06D5B9E0-98AE-47A8-9AD2-77D5E4FE6AE4}"/>
    <cellStyle name="Normal 2 2 2 2 2 2 2 2 29 2 3 3" xfId="11623" xr:uid="{004F384F-E20E-4D04-A82B-6E274A837E97}"/>
    <cellStyle name="Normal 2 2 2 2 2 2 2 2 29 2 3 4" xfId="11624" xr:uid="{D0FA6290-0C37-4476-A8F5-9FDE8A7EE6CD}"/>
    <cellStyle name="Normal 2 2 2 2 2 2 2 2 29 2 3 5" xfId="11625" xr:uid="{801B7014-06F8-4C1F-ABA0-CF930F6CC048}"/>
    <cellStyle name="Normal 2 2 2 2 2 2 2 2 29 2 3 6" xfId="11626" xr:uid="{C0C98685-B289-49B9-AA3B-BBDAB50FF68D}"/>
    <cellStyle name="Normal 2 2 2 2 2 2 2 2 29 2 4" xfId="11627" xr:uid="{8E71A4F1-E367-4BA4-A925-19408CDC923B}"/>
    <cellStyle name="Normal 2 2 2 2 2 2 2 2 29 2 5" xfId="11628" xr:uid="{57BBA0D8-BA21-4C0D-B532-4312379A8D14}"/>
    <cellStyle name="Normal 2 2 2 2 2 2 2 2 29 2 6" xfId="11629" xr:uid="{BDFB181E-7ABF-405B-A446-5F582CB90C46}"/>
    <cellStyle name="Normal 2 2 2 2 2 2 2 2 29 2 7" xfId="11630" xr:uid="{F38B81D3-2EDA-4438-BC7C-1D46333FECCD}"/>
    <cellStyle name="Normal 2 2 2 2 2 2 2 2 29 2 8" xfId="11631" xr:uid="{3EEFD8E0-99F6-4E2C-BBBB-56DE5AC3E647}"/>
    <cellStyle name="Normal 2 2 2 2 2 2 2 2 29 2 8 2" xfId="11632" xr:uid="{50E7AD93-9F19-494E-8CF9-A3AEE1687834}"/>
    <cellStyle name="Normal 2 2 2 2 2 2 2 2 29 2 8 3" xfId="11633" xr:uid="{382AF4AC-B87C-496B-8F81-2303BDA2B616}"/>
    <cellStyle name="Normal 2 2 2 2 2 2 2 2 29 2 8 4" xfId="11634" xr:uid="{CECB9EE5-3EC3-4C81-8E96-0FBDBE206282}"/>
    <cellStyle name="Normal 2 2 2 2 2 2 2 2 29 2 9" xfId="11635" xr:uid="{E8ADDDCB-6EA2-4986-AB0F-4190228DFC13}"/>
    <cellStyle name="Normal 2 2 2 2 2 2 2 2 29 3" xfId="11636" xr:uid="{7C16397D-C161-4806-A4C9-C743C6102F18}"/>
    <cellStyle name="Normal 2 2 2 2 2 2 2 2 29 4" xfId="11637" xr:uid="{175E7293-11CA-4EF8-BEC0-8FF9D2E9473E}"/>
    <cellStyle name="Normal 2 2 2 2 2 2 2 2 29 5" xfId="11638" xr:uid="{CEFCDCA4-61CE-4B7C-A62F-2A8C95245FFC}"/>
    <cellStyle name="Normal 2 2 2 2 2 2 2 2 29 5 2" xfId="11639" xr:uid="{93155AB0-8DF2-4A61-B324-003759B7BBC4}"/>
    <cellStyle name="Normal 2 2 2 2 2 2 2 2 29 5 2 2" xfId="11640" xr:uid="{6820A8EC-7066-4D6C-8DC6-A85E0E5C1D1C}"/>
    <cellStyle name="Normal 2 2 2 2 2 2 2 2 29 5 2 3" xfId="11641" xr:uid="{9946040A-B32B-4ED2-9727-6C49B0F9D150}"/>
    <cellStyle name="Normal 2 2 2 2 2 2 2 2 29 5 2 4" xfId="11642" xr:uid="{E170D2EC-D06A-4D35-A0C3-5F0A09AD100B}"/>
    <cellStyle name="Normal 2 2 2 2 2 2 2 2 29 5 3" xfId="11643" xr:uid="{85E25953-0CF3-4764-8C1C-8DD74A55F278}"/>
    <cellStyle name="Normal 2 2 2 2 2 2 2 2 29 5 4" xfId="11644" xr:uid="{A6B44100-32CC-43E2-A9BA-BF84BBAEFD45}"/>
    <cellStyle name="Normal 2 2 2 2 2 2 2 2 29 5 5" xfId="11645" xr:uid="{B7561473-E377-474C-9CCF-83C4E451EB33}"/>
    <cellStyle name="Normal 2 2 2 2 2 2 2 2 29 5 6" xfId="11646" xr:uid="{5B264A07-5529-4690-B999-B77C837DC949}"/>
    <cellStyle name="Normal 2 2 2 2 2 2 2 2 29 6" xfId="11647" xr:uid="{8BF21F04-9C3B-4D9A-8AB1-07B3212DAC69}"/>
    <cellStyle name="Normal 2 2 2 2 2 2 2 2 29 7" xfId="11648" xr:uid="{B5311DCD-6F22-4FCF-80A1-ACE5581B8662}"/>
    <cellStyle name="Normal 2 2 2 2 2 2 2 2 29 8" xfId="11649" xr:uid="{8A5D4B17-1F82-472D-9ADE-91A38D4752C6}"/>
    <cellStyle name="Normal 2 2 2 2 2 2 2 2 29 9" xfId="11650" xr:uid="{D88AE28C-35B7-4B17-A8C9-D3D722064886}"/>
    <cellStyle name="Normal 2 2 2 2 2 2 2 2 3" xfId="11651" xr:uid="{01B06DB2-95CE-4984-87BC-3ECE26D215AB}"/>
    <cellStyle name="Normal 2 2 2 2 2 2 2 2 30" xfId="11652" xr:uid="{3FDF5640-0193-4749-AFE9-5ED163B045B0}"/>
    <cellStyle name="Normal 2 2 2 2 2 2 2 2 31" xfId="11653" xr:uid="{EA4381EF-871B-4519-91FA-712734DFF84B}"/>
    <cellStyle name="Normal 2 2 2 2 2 2 2 2 31 10" xfId="11654" xr:uid="{B46D0A87-EC68-4B00-A392-39FF5851D53F}"/>
    <cellStyle name="Normal 2 2 2 2 2 2 2 2 31 11" xfId="11655" xr:uid="{C4DE6E40-C411-4B8B-92D0-D25BC784620B}"/>
    <cellStyle name="Normal 2 2 2 2 2 2 2 2 31 2" xfId="11656" xr:uid="{F8EE3D2D-FD82-4BB3-9603-18DE31BF9D6B}"/>
    <cellStyle name="Normal 2 2 2 2 2 2 2 2 31 2 10" xfId="11657" xr:uid="{D03F8CA5-AB02-4D36-9726-1884AA35F370}"/>
    <cellStyle name="Normal 2 2 2 2 2 2 2 2 31 2 11" xfId="11658" xr:uid="{6ABBD292-7228-44CF-8869-FA083601D436}"/>
    <cellStyle name="Normal 2 2 2 2 2 2 2 2 31 2 2" xfId="11659" xr:uid="{81F7EFEA-8B71-4817-805E-7A9A359B9691}"/>
    <cellStyle name="Normal 2 2 2 2 2 2 2 2 31 2 2 2" xfId="11660" xr:uid="{8C118461-E362-4FB7-B4C8-CD9B6AC0FCBF}"/>
    <cellStyle name="Normal 2 2 2 2 2 2 2 2 31 2 2 2 2" xfId="11661" xr:uid="{5FD569D6-F2D2-4D6E-8AC9-C6ECDCC26964}"/>
    <cellStyle name="Normal 2 2 2 2 2 2 2 2 31 2 2 2 3" xfId="11662" xr:uid="{1C76BB53-29A9-4F1B-8736-B14737DD5BEB}"/>
    <cellStyle name="Normal 2 2 2 2 2 2 2 2 31 2 2 2 4" xfId="11663" xr:uid="{2E77966F-B842-46EB-8A30-188D68765985}"/>
    <cellStyle name="Normal 2 2 2 2 2 2 2 2 31 2 2 3" xfId="11664" xr:uid="{445D5ABE-948E-4826-9C97-D39A03532CBB}"/>
    <cellStyle name="Normal 2 2 2 2 2 2 2 2 31 2 2 4" xfId="11665" xr:uid="{D5842309-FA88-4144-9AF5-B51C3297BDDB}"/>
    <cellStyle name="Normal 2 2 2 2 2 2 2 2 31 2 2 5" xfId="11666" xr:uid="{7191ED09-0F90-4B79-A3FA-D1BAC8E9F7CA}"/>
    <cellStyle name="Normal 2 2 2 2 2 2 2 2 31 2 2 6" xfId="11667" xr:uid="{89CADFAD-8C5F-4D0F-91D7-A4C911AC1119}"/>
    <cellStyle name="Normal 2 2 2 2 2 2 2 2 31 2 3" xfId="11668" xr:uid="{13ED4031-2F3C-423E-8B1A-DB507F0579B2}"/>
    <cellStyle name="Normal 2 2 2 2 2 2 2 2 31 2 4" xfId="11669" xr:uid="{946BF625-104A-4620-B716-202B8C038EE7}"/>
    <cellStyle name="Normal 2 2 2 2 2 2 2 2 31 2 5" xfId="11670" xr:uid="{ABDE3593-88DF-4B69-B146-87AA86DD532D}"/>
    <cellStyle name="Normal 2 2 2 2 2 2 2 2 31 2 6" xfId="11671" xr:uid="{548A7BE4-E05E-47C0-B2EC-F5AF357F5166}"/>
    <cellStyle name="Normal 2 2 2 2 2 2 2 2 31 2 7" xfId="11672" xr:uid="{8C6A9C85-76BA-4EDF-BED7-D897B7AD7FAD}"/>
    <cellStyle name="Normal 2 2 2 2 2 2 2 2 31 2 8" xfId="11673" xr:uid="{E5A6BFD1-9827-415D-8456-C1C5B018C82F}"/>
    <cellStyle name="Normal 2 2 2 2 2 2 2 2 31 2 8 2" xfId="11674" xr:uid="{38BC8D74-08D2-4526-ADB4-9864DE3E1962}"/>
    <cellStyle name="Normal 2 2 2 2 2 2 2 2 31 2 8 3" xfId="11675" xr:uid="{C4528DCA-B012-4BA3-B0BB-3C95C75E0E94}"/>
    <cellStyle name="Normal 2 2 2 2 2 2 2 2 31 2 8 4" xfId="11676" xr:uid="{1D45FAAA-C178-46CA-B953-F9AC6C73B1A0}"/>
    <cellStyle name="Normal 2 2 2 2 2 2 2 2 31 2 9" xfId="11677" xr:uid="{18773002-3ABC-4799-8AFE-44A0257163CA}"/>
    <cellStyle name="Normal 2 2 2 2 2 2 2 2 31 3" xfId="11678" xr:uid="{D773592D-0654-4792-84F8-384D123FF73B}"/>
    <cellStyle name="Normal 2 2 2 2 2 2 2 2 31 3 2" xfId="11679" xr:uid="{A939F464-7ADD-41BF-864C-252E9FEE35D6}"/>
    <cellStyle name="Normal 2 2 2 2 2 2 2 2 31 3 2 2" xfId="11680" xr:uid="{0AD26FC5-A22A-4FB5-A876-0F0A39DF077F}"/>
    <cellStyle name="Normal 2 2 2 2 2 2 2 2 31 3 2 3" xfId="11681" xr:uid="{C537FA30-826D-4B1D-B638-01F2EB55B51F}"/>
    <cellStyle name="Normal 2 2 2 2 2 2 2 2 31 3 2 4" xfId="11682" xr:uid="{C94D1144-961E-435A-8CC3-B292FC50199B}"/>
    <cellStyle name="Normal 2 2 2 2 2 2 2 2 31 3 3" xfId="11683" xr:uid="{E0C6EC26-49A5-4C3A-86B0-4C99C5B32AAD}"/>
    <cellStyle name="Normal 2 2 2 2 2 2 2 2 31 3 4" xfId="11684" xr:uid="{7F2C1F44-359B-4D41-B48B-34E2732C8BFD}"/>
    <cellStyle name="Normal 2 2 2 2 2 2 2 2 31 3 5" xfId="11685" xr:uid="{AF34A1F0-03B3-4492-BC70-973C10558474}"/>
    <cellStyle name="Normal 2 2 2 2 2 2 2 2 31 3 6" xfId="11686" xr:uid="{947ACAE5-B6AE-4B68-9048-9500843E4879}"/>
    <cellStyle name="Normal 2 2 2 2 2 2 2 2 31 4" xfId="11687" xr:uid="{CCDEF0CA-6243-4EAD-A929-6972CC5B895B}"/>
    <cellStyle name="Normal 2 2 2 2 2 2 2 2 31 5" xfId="11688" xr:uid="{2C62B7A8-A684-4B6A-B4EC-8933E3F73810}"/>
    <cellStyle name="Normal 2 2 2 2 2 2 2 2 31 6" xfId="11689" xr:uid="{09D713D7-74F5-4D9A-BAD2-67E8A5A155B7}"/>
    <cellStyle name="Normal 2 2 2 2 2 2 2 2 31 7" xfId="11690" xr:uid="{5B2CBEF5-023D-4C13-BA52-6A2F1AB0B98A}"/>
    <cellStyle name="Normal 2 2 2 2 2 2 2 2 31 8" xfId="11691" xr:uid="{8599CAAF-4C36-4B60-960B-FFCE2DE3AC15}"/>
    <cellStyle name="Normal 2 2 2 2 2 2 2 2 31 8 2" xfId="11692" xr:uid="{D093C3D4-E07D-48F2-8F52-3EE87C245CD6}"/>
    <cellStyle name="Normal 2 2 2 2 2 2 2 2 31 8 3" xfId="11693" xr:uid="{4FC78C8B-9D12-4544-873D-8C6C03C00F4A}"/>
    <cellStyle name="Normal 2 2 2 2 2 2 2 2 31 8 4" xfId="11694" xr:uid="{4F4DD54B-514D-4560-82BD-792FE31AF420}"/>
    <cellStyle name="Normal 2 2 2 2 2 2 2 2 31 9" xfId="11695" xr:uid="{A8CCAB0F-1793-4AD9-ACAF-50954E88E4B6}"/>
    <cellStyle name="Normal 2 2 2 2 2 2 2 2 32" xfId="11696" xr:uid="{7B93137D-5B98-4EB0-9C2E-63EC5D70C5BD}"/>
    <cellStyle name="Normal 2 2 2 2 2 2 2 2 33" xfId="11697" xr:uid="{B0DB2590-6EDC-4FBD-A21E-707862C8C819}"/>
    <cellStyle name="Normal 2 2 2 2 2 2 2 2 33 2" xfId="11698" xr:uid="{6AAEFD26-BD75-4511-A221-682CCF83AE75}"/>
    <cellStyle name="Normal 2 2 2 2 2 2 2 2 33 2 2" xfId="11699" xr:uid="{F02FD39D-A583-4145-B8CD-0EC46E4C82E0}"/>
    <cellStyle name="Normal 2 2 2 2 2 2 2 2 33 2 3" xfId="11700" xr:uid="{32368241-8A5B-40DF-BCA6-2A92EC1E8BCC}"/>
    <cellStyle name="Normal 2 2 2 2 2 2 2 2 33 2 4" xfId="11701" xr:uid="{A8A9779A-95F0-4474-A738-D8A675676D1D}"/>
    <cellStyle name="Normal 2 2 2 2 2 2 2 2 33 3" xfId="11702" xr:uid="{F4D4EC5A-90AC-4A74-9D6F-0E9204CC7F92}"/>
    <cellStyle name="Normal 2 2 2 2 2 2 2 2 33 4" xfId="11703" xr:uid="{DC51E477-1713-400E-9B3C-0CD03CCCDE3D}"/>
    <cellStyle name="Normal 2 2 2 2 2 2 2 2 33 5" xfId="11704" xr:uid="{37E5AB0F-B500-4182-839E-6E0A0E80402F}"/>
    <cellStyle name="Normal 2 2 2 2 2 2 2 2 33 6" xfId="11705" xr:uid="{A2042515-2A98-4545-A616-7CFD8504BF69}"/>
    <cellStyle name="Normal 2 2 2 2 2 2 2 2 34" xfId="11706" xr:uid="{FD7712BA-CC76-4E74-919E-61D3344A195E}"/>
    <cellStyle name="Normal 2 2 2 2 2 2 2 2 35" xfId="11707" xr:uid="{C134ED5A-1507-4793-9D80-5DE1497780A1}"/>
    <cellStyle name="Normal 2 2 2 2 2 2 2 2 36" xfId="11708" xr:uid="{C13EE32C-4475-4E83-BBE2-E96612C2CA99}"/>
    <cellStyle name="Normal 2 2 2 2 2 2 2 2 37" xfId="11709" xr:uid="{149CC4BA-6533-43C9-922F-1A7F5DD6EC06}"/>
    <cellStyle name="Normal 2 2 2 2 2 2 2 2 38" xfId="11710" xr:uid="{C98D5FF0-EFD4-4E78-8DDE-35B3DC9847C8}"/>
    <cellStyle name="Normal 2 2 2 2 2 2 2 2 39" xfId="11711" xr:uid="{1D1086C7-4E38-46BC-9A07-0E4363EA8132}"/>
    <cellStyle name="Normal 2 2 2 2 2 2 2 2 39 2" xfId="11712" xr:uid="{72A0ADAD-1E64-48F4-B7D4-4FBB195F8C3C}"/>
    <cellStyle name="Normal 2 2 2 2 2 2 2 2 39 3" xfId="11713" xr:uid="{6078B26B-9B22-4641-83EA-E9D20CF11245}"/>
    <cellStyle name="Normal 2 2 2 2 2 2 2 2 39 4" xfId="11714" xr:uid="{97CB125F-0571-4F23-8063-7A0C4653146F}"/>
    <cellStyle name="Normal 2 2 2 2 2 2 2 2 4" xfId="11715" xr:uid="{0C499585-8628-4B0F-AB4D-198D1AFCAE9D}"/>
    <cellStyle name="Normal 2 2 2 2 2 2 2 2 40" xfId="11716" xr:uid="{F9C88B53-3069-48CF-AAF5-F66E723D758C}"/>
    <cellStyle name="Normal 2 2 2 2 2 2 2 2 41" xfId="11717" xr:uid="{508162A0-55F8-44BD-A683-5FCA0CA55F83}"/>
    <cellStyle name="Normal 2 2 2 2 2 2 2 2 42" xfId="11718" xr:uid="{53355BE2-9BF4-44CC-AA2B-DFA1D2EF13BB}"/>
    <cellStyle name="Normal 2 2 2 2 2 2 2 2 43" xfId="11719" xr:uid="{7BB79DDC-AC4D-41F1-9F26-698FE26DD40E}"/>
    <cellStyle name="Normal 2 2 2 2 2 2 2 2 44" xfId="11720" xr:uid="{47155727-3E0F-486B-B8FB-275AC676C9C1}"/>
    <cellStyle name="Normal 2 2 2 2 2 2 2 2 45" xfId="11721" xr:uid="{6AA83244-7D87-4E76-A9ED-F9BC0AD8B241}"/>
    <cellStyle name="Normal 2 2 2 2 2 2 2 2 46" xfId="11722" xr:uid="{9F1FA6AF-1BE1-4A59-8773-7388E83FC9EC}"/>
    <cellStyle name="Normal 2 2 2 2 2 2 2 2 47" xfId="11723" xr:uid="{A360B939-A45F-4314-A2F4-01D3E26E279D}"/>
    <cellStyle name="Normal 2 2 2 2 2 2 2 2 48" xfId="11724" xr:uid="{425DB7BF-1CED-46B4-85BB-1C91FE215647}"/>
    <cellStyle name="Normal 2 2 2 2 2 2 2 2 49" xfId="11725" xr:uid="{9B0814BF-E2E9-462C-9731-46C29E5FE3E1}"/>
    <cellStyle name="Normal 2 2 2 2 2 2 2 2 5" xfId="11726" xr:uid="{12BA25B6-DCEB-4D99-90A7-E904F23832C5}"/>
    <cellStyle name="Normal 2 2 2 2 2 2 2 2 50" xfId="11727" xr:uid="{74350CFB-D586-4090-A380-07F80F548A3A}"/>
    <cellStyle name="Normal 2 2 2 2 2 2 2 2 51" xfId="11728" xr:uid="{A62A08D8-6CFF-43CF-955C-65F539418BAC}"/>
    <cellStyle name="Normal 2 2 2 2 2 2 2 2 52" xfId="11729" xr:uid="{D2244DBC-5566-4AE1-B36F-1B3E124AC3A8}"/>
    <cellStyle name="Normal 2 2 2 2 2 2 2 2 53" xfId="11730" xr:uid="{AD18BDD1-E862-4618-97BA-EDE7EF8074CD}"/>
    <cellStyle name="Normal 2 2 2 2 2 2 2 2 54" xfId="11731" xr:uid="{E4ECE48C-7312-49A5-8B85-8EA06B3734FD}"/>
    <cellStyle name="Normal 2 2 2 2 2 2 2 2 54 2" xfId="11732" xr:uid="{658F2FD5-CB03-405A-BA4C-C2038AB14F1E}"/>
    <cellStyle name="Normal 2 2 2 2 2 2 2 2 54 3" xfId="11733" xr:uid="{9C0F7CC0-EAC8-400B-B713-3D92F0A6E644}"/>
    <cellStyle name="Normal 2 2 2 2 2 2 2 2 54 4" xfId="11734" xr:uid="{4174C59E-CEFC-48D7-AD0D-CFB72A7FC37B}"/>
    <cellStyle name="Normal 2 2 2 2 2 2 2 2 54 5" xfId="11735" xr:uid="{4DF57052-C3A5-4228-B2BD-CCC2BEFD156E}"/>
    <cellStyle name="Normal 2 2 2 2 2 2 2 2 54 6" xfId="11736" xr:uid="{C736169A-89C2-472B-9D20-C6E1CF2A75CA}"/>
    <cellStyle name="Normal 2 2 2 2 2 2 2 2 54 7" xfId="11737" xr:uid="{DA3F9363-5242-4D7C-81DC-D9AE86B718A8}"/>
    <cellStyle name="Normal 2 2 2 2 2 2 2 2 55" xfId="11738" xr:uid="{88095E26-16DF-41A2-B921-874667CF39B3}"/>
    <cellStyle name="Normal 2 2 2 2 2 2 2 2 56" xfId="11739" xr:uid="{E98EF40C-6CAA-4B9A-A8CF-93C37159E7B4}"/>
    <cellStyle name="Normal 2 2 2 2 2 2 2 2 57" xfId="11740" xr:uid="{4675941F-8E57-45C7-90DE-6DBDB9263121}"/>
    <cellStyle name="Normal 2 2 2 2 2 2 2 2 58" xfId="11741" xr:uid="{403B57E5-F662-48B1-A411-F09455141C93}"/>
    <cellStyle name="Normal 2 2 2 2 2 2 2 2 59" xfId="11742" xr:uid="{82DB8290-3266-454D-89B5-78A6F0810EF6}"/>
    <cellStyle name="Normal 2 2 2 2 2 2 2 2 6" xfId="11743" xr:uid="{38776F66-22DC-40BD-93C1-5E016958AE3D}"/>
    <cellStyle name="Normal 2 2 2 2 2 2 2 2 60" xfId="11744" xr:uid="{22069397-8552-4BE0-B3B0-9A6CC88C6B2A}"/>
    <cellStyle name="Normal 2 2 2 2 2 2 2 2 61" xfId="11745" xr:uid="{93E0D35E-A213-4420-8DF9-FFE7DA3077EB}"/>
    <cellStyle name="Normal 2 2 2 2 2 2 2 2 62" xfId="11746" xr:uid="{544D091A-876B-4326-B0CC-E3B7DCD38405}"/>
    <cellStyle name="Normal 2 2 2 2 2 2 2 2 63" xfId="11747" xr:uid="{3D3C344D-7F25-41C7-916B-020EB96F70F6}"/>
    <cellStyle name="Normal 2 2 2 2 2 2 2 2 64" xfId="11748" xr:uid="{A293C9B3-8E2E-4788-ADE9-2F465C72F220}"/>
    <cellStyle name="Normal 2 2 2 2 2 2 2 2 65" xfId="11749" xr:uid="{A129C744-7FA7-4689-8D9C-1DCDF8759009}"/>
    <cellStyle name="Normal 2 2 2 2 2 2 2 2 66" xfId="11750" xr:uid="{0046CB12-E2CF-4E60-B4FE-82DA118DB728}"/>
    <cellStyle name="Normal 2 2 2 2 2 2 2 2 67" xfId="11751" xr:uid="{01BFD57C-8B1B-44F4-880F-A1D7499ECEB2}"/>
    <cellStyle name="Normal 2 2 2 2 2 2 2 2 68" xfId="11752" xr:uid="{40CD71D3-9DB6-4029-B0C0-7C96E0D57F13}"/>
    <cellStyle name="Normal 2 2 2 2 2 2 2 2 69" xfId="11753" xr:uid="{25A82928-A6B4-4732-9042-52F9B1F8BC7A}"/>
    <cellStyle name="Normal 2 2 2 2 2 2 2 2 7" xfId="11754" xr:uid="{0E54D7CB-EDF1-4FE0-BDE5-BC0D7240CFAD}"/>
    <cellStyle name="Normal 2 2 2 2 2 2 2 2 70" xfId="11755" xr:uid="{49DD90D4-597A-4A3B-BFAB-4F38971CC19D}"/>
    <cellStyle name="Normal 2 2 2 2 2 2 2 2 71" xfId="11756" xr:uid="{54458B08-05E7-4362-A04F-163C8A55F0FA}"/>
    <cellStyle name="Normal 2 2 2 2 2 2 2 2 72" xfId="11757" xr:uid="{9FCB4654-4D7E-42FD-B12B-893A5F11846E}"/>
    <cellStyle name="Normal 2 2 2 2 2 2 2 2 73" xfId="11758" xr:uid="{8886857E-3E69-4D88-85EE-ED6F0563A479}"/>
    <cellStyle name="Normal 2 2 2 2 2 2 2 2 74" xfId="11759" xr:uid="{51B1CEA9-C11F-4B3C-8959-63376EA1E7CE}"/>
    <cellStyle name="Normal 2 2 2 2 2 2 2 2 75" xfId="11760" xr:uid="{E72CDF50-A139-44D9-A158-FDDC55D9FE6A}"/>
    <cellStyle name="Normal 2 2 2 2 2 2 2 2 76" xfId="11761" xr:uid="{B8AD29F0-203C-423C-BA32-C5374EB9BBEF}"/>
    <cellStyle name="Normal 2 2 2 2 2 2 2 2 77" xfId="11762" xr:uid="{284B7F85-0C2D-4078-8E39-31F5CD929E68}"/>
    <cellStyle name="Normal 2 2 2 2 2 2 2 2 78" xfId="11763" xr:uid="{790C909F-878A-4A36-9E10-09C9466E3C31}"/>
    <cellStyle name="Normal 2 2 2 2 2 2 2 2 79" xfId="11764" xr:uid="{78DDAC84-AA49-4DEF-9F6D-8A68F3674E00}"/>
    <cellStyle name="Normal 2 2 2 2 2 2 2 2 8" xfId="11765" xr:uid="{DA2C42D3-A01C-4E54-BE47-3F8B2A41F742}"/>
    <cellStyle name="Normal 2 2 2 2 2 2 2 2 80" xfId="11766" xr:uid="{27657D8C-3042-48DF-8436-7BD3552C65E4}"/>
    <cellStyle name="Normal 2 2 2 2 2 2 2 2 81" xfId="11767" xr:uid="{891D932D-22E0-47E5-9EAA-40BE95270097}"/>
    <cellStyle name="Normal 2 2 2 2 2 2 2 2 82" xfId="11768" xr:uid="{F9AC199B-612E-4DA5-A986-8A353B260801}"/>
    <cellStyle name="Normal 2 2 2 2 2 2 2 2 83" xfId="11769" xr:uid="{DCF508ED-EC3F-4C5C-8B67-5EB56A82C53D}"/>
    <cellStyle name="Normal 2 2 2 2 2 2 2 2 84" xfId="11770" xr:uid="{D729CEF6-3106-455E-A3D6-7657880386FF}"/>
    <cellStyle name="Normal 2 2 2 2 2 2 2 2 85" xfId="11771" xr:uid="{7F9D66D8-1FBF-4A54-9F21-B0BE125DC78E}"/>
    <cellStyle name="Normal 2 2 2 2 2 2 2 2 86" xfId="11772" xr:uid="{CB612730-FC7C-4B27-A519-F8A9227F7210}"/>
    <cellStyle name="Normal 2 2 2 2 2 2 2 2 87" xfId="11773" xr:uid="{4F69A481-A4B4-4917-BB69-1AA24891385D}"/>
    <cellStyle name="Normal 2 2 2 2 2 2 2 2 88" xfId="11774" xr:uid="{5085984E-00EA-49FC-B297-64469A14CCE9}"/>
    <cellStyle name="Normal 2 2 2 2 2 2 2 2 89" xfId="11775" xr:uid="{D7485800-0732-4840-A907-F7EE27A424B1}"/>
    <cellStyle name="Normal 2 2 2 2 2 2 2 2 9" xfId="11776" xr:uid="{B28F61C3-07D1-4E87-AAE7-EF4F7C89BAA1}"/>
    <cellStyle name="Normal 2 2 2 2 2 2 2 2 90" xfId="11777" xr:uid="{AC0CD4AB-2717-4888-943D-2306EDD86725}"/>
    <cellStyle name="Normal 2 2 2 2 2 2 2 2 91" xfId="11778" xr:uid="{CE287B94-8F8B-4493-B3F3-FF949802B39A}"/>
    <cellStyle name="Normal 2 2 2 2 2 2 2 2 92" xfId="11779" xr:uid="{AC5F0BCD-72D1-46C7-9177-4B6B00143F1D}"/>
    <cellStyle name="Normal 2 2 2 2 2 2 2 2 93" xfId="11780" xr:uid="{9CC3C021-6E4D-470A-9BCE-D34C82681B54}"/>
    <cellStyle name="Normal 2 2 2 2 2 2 2 2 94" xfId="11781" xr:uid="{A1DFA606-F1B8-4A65-89F3-55E242AB9AF8}"/>
    <cellStyle name="Normal 2 2 2 2 2 2 2 2 95" xfId="11782" xr:uid="{B756546B-E8A4-4075-A0A3-F072E0832540}"/>
    <cellStyle name="Normal 2 2 2 2 2 2 2 2 96" xfId="11783" xr:uid="{BD0D7D77-CBD3-4E9B-AE61-92452655230C}"/>
    <cellStyle name="Normal 2 2 2 2 2 2 2 2 97" xfId="11784" xr:uid="{766AED9D-AEB3-4189-829F-CCE144F21F9A}"/>
    <cellStyle name="Normal 2 2 2 2 2 2 2 2 98" xfId="11785" xr:uid="{8AA09BD2-78EE-41FC-85C8-725C2F825E8D}"/>
    <cellStyle name="Normal 2 2 2 2 2 2 2 2 99" xfId="11786" xr:uid="{BF69D191-16FF-48D8-89E1-237EF05E5410}"/>
    <cellStyle name="Normal 2 2 2 2 2 2 2 20" xfId="11787" xr:uid="{35026041-8762-48AD-9874-E4BE17437A94}"/>
    <cellStyle name="Normal 2 2 2 2 2 2 2 20 10" xfId="11788" xr:uid="{9CF493BD-1558-437F-B088-103DF776BBF0}"/>
    <cellStyle name="Normal 2 2 2 2 2 2 2 20 11" xfId="11789" xr:uid="{FD06ADE9-68CA-4D3A-9D68-139477D84F4D}"/>
    <cellStyle name="Normal 2 2 2 2 2 2 2 20 11 10" xfId="11790" xr:uid="{5A6AFC81-EA55-433B-AE23-9D00DE57B441}"/>
    <cellStyle name="Normal 2 2 2 2 2 2 2 20 11 11" xfId="11791" xr:uid="{6D3130A7-2432-4CBA-BFBE-75F21408F66B}"/>
    <cellStyle name="Normal 2 2 2 2 2 2 2 20 11 11 2" xfId="11792" xr:uid="{D8CE4AF4-EDCC-404C-90CA-FA9F38672A48}"/>
    <cellStyle name="Normal 2 2 2 2 2 2 2 20 11 11 3" xfId="11793" xr:uid="{E65CEC4C-209A-4F2A-9DAF-1D134B9D3839}"/>
    <cellStyle name="Normal 2 2 2 2 2 2 2 20 11 11 4" xfId="11794" xr:uid="{8B9139B0-2910-47B6-A922-4A48EFE671B6}"/>
    <cellStyle name="Normal 2 2 2 2 2 2 2 20 11 12" xfId="11795" xr:uid="{03FF8196-887C-4BD3-A1E3-BADED4BB6C14}"/>
    <cellStyle name="Normal 2 2 2 2 2 2 2 20 11 13" xfId="11796" xr:uid="{86CD6215-2035-4B61-BA9B-C194DD0E21E5}"/>
    <cellStyle name="Normal 2 2 2 2 2 2 2 20 11 14" xfId="11797" xr:uid="{222E39C3-AED2-4D44-B427-5C7958B9BD0F}"/>
    <cellStyle name="Normal 2 2 2 2 2 2 2 20 11 2" xfId="11798" xr:uid="{4BE7C76C-1013-4432-81DB-9E63B3B1043E}"/>
    <cellStyle name="Normal 2 2 2 2 2 2 2 20 11 2 10" xfId="11799" xr:uid="{69277D34-950A-4102-8F50-CB869BCF9ED2}"/>
    <cellStyle name="Normal 2 2 2 2 2 2 2 20 11 2 11" xfId="11800" xr:uid="{D280C30D-C47E-4FAA-8603-C4C416E8BA40}"/>
    <cellStyle name="Normal 2 2 2 2 2 2 2 20 11 2 2" xfId="11801" xr:uid="{6E6C27B1-FE16-4F62-B593-9A6563F261CA}"/>
    <cellStyle name="Normal 2 2 2 2 2 2 2 20 11 2 2 10" xfId="11802" xr:uid="{37B11726-03C7-4B3E-A30D-BD1918EC8CE3}"/>
    <cellStyle name="Normal 2 2 2 2 2 2 2 20 11 2 2 11" xfId="11803" xr:uid="{5B65B45D-1FD8-449F-AF29-6816464C5C0A}"/>
    <cellStyle name="Normal 2 2 2 2 2 2 2 20 11 2 2 2" xfId="11804" xr:uid="{696E2077-0B7F-4779-ADE3-C3F8BFE512C2}"/>
    <cellStyle name="Normal 2 2 2 2 2 2 2 20 11 2 2 2 2" xfId="11805" xr:uid="{A01A330D-217B-4A6A-8F13-DAD4B989919B}"/>
    <cellStyle name="Normal 2 2 2 2 2 2 2 20 11 2 2 2 2 2" xfId="11806" xr:uid="{D7130F02-3E22-4E6D-8D7E-31E9074B8FA1}"/>
    <cellStyle name="Normal 2 2 2 2 2 2 2 20 11 2 2 2 2 3" xfId="11807" xr:uid="{0E318790-BF70-4C5E-BF0C-09F1FBF06F38}"/>
    <cellStyle name="Normal 2 2 2 2 2 2 2 20 11 2 2 2 2 4" xfId="11808" xr:uid="{2D939BCB-6FD8-4BD0-9EFE-4A32EA81A403}"/>
    <cellStyle name="Normal 2 2 2 2 2 2 2 20 11 2 2 2 3" xfId="11809" xr:uid="{FE55D617-DE2C-4773-B61F-F50BAE96B2A5}"/>
    <cellStyle name="Normal 2 2 2 2 2 2 2 20 11 2 2 2 4" xfId="11810" xr:uid="{0450CAE3-3E8A-4AFF-B8AC-66A090FE72F8}"/>
    <cellStyle name="Normal 2 2 2 2 2 2 2 20 11 2 2 2 5" xfId="11811" xr:uid="{2E4E0F49-94C3-481E-900D-6FE27C1DDFFD}"/>
    <cellStyle name="Normal 2 2 2 2 2 2 2 20 11 2 2 2 6" xfId="11812" xr:uid="{A999404F-ADC6-4266-B53C-700F35B1816F}"/>
    <cellStyle name="Normal 2 2 2 2 2 2 2 20 11 2 2 3" xfId="11813" xr:uid="{B6DBE74C-FDF4-4922-B519-1BEA0B718B52}"/>
    <cellStyle name="Normal 2 2 2 2 2 2 2 20 11 2 2 4" xfId="11814" xr:uid="{E771B898-EFBF-4759-9F93-700581D78C8F}"/>
    <cellStyle name="Normal 2 2 2 2 2 2 2 20 11 2 2 5" xfId="11815" xr:uid="{690F5CC1-14F6-415F-9FE3-913C80F45CB4}"/>
    <cellStyle name="Normal 2 2 2 2 2 2 2 20 11 2 2 6" xfId="11816" xr:uid="{CB56C712-E617-417E-ACCF-0A74D49E1108}"/>
    <cellStyle name="Normal 2 2 2 2 2 2 2 20 11 2 2 7" xfId="11817" xr:uid="{89DF5BDF-F8C5-4F0F-A4A2-5795E24ED08E}"/>
    <cellStyle name="Normal 2 2 2 2 2 2 2 20 11 2 2 8" xfId="11818" xr:uid="{AEC3F8D5-8FAC-48C8-A282-EE89435E4979}"/>
    <cellStyle name="Normal 2 2 2 2 2 2 2 20 11 2 2 8 2" xfId="11819" xr:uid="{AA1D4897-D6B2-4BF1-ABCE-2CB447D6DE18}"/>
    <cellStyle name="Normal 2 2 2 2 2 2 2 20 11 2 2 8 3" xfId="11820" xr:uid="{64853AAC-86FC-4BCC-9AFC-055B48A1239D}"/>
    <cellStyle name="Normal 2 2 2 2 2 2 2 20 11 2 2 8 4" xfId="11821" xr:uid="{DD02284C-4460-4462-89E5-3CE903C2E3AF}"/>
    <cellStyle name="Normal 2 2 2 2 2 2 2 20 11 2 2 9" xfId="11822" xr:uid="{8CB41772-61B6-4557-AFA3-C69736CF70A4}"/>
    <cellStyle name="Normal 2 2 2 2 2 2 2 20 11 2 3" xfId="11823" xr:uid="{FB56B13F-8F87-4D15-A5C1-4320B25A3390}"/>
    <cellStyle name="Normal 2 2 2 2 2 2 2 20 11 2 3 2" xfId="11824" xr:uid="{93CAFD2B-BA05-4201-922B-04CCFB4D4CF2}"/>
    <cellStyle name="Normal 2 2 2 2 2 2 2 20 11 2 3 2 2" xfId="11825" xr:uid="{715218E7-A2FF-48E4-A1A0-13C4C93D6BFC}"/>
    <cellStyle name="Normal 2 2 2 2 2 2 2 20 11 2 3 2 3" xfId="11826" xr:uid="{A943D7F2-AB5E-4191-853E-A91C7C0134A7}"/>
    <cellStyle name="Normal 2 2 2 2 2 2 2 20 11 2 3 2 4" xfId="11827" xr:uid="{56F90548-2C1A-4EF9-A26F-2734032A7A90}"/>
    <cellStyle name="Normal 2 2 2 2 2 2 2 20 11 2 3 3" xfId="11828" xr:uid="{0C122A29-BA23-480D-B49D-389312C2FA88}"/>
    <cellStyle name="Normal 2 2 2 2 2 2 2 20 11 2 3 4" xfId="11829" xr:uid="{151C5BE4-76D0-458B-ACE4-3FC621DA9CB0}"/>
    <cellStyle name="Normal 2 2 2 2 2 2 2 20 11 2 3 5" xfId="11830" xr:uid="{4B263F16-F098-4007-B34E-292E684FE937}"/>
    <cellStyle name="Normal 2 2 2 2 2 2 2 20 11 2 3 6" xfId="11831" xr:uid="{2AADA6E1-F916-4D80-849B-76ACBD8C7E10}"/>
    <cellStyle name="Normal 2 2 2 2 2 2 2 20 11 2 4" xfId="11832" xr:uid="{721C4198-E964-4B39-B532-897360D6447B}"/>
    <cellStyle name="Normal 2 2 2 2 2 2 2 20 11 2 5" xfId="11833" xr:uid="{63E7ADC9-8529-4546-B37B-3D64F1224971}"/>
    <cellStyle name="Normal 2 2 2 2 2 2 2 20 11 2 6" xfId="11834" xr:uid="{850A7E29-52CB-409A-94F0-162B235F0C8E}"/>
    <cellStyle name="Normal 2 2 2 2 2 2 2 20 11 2 7" xfId="11835" xr:uid="{AC173688-8B65-4D26-AB2B-340CF8A9B063}"/>
    <cellStyle name="Normal 2 2 2 2 2 2 2 20 11 2 8" xfId="11836" xr:uid="{107D7588-711D-4066-9B41-75F41506935F}"/>
    <cellStyle name="Normal 2 2 2 2 2 2 2 20 11 2 8 2" xfId="11837" xr:uid="{1759B23D-49E8-412E-BF28-601C6D93D01B}"/>
    <cellStyle name="Normal 2 2 2 2 2 2 2 20 11 2 8 3" xfId="11838" xr:uid="{74C0F485-F200-4811-8099-16792DA0DB43}"/>
    <cellStyle name="Normal 2 2 2 2 2 2 2 20 11 2 8 4" xfId="11839" xr:uid="{346676EA-48A2-4A51-BE33-ABC6550CBDDB}"/>
    <cellStyle name="Normal 2 2 2 2 2 2 2 20 11 2 9" xfId="11840" xr:uid="{8859DA12-C9F6-4D42-AAD8-301509328384}"/>
    <cellStyle name="Normal 2 2 2 2 2 2 2 20 11 3" xfId="11841" xr:uid="{AE4D993C-5A2B-4D99-BB04-9D86451B5DFA}"/>
    <cellStyle name="Normal 2 2 2 2 2 2 2 20 11 4" xfId="11842" xr:uid="{39AD04E9-D13C-45B0-BC43-015304230580}"/>
    <cellStyle name="Normal 2 2 2 2 2 2 2 20 11 5" xfId="11843" xr:uid="{59978F06-D172-46F3-B418-48A02044A193}"/>
    <cellStyle name="Normal 2 2 2 2 2 2 2 20 11 5 2" xfId="11844" xr:uid="{C06CC343-6901-4454-93A5-7073DB6669FF}"/>
    <cellStyle name="Normal 2 2 2 2 2 2 2 20 11 5 2 2" xfId="11845" xr:uid="{246CA9CC-67B2-499B-85EA-A5971BB671B1}"/>
    <cellStyle name="Normal 2 2 2 2 2 2 2 20 11 5 2 3" xfId="11846" xr:uid="{4085DB42-FDF8-401E-83FF-A880B5A376EF}"/>
    <cellStyle name="Normal 2 2 2 2 2 2 2 20 11 5 2 4" xfId="11847" xr:uid="{BBF799F8-CCF8-4ECF-9B82-61B5FE956885}"/>
    <cellStyle name="Normal 2 2 2 2 2 2 2 20 11 5 3" xfId="11848" xr:uid="{E2D79EBD-7B66-49A3-B8DB-8C4373989C0B}"/>
    <cellStyle name="Normal 2 2 2 2 2 2 2 20 11 5 4" xfId="11849" xr:uid="{88165072-7F72-4E0D-9298-7DFD3864C967}"/>
    <cellStyle name="Normal 2 2 2 2 2 2 2 20 11 5 5" xfId="11850" xr:uid="{3E749166-DF7B-4977-B536-B8E2543DBE88}"/>
    <cellStyle name="Normal 2 2 2 2 2 2 2 20 11 5 6" xfId="11851" xr:uid="{C6F8EF10-8563-41F2-8D88-2248A243B719}"/>
    <cellStyle name="Normal 2 2 2 2 2 2 2 20 11 6" xfId="11852" xr:uid="{C29C6A2A-75B3-4E71-A2A2-D2F537FD3944}"/>
    <cellStyle name="Normal 2 2 2 2 2 2 2 20 11 7" xfId="11853" xr:uid="{126C3444-3890-40B6-8E24-E07C00DB3E95}"/>
    <cellStyle name="Normal 2 2 2 2 2 2 2 20 11 8" xfId="11854" xr:uid="{A27142AD-9EEA-49A4-B639-7A0298F2DCAB}"/>
    <cellStyle name="Normal 2 2 2 2 2 2 2 20 11 9" xfId="11855" xr:uid="{19E8A945-B08A-4D98-94D8-ABD102EE67AA}"/>
    <cellStyle name="Normal 2 2 2 2 2 2 2 20 12" xfId="11856" xr:uid="{43AEDB54-5FE6-41D0-B5B1-953C4B5170F9}"/>
    <cellStyle name="Normal 2 2 2 2 2 2 2 20 13" xfId="11857" xr:uid="{5E583B13-381D-4D9D-ABD2-CD639819B832}"/>
    <cellStyle name="Normal 2 2 2 2 2 2 2 20 13 10" xfId="11858" xr:uid="{6978E3A0-BC2B-4FFC-8D53-793F7ADF2B0C}"/>
    <cellStyle name="Normal 2 2 2 2 2 2 2 20 13 11" xfId="11859" xr:uid="{3E65B89D-B1E5-410F-8D46-E11BA90A37EC}"/>
    <cellStyle name="Normal 2 2 2 2 2 2 2 20 13 2" xfId="11860" xr:uid="{1D2C17E0-DD59-46D8-A3B4-5E1CA36166F7}"/>
    <cellStyle name="Normal 2 2 2 2 2 2 2 20 13 2 10" xfId="11861" xr:uid="{8BE54C69-2968-4EED-B16C-AC7483FB0E92}"/>
    <cellStyle name="Normal 2 2 2 2 2 2 2 20 13 2 11" xfId="11862" xr:uid="{96078A4B-3649-454D-B324-D0B085AFFC1B}"/>
    <cellStyle name="Normal 2 2 2 2 2 2 2 20 13 2 2" xfId="11863" xr:uid="{F25A78B8-D66B-4607-A659-CA11071D18F5}"/>
    <cellStyle name="Normal 2 2 2 2 2 2 2 20 13 2 2 2" xfId="11864" xr:uid="{6630F3F8-9174-4237-A37B-235C258292BD}"/>
    <cellStyle name="Normal 2 2 2 2 2 2 2 20 13 2 2 2 2" xfId="11865" xr:uid="{372FB171-D455-4E6D-95C6-4A6B006BC501}"/>
    <cellStyle name="Normal 2 2 2 2 2 2 2 20 13 2 2 2 3" xfId="11866" xr:uid="{6A799A05-D6F3-4913-BA97-71587827FCCF}"/>
    <cellStyle name="Normal 2 2 2 2 2 2 2 20 13 2 2 2 4" xfId="11867" xr:uid="{54F4EF5E-7B6D-48A7-ACAD-493319B141EB}"/>
    <cellStyle name="Normal 2 2 2 2 2 2 2 20 13 2 2 3" xfId="11868" xr:uid="{56DB1113-CFAE-4D10-99CA-DABCAF0A1930}"/>
    <cellStyle name="Normal 2 2 2 2 2 2 2 20 13 2 2 4" xfId="11869" xr:uid="{42FE55FB-5140-4725-AEE6-18944A112742}"/>
    <cellStyle name="Normal 2 2 2 2 2 2 2 20 13 2 2 5" xfId="11870" xr:uid="{326B39B2-9054-48C1-B5CC-E7C5225DE5D6}"/>
    <cellStyle name="Normal 2 2 2 2 2 2 2 20 13 2 2 6" xfId="11871" xr:uid="{910C6818-D640-484A-BAA4-F24B13413BEF}"/>
    <cellStyle name="Normal 2 2 2 2 2 2 2 20 13 2 3" xfId="11872" xr:uid="{36D210FE-F26B-4183-83C5-BADDDFEDF772}"/>
    <cellStyle name="Normal 2 2 2 2 2 2 2 20 13 2 4" xfId="11873" xr:uid="{E5102680-19D5-4E59-9ED7-3B17BE1DE103}"/>
    <cellStyle name="Normal 2 2 2 2 2 2 2 20 13 2 5" xfId="11874" xr:uid="{E7B3758E-328A-4061-A7AE-09EC923C431D}"/>
    <cellStyle name="Normal 2 2 2 2 2 2 2 20 13 2 6" xfId="11875" xr:uid="{8D6260A9-973C-4FF8-81ED-53C6E90CD379}"/>
    <cellStyle name="Normal 2 2 2 2 2 2 2 20 13 2 7" xfId="11876" xr:uid="{43B22B6A-EA3F-4BC5-B5F0-C9C7638ED21C}"/>
    <cellStyle name="Normal 2 2 2 2 2 2 2 20 13 2 8" xfId="11877" xr:uid="{119A7D87-6CD6-4456-B2B1-B1E86AAAB58E}"/>
    <cellStyle name="Normal 2 2 2 2 2 2 2 20 13 2 8 2" xfId="11878" xr:uid="{4B49C356-314F-4353-AFCD-8B2343F0F412}"/>
    <cellStyle name="Normal 2 2 2 2 2 2 2 20 13 2 8 3" xfId="11879" xr:uid="{58303E43-BE83-4BE2-BCBA-7ABCDCD89F7B}"/>
    <cellStyle name="Normal 2 2 2 2 2 2 2 20 13 2 8 4" xfId="11880" xr:uid="{E8969D1A-CBBB-4DEF-8CCA-174DD420D0BC}"/>
    <cellStyle name="Normal 2 2 2 2 2 2 2 20 13 2 9" xfId="11881" xr:uid="{D0796A04-0869-4E10-88DD-B121B213E942}"/>
    <cellStyle name="Normal 2 2 2 2 2 2 2 20 13 3" xfId="11882" xr:uid="{B82C8630-C869-425B-9A0F-AD5AC5B03B6A}"/>
    <cellStyle name="Normal 2 2 2 2 2 2 2 20 13 3 2" xfId="11883" xr:uid="{641D1507-28CD-47A1-893B-B38BB329209A}"/>
    <cellStyle name="Normal 2 2 2 2 2 2 2 20 13 3 2 2" xfId="11884" xr:uid="{BA35CE7C-5AFF-4D3C-A0D7-B3251A85A264}"/>
    <cellStyle name="Normal 2 2 2 2 2 2 2 20 13 3 2 3" xfId="11885" xr:uid="{1A8EF859-838C-4766-8464-B58B1B878125}"/>
    <cellStyle name="Normal 2 2 2 2 2 2 2 20 13 3 2 4" xfId="11886" xr:uid="{583F06A4-F265-4FA8-A63E-68EC9572946E}"/>
    <cellStyle name="Normal 2 2 2 2 2 2 2 20 13 3 3" xfId="11887" xr:uid="{1EC79B5F-CD6E-4CF5-9D6A-3CDF792807A3}"/>
    <cellStyle name="Normal 2 2 2 2 2 2 2 20 13 3 4" xfId="11888" xr:uid="{433923F3-4BF6-4548-9410-D0670A56CCFD}"/>
    <cellStyle name="Normal 2 2 2 2 2 2 2 20 13 3 5" xfId="11889" xr:uid="{CA44F572-8811-45D3-A31D-D82FDCD6B288}"/>
    <cellStyle name="Normal 2 2 2 2 2 2 2 20 13 3 6" xfId="11890" xr:uid="{0EEC2822-F822-4D14-BFFA-E964B9F335E8}"/>
    <cellStyle name="Normal 2 2 2 2 2 2 2 20 13 4" xfId="11891" xr:uid="{DEA45D02-D085-4CFD-AE28-BBCC3E6FA9BC}"/>
    <cellStyle name="Normal 2 2 2 2 2 2 2 20 13 5" xfId="11892" xr:uid="{FCD0B55C-F09E-4F60-8E5D-2DCB14ECDDD9}"/>
    <cellStyle name="Normal 2 2 2 2 2 2 2 20 13 6" xfId="11893" xr:uid="{BFCE6D12-0A1A-4437-BD17-14C6988A9EBE}"/>
    <cellStyle name="Normal 2 2 2 2 2 2 2 20 13 7" xfId="11894" xr:uid="{1275D46D-3E2F-4DE6-BDF1-0D8962E2C140}"/>
    <cellStyle name="Normal 2 2 2 2 2 2 2 20 13 8" xfId="11895" xr:uid="{CDBA9F73-59D6-4FA7-8EA1-1905CCCF9492}"/>
    <cellStyle name="Normal 2 2 2 2 2 2 2 20 13 8 2" xfId="11896" xr:uid="{8987EBDB-A104-4CB8-BF9E-F46749F01EE1}"/>
    <cellStyle name="Normal 2 2 2 2 2 2 2 20 13 8 3" xfId="11897" xr:uid="{9F0E7165-518F-4049-B9E0-6C36FC52EB85}"/>
    <cellStyle name="Normal 2 2 2 2 2 2 2 20 13 8 4" xfId="11898" xr:uid="{1B8F38BA-ED9E-4419-BBFD-8264E092F55C}"/>
    <cellStyle name="Normal 2 2 2 2 2 2 2 20 13 9" xfId="11899" xr:uid="{B21E2C2F-B0FD-4C3C-91E5-B9C8ACE46A51}"/>
    <cellStyle name="Normal 2 2 2 2 2 2 2 20 14" xfId="11900" xr:uid="{0E56DCAF-9848-4644-8732-B605FB2B445D}"/>
    <cellStyle name="Normal 2 2 2 2 2 2 2 20 15" xfId="11901" xr:uid="{D4A21BC5-325B-428A-9B2E-5B597F18D9C4}"/>
    <cellStyle name="Normal 2 2 2 2 2 2 2 20 15 2" xfId="11902" xr:uid="{01F67EE4-371C-47F8-85C3-A868929BE28D}"/>
    <cellStyle name="Normal 2 2 2 2 2 2 2 20 15 2 2" xfId="11903" xr:uid="{5C19BE6E-DA68-4FAB-97F9-F2BB053B96E8}"/>
    <cellStyle name="Normal 2 2 2 2 2 2 2 20 15 2 3" xfId="11904" xr:uid="{CEE83805-295D-4D6F-80EF-64E62DB3A2DB}"/>
    <cellStyle name="Normal 2 2 2 2 2 2 2 20 15 2 4" xfId="11905" xr:uid="{15920C51-4CA7-414A-8BF2-539D425248CD}"/>
    <cellStyle name="Normal 2 2 2 2 2 2 2 20 15 3" xfId="11906" xr:uid="{29C5243E-94A1-413A-A87E-2E4BCD97189D}"/>
    <cellStyle name="Normal 2 2 2 2 2 2 2 20 15 4" xfId="11907" xr:uid="{459D303B-3BEC-4DCF-B770-0495AD3C3722}"/>
    <cellStyle name="Normal 2 2 2 2 2 2 2 20 15 5" xfId="11908" xr:uid="{1E5B3432-FE56-47F4-B235-C293173E5B41}"/>
    <cellStyle name="Normal 2 2 2 2 2 2 2 20 15 6" xfId="11909" xr:uid="{056FD520-A940-4535-8A94-3FFC521C2009}"/>
    <cellStyle name="Normal 2 2 2 2 2 2 2 20 16" xfId="11910" xr:uid="{2B8E0123-D915-4421-A7D9-3E3210C9A248}"/>
    <cellStyle name="Normal 2 2 2 2 2 2 2 20 17" xfId="11911" xr:uid="{A0E598DB-F8C7-40FE-B32F-F403A98D35AC}"/>
    <cellStyle name="Normal 2 2 2 2 2 2 2 20 18" xfId="11912" xr:uid="{FCD02EC4-1246-4CD6-A721-11DBC5997839}"/>
    <cellStyle name="Normal 2 2 2 2 2 2 2 20 19" xfId="11913" xr:uid="{41F5B1F2-EED3-44C0-87CE-56F7831A4C03}"/>
    <cellStyle name="Normal 2 2 2 2 2 2 2 20 2" xfId="11914" xr:uid="{D3879549-69C5-47A3-8AE0-090A86A1A715}"/>
    <cellStyle name="Normal 2 2 2 2 2 2 2 20 2 10" xfId="11915" xr:uid="{DF00CB1F-A0CD-4AD0-90AE-3B65865BA221}"/>
    <cellStyle name="Normal 2 2 2 2 2 2 2 20 2 11" xfId="11916" xr:uid="{D0C25B0B-4BBB-4BD6-8E59-C9EB3CADE8BA}"/>
    <cellStyle name="Normal 2 2 2 2 2 2 2 20 2 12" xfId="11917" xr:uid="{78C4B5CC-524F-425F-9F39-E9CE0A29EE33}"/>
    <cellStyle name="Normal 2 2 2 2 2 2 2 20 2 13" xfId="11918" xr:uid="{62879CED-8322-4121-B5F4-D34F6592D0E0}"/>
    <cellStyle name="Normal 2 2 2 2 2 2 2 20 2 13 2" xfId="11919" xr:uid="{9781F169-A5F4-4F17-A277-37C2EB6B29BF}"/>
    <cellStyle name="Normal 2 2 2 2 2 2 2 20 2 13 3" xfId="11920" xr:uid="{8F71E664-8C90-4833-A8AA-D39770551CD6}"/>
    <cellStyle name="Normal 2 2 2 2 2 2 2 20 2 13 4" xfId="11921" xr:uid="{37087693-6261-45F8-A5D2-62075D53C601}"/>
    <cellStyle name="Normal 2 2 2 2 2 2 2 20 2 14" xfId="11922" xr:uid="{929D3883-5BC9-4611-8CC1-682ECB681BC9}"/>
    <cellStyle name="Normal 2 2 2 2 2 2 2 20 2 15" xfId="11923" xr:uid="{A77E4F12-3057-4ADF-B0F2-AD95DE5BAE9B}"/>
    <cellStyle name="Normal 2 2 2 2 2 2 2 20 2 16" xfId="11924" xr:uid="{EBAB60AE-B034-4A6C-A53A-7C4BE6E0040F}"/>
    <cellStyle name="Normal 2 2 2 2 2 2 2 20 2 2" xfId="11925" xr:uid="{59FC3D53-F958-4A04-8A21-F1394B7FCE20}"/>
    <cellStyle name="Normal 2 2 2 2 2 2 2 20 2 2 10" xfId="11926" xr:uid="{30E6C5A1-3EBD-43BE-B6AF-FFBE158CD703}"/>
    <cellStyle name="Normal 2 2 2 2 2 2 2 20 2 2 11" xfId="11927" xr:uid="{01858107-3929-45E1-8849-6B498793343F}"/>
    <cellStyle name="Normal 2 2 2 2 2 2 2 20 2 2 11 2" xfId="11928" xr:uid="{331014F9-A53C-4D59-BE69-43B19630B4A3}"/>
    <cellStyle name="Normal 2 2 2 2 2 2 2 20 2 2 11 3" xfId="11929" xr:uid="{70C53ABC-FF2A-4DB8-B8F2-0EB290F3F87D}"/>
    <cellStyle name="Normal 2 2 2 2 2 2 2 20 2 2 11 4" xfId="11930" xr:uid="{06CBCFBA-A22F-481F-BAC0-D2888E6F81FC}"/>
    <cellStyle name="Normal 2 2 2 2 2 2 2 20 2 2 12" xfId="11931" xr:uid="{FBE5A850-8C02-45AE-9E67-39A95C7577D2}"/>
    <cellStyle name="Normal 2 2 2 2 2 2 2 20 2 2 13" xfId="11932" xr:uid="{1D76CE82-1FDC-4C6A-87A2-457EDE7B6D4A}"/>
    <cellStyle name="Normal 2 2 2 2 2 2 2 20 2 2 14" xfId="11933" xr:uid="{6ACC06C5-A2DE-4537-8459-87CA00915001}"/>
    <cellStyle name="Normal 2 2 2 2 2 2 2 20 2 2 2" xfId="11934" xr:uid="{94BF6888-E47F-4E8B-9B04-E10ECAD2CEA5}"/>
    <cellStyle name="Normal 2 2 2 2 2 2 2 20 2 2 2 10" xfId="11935" xr:uid="{6DF24C97-E468-4471-86FC-F4A74353C41F}"/>
    <cellStyle name="Normal 2 2 2 2 2 2 2 20 2 2 2 11" xfId="11936" xr:uid="{B0880308-60DE-45DC-BC75-CFFDEBB9EBE5}"/>
    <cellStyle name="Normal 2 2 2 2 2 2 2 20 2 2 2 2" xfId="11937" xr:uid="{80AA2C2D-B324-4F0B-ACAC-BDCE5A5A574E}"/>
    <cellStyle name="Normal 2 2 2 2 2 2 2 20 2 2 2 2 10" xfId="11938" xr:uid="{3277435F-C0BA-4B37-8175-098842FEDC4B}"/>
    <cellStyle name="Normal 2 2 2 2 2 2 2 20 2 2 2 2 11" xfId="11939" xr:uid="{132D2087-1310-4F2C-8D23-98E160DE1924}"/>
    <cellStyle name="Normal 2 2 2 2 2 2 2 20 2 2 2 2 2" xfId="11940" xr:uid="{D0D5E7C6-BBCF-4D80-9A03-9A56E4E281F3}"/>
    <cellStyle name="Normal 2 2 2 2 2 2 2 20 2 2 2 2 2 2" xfId="11941" xr:uid="{230297BF-D5D7-41C1-B121-792C789F5C36}"/>
    <cellStyle name="Normal 2 2 2 2 2 2 2 20 2 2 2 2 2 2 2" xfId="11942" xr:uid="{5B13944F-CAB5-40BF-BE42-5C6DE266D0F0}"/>
    <cellStyle name="Normal 2 2 2 2 2 2 2 20 2 2 2 2 2 2 3" xfId="11943" xr:uid="{AEA126E6-5819-44CA-8A1C-FD8EF2F7FCA4}"/>
    <cellStyle name="Normal 2 2 2 2 2 2 2 20 2 2 2 2 2 2 4" xfId="11944" xr:uid="{829DCD1F-4A4B-4123-AA3C-044D591F8537}"/>
    <cellStyle name="Normal 2 2 2 2 2 2 2 20 2 2 2 2 2 3" xfId="11945" xr:uid="{81E218F0-0463-4A87-A560-D742408AA318}"/>
    <cellStyle name="Normal 2 2 2 2 2 2 2 20 2 2 2 2 2 4" xfId="11946" xr:uid="{00EEC056-4AFC-4F48-A617-F04F53D16918}"/>
    <cellStyle name="Normal 2 2 2 2 2 2 2 20 2 2 2 2 2 5" xfId="11947" xr:uid="{3979187C-0613-42CE-AC0E-73581C410E93}"/>
    <cellStyle name="Normal 2 2 2 2 2 2 2 20 2 2 2 2 2 6" xfId="11948" xr:uid="{B72F001B-3847-4FC8-83C4-E4CFA3C1D853}"/>
    <cellStyle name="Normal 2 2 2 2 2 2 2 20 2 2 2 2 3" xfId="11949" xr:uid="{5A9BB13C-7661-46E5-9BC2-ACDC0151D70E}"/>
    <cellStyle name="Normal 2 2 2 2 2 2 2 20 2 2 2 2 4" xfId="11950" xr:uid="{1AAA5864-AC8E-4441-87CB-C3CC8606EB01}"/>
    <cellStyle name="Normal 2 2 2 2 2 2 2 20 2 2 2 2 5" xfId="11951" xr:uid="{57CF635A-994B-4FC7-B074-354D61FBC090}"/>
    <cellStyle name="Normal 2 2 2 2 2 2 2 20 2 2 2 2 6" xfId="11952" xr:uid="{D6910B36-219E-4C6C-BB45-1F18989A300F}"/>
    <cellStyle name="Normal 2 2 2 2 2 2 2 20 2 2 2 2 7" xfId="11953" xr:uid="{D3CAAB33-0214-4473-805B-6CE00F35C594}"/>
    <cellStyle name="Normal 2 2 2 2 2 2 2 20 2 2 2 2 8" xfId="11954" xr:uid="{EFF2455D-42CE-40F9-9BB4-2ABD6D1E3B8A}"/>
    <cellStyle name="Normal 2 2 2 2 2 2 2 20 2 2 2 2 8 2" xfId="11955" xr:uid="{B062EEC7-D853-4486-A1B6-D8B0D9913200}"/>
    <cellStyle name="Normal 2 2 2 2 2 2 2 20 2 2 2 2 8 3" xfId="11956" xr:uid="{ACB20D43-8355-4209-B03E-BF05C41B8EAA}"/>
    <cellStyle name="Normal 2 2 2 2 2 2 2 20 2 2 2 2 8 4" xfId="11957" xr:uid="{04B03FE9-DCA9-4C37-9359-84C7633335FA}"/>
    <cellStyle name="Normal 2 2 2 2 2 2 2 20 2 2 2 2 9" xfId="11958" xr:uid="{A3EA94A9-1A3E-4A0B-8C3B-A6E09B605E07}"/>
    <cellStyle name="Normal 2 2 2 2 2 2 2 20 2 2 2 3" xfId="11959" xr:uid="{5F2FD8D9-5857-46B7-9809-A946C5E3D274}"/>
    <cellStyle name="Normal 2 2 2 2 2 2 2 20 2 2 2 3 2" xfId="11960" xr:uid="{8D6DD045-9387-4737-9262-1576C645030E}"/>
    <cellStyle name="Normal 2 2 2 2 2 2 2 20 2 2 2 3 2 2" xfId="11961" xr:uid="{D029089B-2A52-436F-AE9D-E6B18CF00E70}"/>
    <cellStyle name="Normal 2 2 2 2 2 2 2 20 2 2 2 3 2 3" xfId="11962" xr:uid="{11E2B538-FDAF-4A61-9FF3-8828CFB7B160}"/>
    <cellStyle name="Normal 2 2 2 2 2 2 2 20 2 2 2 3 2 4" xfId="11963" xr:uid="{9A74310B-0FF0-4E3D-A933-F7D50AE88BD2}"/>
    <cellStyle name="Normal 2 2 2 2 2 2 2 20 2 2 2 3 3" xfId="11964" xr:uid="{4D2278E5-03CF-4F62-B470-F97A7F35D8A1}"/>
    <cellStyle name="Normal 2 2 2 2 2 2 2 20 2 2 2 3 4" xfId="11965" xr:uid="{1E6413E8-7558-4AF1-88F5-F911048F09F0}"/>
    <cellStyle name="Normal 2 2 2 2 2 2 2 20 2 2 2 3 5" xfId="11966" xr:uid="{2865B53D-9EF9-4E60-9C48-462BE4887F2E}"/>
    <cellStyle name="Normal 2 2 2 2 2 2 2 20 2 2 2 3 6" xfId="11967" xr:uid="{69DAD28A-8B24-47E9-9E51-129DF2B29AEB}"/>
    <cellStyle name="Normal 2 2 2 2 2 2 2 20 2 2 2 4" xfId="11968" xr:uid="{541AB0D2-5CBB-441F-8BFB-93FC8AC6D5E5}"/>
    <cellStyle name="Normal 2 2 2 2 2 2 2 20 2 2 2 5" xfId="11969" xr:uid="{ADC475E9-4FD1-4AED-8739-B5304AC833FA}"/>
    <cellStyle name="Normal 2 2 2 2 2 2 2 20 2 2 2 6" xfId="11970" xr:uid="{144741FA-A01A-4CC9-9B44-72EC86198A69}"/>
    <cellStyle name="Normal 2 2 2 2 2 2 2 20 2 2 2 7" xfId="11971" xr:uid="{879A3603-E531-4EED-85C1-493535213C49}"/>
    <cellStyle name="Normal 2 2 2 2 2 2 2 20 2 2 2 8" xfId="11972" xr:uid="{ACEA545D-C6AF-4641-91F3-86D20BA55F05}"/>
    <cellStyle name="Normal 2 2 2 2 2 2 2 20 2 2 2 8 2" xfId="11973" xr:uid="{E3F14216-1642-4343-8758-651BC0C56B58}"/>
    <cellStyle name="Normal 2 2 2 2 2 2 2 20 2 2 2 8 3" xfId="11974" xr:uid="{AA9E6A38-B18A-4593-8EEE-CA4F986A77F7}"/>
    <cellStyle name="Normal 2 2 2 2 2 2 2 20 2 2 2 8 4" xfId="11975" xr:uid="{37EC0BE0-1461-44E7-A800-FBA73799E925}"/>
    <cellStyle name="Normal 2 2 2 2 2 2 2 20 2 2 2 9" xfId="11976" xr:uid="{5E050E13-7151-4CB3-91D7-DAB42135A181}"/>
    <cellStyle name="Normal 2 2 2 2 2 2 2 20 2 2 3" xfId="11977" xr:uid="{12047385-4C7E-4084-8E6F-81F81D9AC14A}"/>
    <cellStyle name="Normal 2 2 2 2 2 2 2 20 2 2 4" xfId="11978" xr:uid="{A1546F60-9A1D-447A-A0CD-388F3911E5EB}"/>
    <cellStyle name="Normal 2 2 2 2 2 2 2 20 2 2 5" xfId="11979" xr:uid="{333DE95D-695D-43F0-8D1B-ADDC1200B573}"/>
    <cellStyle name="Normal 2 2 2 2 2 2 2 20 2 2 5 2" xfId="11980" xr:uid="{94958097-0DFC-421B-B2A8-DEB191B8C382}"/>
    <cellStyle name="Normal 2 2 2 2 2 2 2 20 2 2 5 2 2" xfId="11981" xr:uid="{465984E2-A4C0-4FE1-813D-08D69E271372}"/>
    <cellStyle name="Normal 2 2 2 2 2 2 2 20 2 2 5 2 3" xfId="11982" xr:uid="{47B49F3E-D1F4-4362-B978-30477AEBFF80}"/>
    <cellStyle name="Normal 2 2 2 2 2 2 2 20 2 2 5 2 4" xfId="11983" xr:uid="{042E5486-C6AE-4994-BE6B-5FD46DFDA537}"/>
    <cellStyle name="Normal 2 2 2 2 2 2 2 20 2 2 5 3" xfId="11984" xr:uid="{67F230FF-F7E8-498F-B4FE-225FEE1D08A7}"/>
    <cellStyle name="Normal 2 2 2 2 2 2 2 20 2 2 5 4" xfId="11985" xr:uid="{79285CB3-B54C-4B58-9BDA-88DBB595BCD7}"/>
    <cellStyle name="Normal 2 2 2 2 2 2 2 20 2 2 5 5" xfId="11986" xr:uid="{2446F893-F787-47CD-9BEE-1B861BA14DCE}"/>
    <cellStyle name="Normal 2 2 2 2 2 2 2 20 2 2 5 6" xfId="11987" xr:uid="{EC65EBDF-57A6-4C40-9EC1-7A529506761A}"/>
    <cellStyle name="Normal 2 2 2 2 2 2 2 20 2 2 6" xfId="11988" xr:uid="{EECE003E-AA8C-48A8-B6A0-E0D4C0169FB0}"/>
    <cellStyle name="Normal 2 2 2 2 2 2 2 20 2 2 7" xfId="11989" xr:uid="{4D5F62C8-DE64-4F2E-8FBA-058B1EE274AE}"/>
    <cellStyle name="Normal 2 2 2 2 2 2 2 20 2 2 8" xfId="11990" xr:uid="{A942A82C-C6AE-4343-B426-946DE0B0F0CC}"/>
    <cellStyle name="Normal 2 2 2 2 2 2 2 20 2 2 9" xfId="11991" xr:uid="{98764A6E-00BB-4A6E-88A6-FB95596FCF50}"/>
    <cellStyle name="Normal 2 2 2 2 2 2 2 20 2 3" xfId="11992" xr:uid="{656B2179-976A-411A-B925-F0D309F26431}"/>
    <cellStyle name="Normal 2 2 2 2 2 2 2 20 2 4" xfId="11993" xr:uid="{5A348B83-E509-4EEF-86EE-D0232366EE51}"/>
    <cellStyle name="Normal 2 2 2 2 2 2 2 20 2 5" xfId="11994" xr:uid="{E6454655-AB45-4665-BBFC-BD51ABC935C1}"/>
    <cellStyle name="Normal 2 2 2 2 2 2 2 20 2 5 10" xfId="11995" xr:uid="{E5D70BEA-226B-4CE7-B144-A84B05A044F1}"/>
    <cellStyle name="Normal 2 2 2 2 2 2 2 20 2 5 11" xfId="11996" xr:uid="{112B6D18-EC03-41DC-A6CF-01C46D60CA27}"/>
    <cellStyle name="Normal 2 2 2 2 2 2 2 20 2 5 2" xfId="11997" xr:uid="{0F9DC056-E92A-4830-BCA4-56BD7D13A8BE}"/>
    <cellStyle name="Normal 2 2 2 2 2 2 2 20 2 5 2 10" xfId="11998" xr:uid="{5F31A5E6-9A67-4C2A-AC94-52CF606DD0A5}"/>
    <cellStyle name="Normal 2 2 2 2 2 2 2 20 2 5 2 11" xfId="11999" xr:uid="{D338FE30-81EC-46EC-B17F-9C9E116467FF}"/>
    <cellStyle name="Normal 2 2 2 2 2 2 2 20 2 5 2 2" xfId="12000" xr:uid="{BEA8E393-10EB-4E15-909E-B81BE16DF6EB}"/>
    <cellStyle name="Normal 2 2 2 2 2 2 2 20 2 5 2 2 2" xfId="12001" xr:uid="{54B0450D-2640-4AD7-BB52-64115F6210A5}"/>
    <cellStyle name="Normal 2 2 2 2 2 2 2 20 2 5 2 2 2 2" xfId="12002" xr:uid="{62470E3E-5645-48AA-85A0-2A8504CCB3E0}"/>
    <cellStyle name="Normal 2 2 2 2 2 2 2 20 2 5 2 2 2 3" xfId="12003" xr:uid="{049EDEC6-7269-482F-9D19-05F879B4C466}"/>
    <cellStyle name="Normal 2 2 2 2 2 2 2 20 2 5 2 2 2 4" xfId="12004" xr:uid="{4979485E-87C2-4AC7-B629-A3F09E156CCB}"/>
    <cellStyle name="Normal 2 2 2 2 2 2 2 20 2 5 2 2 3" xfId="12005" xr:uid="{1C2A024C-7680-4512-98F6-7ED9C9E46EEA}"/>
    <cellStyle name="Normal 2 2 2 2 2 2 2 20 2 5 2 2 4" xfId="12006" xr:uid="{60DDD871-9198-4CE3-9020-6E1574273CF5}"/>
    <cellStyle name="Normal 2 2 2 2 2 2 2 20 2 5 2 2 5" xfId="12007" xr:uid="{F0803D9C-A06B-4302-84F2-99F976AE04BB}"/>
    <cellStyle name="Normal 2 2 2 2 2 2 2 20 2 5 2 2 6" xfId="12008" xr:uid="{9A27C24A-7C34-4BB0-9736-50B616981973}"/>
    <cellStyle name="Normal 2 2 2 2 2 2 2 20 2 5 2 3" xfId="12009" xr:uid="{60F098FB-97D8-4B1B-BE50-B761EA1BA0B7}"/>
    <cellStyle name="Normal 2 2 2 2 2 2 2 20 2 5 2 4" xfId="12010" xr:uid="{591D9F6F-B69D-41F3-89A8-CFDE19B24583}"/>
    <cellStyle name="Normal 2 2 2 2 2 2 2 20 2 5 2 5" xfId="12011" xr:uid="{825D9383-2066-47F6-A333-8044F6982C63}"/>
    <cellStyle name="Normal 2 2 2 2 2 2 2 20 2 5 2 6" xfId="12012" xr:uid="{04F57BF2-88BC-4C54-A326-3B6336AD31A5}"/>
    <cellStyle name="Normal 2 2 2 2 2 2 2 20 2 5 2 7" xfId="12013" xr:uid="{4D3820E0-8141-4A0A-B295-6AD817B06B7B}"/>
    <cellStyle name="Normal 2 2 2 2 2 2 2 20 2 5 2 8" xfId="12014" xr:uid="{EAC5D942-8C00-4BAF-8EBD-D26AF1FDD435}"/>
    <cellStyle name="Normal 2 2 2 2 2 2 2 20 2 5 2 8 2" xfId="12015" xr:uid="{B7C9681F-C3D8-4468-948E-3DF9720DD0D0}"/>
    <cellStyle name="Normal 2 2 2 2 2 2 2 20 2 5 2 8 3" xfId="12016" xr:uid="{9C550443-0ABB-42C4-A54F-DDBA8C5FF68A}"/>
    <cellStyle name="Normal 2 2 2 2 2 2 2 20 2 5 2 8 4" xfId="12017" xr:uid="{86F09D28-81E6-4F4E-A297-90A856D2F70C}"/>
    <cellStyle name="Normal 2 2 2 2 2 2 2 20 2 5 2 9" xfId="12018" xr:uid="{8B44FFE4-78B8-4D73-9C65-3E1089B8120B}"/>
    <cellStyle name="Normal 2 2 2 2 2 2 2 20 2 5 3" xfId="12019" xr:uid="{D541DAC1-E004-492F-8C7A-9647CC279BB5}"/>
    <cellStyle name="Normal 2 2 2 2 2 2 2 20 2 5 3 2" xfId="12020" xr:uid="{0245264A-9452-45D7-99FF-13BA82174707}"/>
    <cellStyle name="Normal 2 2 2 2 2 2 2 20 2 5 3 2 2" xfId="12021" xr:uid="{C37EE4BF-3B44-43E9-A669-9D4BCE4D9D9A}"/>
    <cellStyle name="Normal 2 2 2 2 2 2 2 20 2 5 3 2 3" xfId="12022" xr:uid="{9CCACDA3-5F65-47E0-8CB1-36F6BCAEF608}"/>
    <cellStyle name="Normal 2 2 2 2 2 2 2 20 2 5 3 2 4" xfId="12023" xr:uid="{95A6CD9D-951F-4AEC-8DBE-8ABE6B69A87E}"/>
    <cellStyle name="Normal 2 2 2 2 2 2 2 20 2 5 3 3" xfId="12024" xr:uid="{52F32465-E37B-489F-9352-C6EE75E1933C}"/>
    <cellStyle name="Normal 2 2 2 2 2 2 2 20 2 5 3 4" xfId="12025" xr:uid="{F0028B7B-885A-4DF4-9D67-FF4E4FC97DFC}"/>
    <cellStyle name="Normal 2 2 2 2 2 2 2 20 2 5 3 5" xfId="12026" xr:uid="{1A149A72-119D-4687-8043-626D55A2A33E}"/>
    <cellStyle name="Normal 2 2 2 2 2 2 2 20 2 5 3 6" xfId="12027" xr:uid="{93F6B84F-6F29-4C0E-938D-FF156B22BC2B}"/>
    <cellStyle name="Normal 2 2 2 2 2 2 2 20 2 5 4" xfId="12028" xr:uid="{583C2A67-6EF9-48D3-B328-5E301585D436}"/>
    <cellStyle name="Normal 2 2 2 2 2 2 2 20 2 5 5" xfId="12029" xr:uid="{A154E292-FE34-4E58-9DF4-7F4CDE18FFA1}"/>
    <cellStyle name="Normal 2 2 2 2 2 2 2 20 2 5 6" xfId="12030" xr:uid="{EEF4D374-B277-4C31-9C2C-3A99E97EEBEA}"/>
    <cellStyle name="Normal 2 2 2 2 2 2 2 20 2 5 7" xfId="12031" xr:uid="{E32F7749-CCDC-455B-A7D1-FCB863853E99}"/>
    <cellStyle name="Normal 2 2 2 2 2 2 2 20 2 5 8" xfId="12032" xr:uid="{E926AAA4-844C-4A7B-940C-58BEC90E262E}"/>
    <cellStyle name="Normal 2 2 2 2 2 2 2 20 2 5 8 2" xfId="12033" xr:uid="{17B8F308-662B-42D0-A858-99A424B1D20A}"/>
    <cellStyle name="Normal 2 2 2 2 2 2 2 20 2 5 8 3" xfId="12034" xr:uid="{29876648-7657-448C-AA5A-13960D904F2D}"/>
    <cellStyle name="Normal 2 2 2 2 2 2 2 20 2 5 8 4" xfId="12035" xr:uid="{DD8B1D62-8B94-44F8-B8D3-9D25C8FDF074}"/>
    <cellStyle name="Normal 2 2 2 2 2 2 2 20 2 5 9" xfId="12036" xr:uid="{79A68858-B1E9-46E3-8AF8-5CA184FE45DA}"/>
    <cellStyle name="Normal 2 2 2 2 2 2 2 20 2 6" xfId="12037" xr:uid="{B9ACCABE-7CB5-49BC-B9E5-F77D6536F1E9}"/>
    <cellStyle name="Normal 2 2 2 2 2 2 2 20 2 7" xfId="12038" xr:uid="{46DAB5BF-16DB-48A2-B51A-2F12438EDAF1}"/>
    <cellStyle name="Normal 2 2 2 2 2 2 2 20 2 7 2" xfId="12039" xr:uid="{D3B59A21-AD48-4626-A025-8CBF58175CA3}"/>
    <cellStyle name="Normal 2 2 2 2 2 2 2 20 2 7 2 2" xfId="12040" xr:uid="{C81E5FC1-ED28-48AB-8046-7DEF5BFF7D54}"/>
    <cellStyle name="Normal 2 2 2 2 2 2 2 20 2 7 2 3" xfId="12041" xr:uid="{0CCC0C0A-F378-4233-919B-D591F8DC5C12}"/>
    <cellStyle name="Normal 2 2 2 2 2 2 2 20 2 7 2 4" xfId="12042" xr:uid="{A32A0DE1-4F58-44C3-8BBA-A4795EBA36A4}"/>
    <cellStyle name="Normal 2 2 2 2 2 2 2 20 2 7 3" xfId="12043" xr:uid="{6B8CC1B1-FD52-4926-B5E5-7EA4984FB546}"/>
    <cellStyle name="Normal 2 2 2 2 2 2 2 20 2 7 4" xfId="12044" xr:uid="{0EB90955-195B-4AF8-8120-360F736D204F}"/>
    <cellStyle name="Normal 2 2 2 2 2 2 2 20 2 7 5" xfId="12045" xr:uid="{E6128FBA-8E3D-4324-A0B8-C2DB7E349539}"/>
    <cellStyle name="Normal 2 2 2 2 2 2 2 20 2 7 6" xfId="12046" xr:uid="{1548FFB1-2D24-41A8-8D4B-FADC4FE803AA}"/>
    <cellStyle name="Normal 2 2 2 2 2 2 2 20 2 8" xfId="12047" xr:uid="{57143A14-7E2C-47E6-B579-CAAC10BAB782}"/>
    <cellStyle name="Normal 2 2 2 2 2 2 2 20 2 9" xfId="12048" xr:uid="{154C7F08-3B16-4C6B-BB7D-C396602980CA}"/>
    <cellStyle name="Normal 2 2 2 2 2 2 2 20 20" xfId="12049" xr:uid="{59742E88-24AD-42C4-8EE9-C90DD76AA531}"/>
    <cellStyle name="Normal 2 2 2 2 2 2 2 20 21" xfId="12050" xr:uid="{E784A526-C270-4112-88A2-0948C60AE5EC}"/>
    <cellStyle name="Normal 2 2 2 2 2 2 2 20 21 2" xfId="12051" xr:uid="{3A5C2377-1A9D-48D9-8CE5-A7F06EDE843E}"/>
    <cellStyle name="Normal 2 2 2 2 2 2 2 20 21 3" xfId="12052" xr:uid="{FF6B1744-2133-43A2-AA66-EC29B3CDEC5E}"/>
    <cellStyle name="Normal 2 2 2 2 2 2 2 20 21 4" xfId="12053" xr:uid="{669F7B58-EAA4-4839-B220-5DEFF9D51829}"/>
    <cellStyle name="Normal 2 2 2 2 2 2 2 20 22" xfId="12054" xr:uid="{2F449850-62D8-47CE-835E-166ED6AFBC94}"/>
    <cellStyle name="Normal 2 2 2 2 2 2 2 20 23" xfId="12055" xr:uid="{F6415BA5-8AAB-4978-BAC7-B06AA892928C}"/>
    <cellStyle name="Normal 2 2 2 2 2 2 2 20 24" xfId="12056" xr:uid="{2C2EAA29-2BC5-4303-B6FF-ACAFBB4ED27A}"/>
    <cellStyle name="Normal 2 2 2 2 2 2 2 20 3" xfId="12057" xr:uid="{FF467128-1B68-441B-B21E-249E2B7993B3}"/>
    <cellStyle name="Normal 2 2 2 2 2 2 2 20 4" xfId="12058" xr:uid="{4B65229F-6457-44AB-9975-F20A26ED706A}"/>
    <cellStyle name="Normal 2 2 2 2 2 2 2 20 5" xfId="12059" xr:uid="{E5576D32-DE96-4E26-9472-0C0A66336D9E}"/>
    <cellStyle name="Normal 2 2 2 2 2 2 2 20 6" xfId="12060" xr:uid="{9EC4893D-4034-4AD8-9FEA-377F71D7A2DA}"/>
    <cellStyle name="Normal 2 2 2 2 2 2 2 20 7" xfId="12061" xr:uid="{86067A12-0D10-4D00-8513-F2F4A675F03B}"/>
    <cellStyle name="Normal 2 2 2 2 2 2 2 20 8" xfId="12062" xr:uid="{A99947B5-74F9-4782-8A45-4CA5D77EF459}"/>
    <cellStyle name="Normal 2 2 2 2 2 2 2 20 9" xfId="12063" xr:uid="{98805415-B560-4D18-8BAF-6B354F1265AA}"/>
    <cellStyle name="Normal 2 2 2 2 2 2 2 21" xfId="12064" xr:uid="{7270B84C-D184-4268-A4C3-44D7CC5FF21D}"/>
    <cellStyle name="Normal 2 2 2 2 2 2 2 21 10" xfId="12065" xr:uid="{DC4F5C19-2F86-4416-B31B-D607FA9E4030}"/>
    <cellStyle name="Normal 2 2 2 2 2 2 2 21 11" xfId="12066" xr:uid="{C22F54A1-7EB3-4253-A634-965CAD5AD895}"/>
    <cellStyle name="Normal 2 2 2 2 2 2 2 21 12" xfId="12067" xr:uid="{E42B8972-12A0-45D4-A6B8-85890E08BBB5}"/>
    <cellStyle name="Normal 2 2 2 2 2 2 2 21 13" xfId="12068" xr:uid="{8A63422F-4760-4FF8-9BA8-9E50B4CEFC58}"/>
    <cellStyle name="Normal 2 2 2 2 2 2 2 21 13 2" xfId="12069" xr:uid="{78840879-2767-47FA-ACC6-9BB2FB5144CE}"/>
    <cellStyle name="Normal 2 2 2 2 2 2 2 21 13 3" xfId="12070" xr:uid="{981E9564-75BB-48F9-AE3B-ED43C5110D2D}"/>
    <cellStyle name="Normal 2 2 2 2 2 2 2 21 13 4" xfId="12071" xr:uid="{063CE1B0-0150-4D00-967E-04FED20F5C36}"/>
    <cellStyle name="Normal 2 2 2 2 2 2 2 21 14" xfId="12072" xr:uid="{9758A5F0-BE6F-43F6-A1C7-B44F6744AA4A}"/>
    <cellStyle name="Normal 2 2 2 2 2 2 2 21 15" xfId="12073" xr:uid="{143C52A1-E8B8-4736-81D2-2379DFAE69F2}"/>
    <cellStyle name="Normal 2 2 2 2 2 2 2 21 16" xfId="12074" xr:uid="{D3F80073-C215-4555-B8A6-261FAECA4992}"/>
    <cellStyle name="Normal 2 2 2 2 2 2 2 21 2" xfId="12075" xr:uid="{B8332CFE-9EB1-4E67-91B2-1F0C45426E26}"/>
    <cellStyle name="Normal 2 2 2 2 2 2 2 21 2 10" xfId="12076" xr:uid="{A9875C15-0573-4E40-97C4-356EF28F5966}"/>
    <cellStyle name="Normal 2 2 2 2 2 2 2 21 2 11" xfId="12077" xr:uid="{3D80A682-D5C1-4817-ABF2-28F7DF68D06D}"/>
    <cellStyle name="Normal 2 2 2 2 2 2 2 21 2 11 2" xfId="12078" xr:uid="{8C7E5E3B-D32F-476F-9988-45623BA1532A}"/>
    <cellStyle name="Normal 2 2 2 2 2 2 2 21 2 11 3" xfId="12079" xr:uid="{CC4A1F89-06F7-4784-B537-2CD6EB38FE01}"/>
    <cellStyle name="Normal 2 2 2 2 2 2 2 21 2 11 4" xfId="12080" xr:uid="{C6832A93-F4BE-4B3C-86B3-8F8E88F89A0A}"/>
    <cellStyle name="Normal 2 2 2 2 2 2 2 21 2 12" xfId="12081" xr:uid="{F53C7370-A3C0-48AA-943A-427BD77564E2}"/>
    <cellStyle name="Normal 2 2 2 2 2 2 2 21 2 13" xfId="12082" xr:uid="{4DDB3009-D964-4B9A-9003-74B3CB6584C2}"/>
    <cellStyle name="Normal 2 2 2 2 2 2 2 21 2 14" xfId="12083" xr:uid="{266D9DFB-86E5-40A7-875B-ED2644740F41}"/>
    <cellStyle name="Normal 2 2 2 2 2 2 2 21 2 2" xfId="12084" xr:uid="{AC780A17-70C9-4FA9-8655-1D9FA2B36EE6}"/>
    <cellStyle name="Normal 2 2 2 2 2 2 2 21 2 2 10" xfId="12085" xr:uid="{50D48B84-5381-40AD-AD48-239D5422108F}"/>
    <cellStyle name="Normal 2 2 2 2 2 2 2 21 2 2 11" xfId="12086" xr:uid="{6647E95F-E019-450D-B092-F68A78627A86}"/>
    <cellStyle name="Normal 2 2 2 2 2 2 2 21 2 2 2" xfId="12087" xr:uid="{49B65785-3E4E-4FAD-B64F-6A6E02AEE7E2}"/>
    <cellStyle name="Normal 2 2 2 2 2 2 2 21 2 2 2 10" xfId="12088" xr:uid="{4F5A5C9B-6CEE-42F6-85DE-19334DEC1E5B}"/>
    <cellStyle name="Normal 2 2 2 2 2 2 2 21 2 2 2 11" xfId="12089" xr:uid="{FF52FAE0-E80C-4B42-9C1C-CB49361CFDEC}"/>
    <cellStyle name="Normal 2 2 2 2 2 2 2 21 2 2 2 2" xfId="12090" xr:uid="{EFC50838-9662-4216-9068-0A28E8B13EE2}"/>
    <cellStyle name="Normal 2 2 2 2 2 2 2 21 2 2 2 2 2" xfId="12091" xr:uid="{E8365D5A-45EA-4C42-88B5-80CC584DEF66}"/>
    <cellStyle name="Normal 2 2 2 2 2 2 2 21 2 2 2 2 2 2" xfId="12092" xr:uid="{9616C77E-89D9-48D6-AA78-DC9BF14320B5}"/>
    <cellStyle name="Normal 2 2 2 2 2 2 2 21 2 2 2 2 2 3" xfId="12093" xr:uid="{53B8B1AA-F521-490B-816D-E2339B9358B0}"/>
    <cellStyle name="Normal 2 2 2 2 2 2 2 21 2 2 2 2 2 4" xfId="12094" xr:uid="{1B2F3C53-A3E7-45F2-8FEE-4AA4343F0432}"/>
    <cellStyle name="Normal 2 2 2 2 2 2 2 21 2 2 2 2 3" xfId="12095" xr:uid="{2FCB84A0-411F-4DE5-81DC-E15FBAF77ED9}"/>
    <cellStyle name="Normal 2 2 2 2 2 2 2 21 2 2 2 2 4" xfId="12096" xr:uid="{51A315E7-1F5D-4E91-8C34-6FE7C4886342}"/>
    <cellStyle name="Normal 2 2 2 2 2 2 2 21 2 2 2 2 5" xfId="12097" xr:uid="{6ADCBFC8-C72A-474D-AEFC-08670EEBF7B8}"/>
    <cellStyle name="Normal 2 2 2 2 2 2 2 21 2 2 2 2 6" xfId="12098" xr:uid="{FB34581F-292D-4FF9-AAE2-F8B78511899B}"/>
    <cellStyle name="Normal 2 2 2 2 2 2 2 21 2 2 2 3" xfId="12099" xr:uid="{4A5DC8AE-71AC-40FE-8D54-76D04C6C950F}"/>
    <cellStyle name="Normal 2 2 2 2 2 2 2 21 2 2 2 4" xfId="12100" xr:uid="{92ABC1D3-76B0-4953-9207-5A6F7E426F01}"/>
    <cellStyle name="Normal 2 2 2 2 2 2 2 21 2 2 2 5" xfId="12101" xr:uid="{55D4C4E1-70FF-4D73-9E7F-CB318B75C001}"/>
    <cellStyle name="Normal 2 2 2 2 2 2 2 21 2 2 2 6" xfId="12102" xr:uid="{6B25DF62-7E03-4150-9A9D-51900A98CFCB}"/>
    <cellStyle name="Normal 2 2 2 2 2 2 2 21 2 2 2 7" xfId="12103" xr:uid="{EB9F41ED-F5E5-4B6C-8468-B1B36EA4D0B8}"/>
    <cellStyle name="Normal 2 2 2 2 2 2 2 21 2 2 2 8" xfId="12104" xr:uid="{DDD0E760-A9DB-4B01-8A41-C9F793B78F6E}"/>
    <cellStyle name="Normal 2 2 2 2 2 2 2 21 2 2 2 8 2" xfId="12105" xr:uid="{B945AA22-AC1C-4DB5-82FE-D40AF83EF13F}"/>
    <cellStyle name="Normal 2 2 2 2 2 2 2 21 2 2 2 8 3" xfId="12106" xr:uid="{1ABB7718-5FA3-4B51-A31E-0D3548EE92D8}"/>
    <cellStyle name="Normal 2 2 2 2 2 2 2 21 2 2 2 8 4" xfId="12107" xr:uid="{0DE3D024-D5D6-450E-AC61-AC7A87ABE1FD}"/>
    <cellStyle name="Normal 2 2 2 2 2 2 2 21 2 2 2 9" xfId="12108" xr:uid="{5A752BAF-A20E-4475-8440-66015D4CA27C}"/>
    <cellStyle name="Normal 2 2 2 2 2 2 2 21 2 2 3" xfId="12109" xr:uid="{FEEF2B0A-0096-4ED0-BCA5-E45E2CB98B21}"/>
    <cellStyle name="Normal 2 2 2 2 2 2 2 21 2 2 3 2" xfId="12110" xr:uid="{C5C6D225-1AFE-4A89-B18D-9627747235BC}"/>
    <cellStyle name="Normal 2 2 2 2 2 2 2 21 2 2 3 2 2" xfId="12111" xr:uid="{BB253F4B-D589-42E3-9004-69DAFD1200B4}"/>
    <cellStyle name="Normal 2 2 2 2 2 2 2 21 2 2 3 2 3" xfId="12112" xr:uid="{7B5C8947-501D-424D-B9F6-0500D9204F89}"/>
    <cellStyle name="Normal 2 2 2 2 2 2 2 21 2 2 3 2 4" xfId="12113" xr:uid="{271B58A8-D83B-442E-BE27-B2E43D88B645}"/>
    <cellStyle name="Normal 2 2 2 2 2 2 2 21 2 2 3 3" xfId="12114" xr:uid="{849F2399-5E56-49A3-B3AB-D81E361EB3CB}"/>
    <cellStyle name="Normal 2 2 2 2 2 2 2 21 2 2 3 4" xfId="12115" xr:uid="{7819A7BA-2222-4979-882B-97743B7CE471}"/>
    <cellStyle name="Normal 2 2 2 2 2 2 2 21 2 2 3 5" xfId="12116" xr:uid="{2C524A67-B113-4DEE-BDAF-E6A1FC9DBFBF}"/>
    <cellStyle name="Normal 2 2 2 2 2 2 2 21 2 2 3 6" xfId="12117" xr:uid="{8E595451-F545-416F-85C3-3A244A8BAC1E}"/>
    <cellStyle name="Normal 2 2 2 2 2 2 2 21 2 2 4" xfId="12118" xr:uid="{4F5AE999-B17E-42D6-834D-BA26D2A3E7FE}"/>
    <cellStyle name="Normal 2 2 2 2 2 2 2 21 2 2 5" xfId="12119" xr:uid="{7FBEB855-C579-4878-BE8F-F52DACB23C6F}"/>
    <cellStyle name="Normal 2 2 2 2 2 2 2 21 2 2 6" xfId="12120" xr:uid="{1923D384-6A53-4869-864D-CC8B91FB1D66}"/>
    <cellStyle name="Normal 2 2 2 2 2 2 2 21 2 2 7" xfId="12121" xr:uid="{CFD11C62-E9A6-46A2-97BE-C6B5856EF351}"/>
    <cellStyle name="Normal 2 2 2 2 2 2 2 21 2 2 8" xfId="12122" xr:uid="{A81C21D1-9822-4AA8-AE59-6B200C757CD4}"/>
    <cellStyle name="Normal 2 2 2 2 2 2 2 21 2 2 8 2" xfId="12123" xr:uid="{B6D2D0B6-0BB1-4363-83B8-E114C47E0280}"/>
    <cellStyle name="Normal 2 2 2 2 2 2 2 21 2 2 8 3" xfId="12124" xr:uid="{79CA32D7-7706-4D2C-BC55-FCE9E80A6023}"/>
    <cellStyle name="Normal 2 2 2 2 2 2 2 21 2 2 8 4" xfId="12125" xr:uid="{EC647BFA-4032-4CD2-85CF-6F8843AD83B6}"/>
    <cellStyle name="Normal 2 2 2 2 2 2 2 21 2 2 9" xfId="12126" xr:uid="{16D6A0D8-C05D-414C-BDD4-77EFB3D0932F}"/>
    <cellStyle name="Normal 2 2 2 2 2 2 2 21 2 3" xfId="12127" xr:uid="{B6B586B7-FAC0-4140-BF99-51804AB48C6E}"/>
    <cellStyle name="Normal 2 2 2 2 2 2 2 21 2 4" xfId="12128" xr:uid="{616A4D06-BFC0-4B6C-914A-E98464DD442F}"/>
    <cellStyle name="Normal 2 2 2 2 2 2 2 21 2 5" xfId="12129" xr:uid="{04079AC5-3B34-40FF-8AB2-1023DAD306E8}"/>
    <cellStyle name="Normal 2 2 2 2 2 2 2 21 2 5 2" xfId="12130" xr:uid="{D692FB17-B65F-49F3-A91C-7B8FEDB8C9DB}"/>
    <cellStyle name="Normal 2 2 2 2 2 2 2 21 2 5 2 2" xfId="12131" xr:uid="{A98A990D-3E20-4669-A5CC-F6E29A58A372}"/>
    <cellStyle name="Normal 2 2 2 2 2 2 2 21 2 5 2 3" xfId="12132" xr:uid="{7428A73A-28B9-4F5F-AC66-880EB542174F}"/>
    <cellStyle name="Normal 2 2 2 2 2 2 2 21 2 5 2 4" xfId="12133" xr:uid="{90593E50-DDAC-4BA4-8D5A-6C92E3BC1424}"/>
    <cellStyle name="Normal 2 2 2 2 2 2 2 21 2 5 3" xfId="12134" xr:uid="{2BC5DF88-63BD-43C7-81F1-070CEE801105}"/>
    <cellStyle name="Normal 2 2 2 2 2 2 2 21 2 5 4" xfId="12135" xr:uid="{E0C0027A-6C2E-4BA3-ABB0-DC40D21F0175}"/>
    <cellStyle name="Normal 2 2 2 2 2 2 2 21 2 5 5" xfId="12136" xr:uid="{A4D6A278-4C6A-4DCE-A823-5C2A91E8C4AA}"/>
    <cellStyle name="Normal 2 2 2 2 2 2 2 21 2 5 6" xfId="12137" xr:uid="{9A038E7B-7F94-4F04-8989-05DDF97A9680}"/>
    <cellStyle name="Normal 2 2 2 2 2 2 2 21 2 6" xfId="12138" xr:uid="{2BCA363E-78CD-41C4-8655-759D5EFCEA02}"/>
    <cellStyle name="Normal 2 2 2 2 2 2 2 21 2 7" xfId="12139" xr:uid="{13AB7C33-BE09-498B-814C-ED4EF0155C19}"/>
    <cellStyle name="Normal 2 2 2 2 2 2 2 21 2 8" xfId="12140" xr:uid="{5305175D-5F8F-478D-A557-16C6FB515DBF}"/>
    <cellStyle name="Normal 2 2 2 2 2 2 2 21 2 9" xfId="12141" xr:uid="{26C35630-B7A1-4E3D-BFE1-476F34EF1747}"/>
    <cellStyle name="Normal 2 2 2 2 2 2 2 21 3" xfId="12142" xr:uid="{0CC92F9E-D0AB-45ED-B222-C6B1FA3BC0E3}"/>
    <cellStyle name="Normal 2 2 2 2 2 2 2 21 4" xfId="12143" xr:uid="{44426E1B-BD76-4DE3-BF3C-1E6C168C00C9}"/>
    <cellStyle name="Normal 2 2 2 2 2 2 2 21 5" xfId="12144" xr:uid="{E4BAA8EF-2E59-4A67-B463-9762CD50FF76}"/>
    <cellStyle name="Normal 2 2 2 2 2 2 2 21 5 10" xfId="12145" xr:uid="{0B1D95F0-DCAA-4368-9876-DFCF30590177}"/>
    <cellStyle name="Normal 2 2 2 2 2 2 2 21 5 11" xfId="12146" xr:uid="{282A8AFA-101B-49FA-B4C2-2839B597BE83}"/>
    <cellStyle name="Normal 2 2 2 2 2 2 2 21 5 2" xfId="12147" xr:uid="{977949D6-B81E-4FE2-BF71-BDA2E5F85B1E}"/>
    <cellStyle name="Normal 2 2 2 2 2 2 2 21 5 2 10" xfId="12148" xr:uid="{0C68BEF5-C8AA-42D5-9A0C-D048F9ED95E4}"/>
    <cellStyle name="Normal 2 2 2 2 2 2 2 21 5 2 11" xfId="12149" xr:uid="{535C1E5F-CC3A-4378-A331-95AF5CF569D0}"/>
    <cellStyle name="Normal 2 2 2 2 2 2 2 21 5 2 2" xfId="12150" xr:uid="{AECE5C85-140B-4BD7-9B48-C2C81AB63CEC}"/>
    <cellStyle name="Normal 2 2 2 2 2 2 2 21 5 2 2 2" xfId="12151" xr:uid="{95DBBB8B-3E33-40D6-8385-8FBD255D1685}"/>
    <cellStyle name="Normal 2 2 2 2 2 2 2 21 5 2 2 2 2" xfId="12152" xr:uid="{D8F7AA26-3105-425A-9E92-3AD5ABCD48B9}"/>
    <cellStyle name="Normal 2 2 2 2 2 2 2 21 5 2 2 2 3" xfId="12153" xr:uid="{A5A26569-0FD7-41C7-BB21-F3BA6E57D118}"/>
    <cellStyle name="Normal 2 2 2 2 2 2 2 21 5 2 2 2 4" xfId="12154" xr:uid="{3FDE3E86-A72C-470D-9C94-3603488C0877}"/>
    <cellStyle name="Normal 2 2 2 2 2 2 2 21 5 2 2 3" xfId="12155" xr:uid="{8AB91EAC-D199-4ECB-BC58-6D33E3053D57}"/>
    <cellStyle name="Normal 2 2 2 2 2 2 2 21 5 2 2 4" xfId="12156" xr:uid="{137DF5CC-1974-4BAC-942E-7F9E1C4F42CE}"/>
    <cellStyle name="Normal 2 2 2 2 2 2 2 21 5 2 2 5" xfId="12157" xr:uid="{CC3F386B-D7FB-46FE-8161-30B9697E7BE7}"/>
    <cellStyle name="Normal 2 2 2 2 2 2 2 21 5 2 2 6" xfId="12158" xr:uid="{D1B892FC-689F-45F0-9529-6C5FF0515581}"/>
    <cellStyle name="Normal 2 2 2 2 2 2 2 21 5 2 3" xfId="12159" xr:uid="{475B28B7-B5E6-454F-BD8F-D42BB158D39B}"/>
    <cellStyle name="Normal 2 2 2 2 2 2 2 21 5 2 4" xfId="12160" xr:uid="{94FD8891-B0CD-4612-B8F7-5E262D305617}"/>
    <cellStyle name="Normal 2 2 2 2 2 2 2 21 5 2 5" xfId="12161" xr:uid="{988755BE-FAD5-4FF6-8229-C2FCF957EEFF}"/>
    <cellStyle name="Normal 2 2 2 2 2 2 2 21 5 2 6" xfId="12162" xr:uid="{0136A417-7383-44CC-8EAD-7B9E64C2AE5B}"/>
    <cellStyle name="Normal 2 2 2 2 2 2 2 21 5 2 7" xfId="12163" xr:uid="{321BE05D-D730-48A5-80AC-372367D96635}"/>
    <cellStyle name="Normal 2 2 2 2 2 2 2 21 5 2 8" xfId="12164" xr:uid="{E50B4AEC-5134-4707-A5E1-DFBFD0B0F228}"/>
    <cellStyle name="Normal 2 2 2 2 2 2 2 21 5 2 8 2" xfId="12165" xr:uid="{D03DD422-F842-4881-9F5B-42AFCF65242F}"/>
    <cellStyle name="Normal 2 2 2 2 2 2 2 21 5 2 8 3" xfId="12166" xr:uid="{E9BC4EC7-394B-4409-B3FC-F2CEB539FF2D}"/>
    <cellStyle name="Normal 2 2 2 2 2 2 2 21 5 2 8 4" xfId="12167" xr:uid="{39B1865A-4AA2-429B-B100-32431D8CB257}"/>
    <cellStyle name="Normal 2 2 2 2 2 2 2 21 5 2 9" xfId="12168" xr:uid="{BEF4FABD-9BBB-4C17-862B-16ACAE08FE64}"/>
    <cellStyle name="Normal 2 2 2 2 2 2 2 21 5 3" xfId="12169" xr:uid="{97315D19-E5F7-4728-8027-3BA50A9503E0}"/>
    <cellStyle name="Normal 2 2 2 2 2 2 2 21 5 3 2" xfId="12170" xr:uid="{3F8E28FB-B4E4-42A0-A98D-AA69664DD7C2}"/>
    <cellStyle name="Normal 2 2 2 2 2 2 2 21 5 3 2 2" xfId="12171" xr:uid="{A8B1E9F8-6F44-409E-AF76-2C86C6267810}"/>
    <cellStyle name="Normal 2 2 2 2 2 2 2 21 5 3 2 3" xfId="12172" xr:uid="{5DC7BC6D-4E7D-41C6-9E92-D555473C1F35}"/>
    <cellStyle name="Normal 2 2 2 2 2 2 2 21 5 3 2 4" xfId="12173" xr:uid="{76366BFD-F025-4941-BB28-9F2D3F564146}"/>
    <cellStyle name="Normal 2 2 2 2 2 2 2 21 5 3 3" xfId="12174" xr:uid="{218590CA-2DFF-41E4-B675-B884E2DFD286}"/>
    <cellStyle name="Normal 2 2 2 2 2 2 2 21 5 3 4" xfId="12175" xr:uid="{787412F3-D06E-496C-BDDC-366C01CD8D6F}"/>
    <cellStyle name="Normal 2 2 2 2 2 2 2 21 5 3 5" xfId="12176" xr:uid="{C736C5C5-18B7-4A11-8EDD-8CE5A52CCD29}"/>
    <cellStyle name="Normal 2 2 2 2 2 2 2 21 5 3 6" xfId="12177" xr:uid="{D49BE2F3-E403-4BED-A38A-A2C0F7FFF8A2}"/>
    <cellStyle name="Normal 2 2 2 2 2 2 2 21 5 4" xfId="12178" xr:uid="{43D85B04-0C64-4A05-B7DF-D0972582403A}"/>
    <cellStyle name="Normal 2 2 2 2 2 2 2 21 5 5" xfId="12179" xr:uid="{6FF68EFC-C2C6-406E-9888-3C8AD3BC8C80}"/>
    <cellStyle name="Normal 2 2 2 2 2 2 2 21 5 6" xfId="12180" xr:uid="{DFDC2B94-211B-43F3-BE57-6A3063A82A56}"/>
    <cellStyle name="Normal 2 2 2 2 2 2 2 21 5 7" xfId="12181" xr:uid="{DB1ACC1D-67F6-44C9-A819-2FA61B510A5C}"/>
    <cellStyle name="Normal 2 2 2 2 2 2 2 21 5 8" xfId="12182" xr:uid="{C9491254-66AD-4B2E-AF28-1DCF9ECBFB37}"/>
    <cellStyle name="Normal 2 2 2 2 2 2 2 21 5 8 2" xfId="12183" xr:uid="{F93C406C-7F3D-4477-A795-E49A941FBF8F}"/>
    <cellStyle name="Normal 2 2 2 2 2 2 2 21 5 8 3" xfId="12184" xr:uid="{75E609E7-68F4-4B09-8FDD-681A66DDD489}"/>
    <cellStyle name="Normal 2 2 2 2 2 2 2 21 5 8 4" xfId="12185" xr:uid="{A1C51380-4D72-41F2-AD70-D44CB37B3B78}"/>
    <cellStyle name="Normal 2 2 2 2 2 2 2 21 5 9" xfId="12186" xr:uid="{322AC7F2-46DF-41FC-BDA3-08F59044E46B}"/>
    <cellStyle name="Normal 2 2 2 2 2 2 2 21 6" xfId="12187" xr:uid="{827FB80E-E02B-40B7-BD85-5BACE6BC6586}"/>
    <cellStyle name="Normal 2 2 2 2 2 2 2 21 7" xfId="12188" xr:uid="{9582BF06-1CB0-4B39-ABF8-10BEE427B73F}"/>
    <cellStyle name="Normal 2 2 2 2 2 2 2 21 7 2" xfId="12189" xr:uid="{5A607493-1E91-4786-BF98-F008340795A1}"/>
    <cellStyle name="Normal 2 2 2 2 2 2 2 21 7 2 2" xfId="12190" xr:uid="{F5A77C6D-94CA-478F-B46A-87DB1379A43A}"/>
    <cellStyle name="Normal 2 2 2 2 2 2 2 21 7 2 3" xfId="12191" xr:uid="{7FFE5E9E-85BA-47F7-8B67-125EAB99AC5F}"/>
    <cellStyle name="Normal 2 2 2 2 2 2 2 21 7 2 4" xfId="12192" xr:uid="{A0DC06B2-8243-41D5-8A9F-3A345DECB6FB}"/>
    <cellStyle name="Normal 2 2 2 2 2 2 2 21 7 3" xfId="12193" xr:uid="{AC1FCEDC-2BA3-476A-A164-7DEB67EFAB8A}"/>
    <cellStyle name="Normal 2 2 2 2 2 2 2 21 7 4" xfId="12194" xr:uid="{458C6059-DB17-4998-9088-3240BCEAD4BA}"/>
    <cellStyle name="Normal 2 2 2 2 2 2 2 21 7 5" xfId="12195" xr:uid="{2D94F039-9BC7-43B8-9CFD-E552A2766505}"/>
    <cellStyle name="Normal 2 2 2 2 2 2 2 21 7 6" xfId="12196" xr:uid="{822B804C-4C13-4AC5-A2B4-2633848009F8}"/>
    <cellStyle name="Normal 2 2 2 2 2 2 2 21 8" xfId="12197" xr:uid="{9D3A8EB2-E9F9-4FF4-8ACA-DB9605E113D7}"/>
    <cellStyle name="Normal 2 2 2 2 2 2 2 21 9" xfId="12198" xr:uid="{52B7C571-6F7D-4BC5-8365-DAD1881A958A}"/>
    <cellStyle name="Normal 2 2 2 2 2 2 2 22" xfId="12199" xr:uid="{411DF82D-01CE-4DCF-B8BD-3390CC300ED8}"/>
    <cellStyle name="Normal 2 2 2 2 2 2 2 23" xfId="12200" xr:uid="{320D512E-C459-4426-85BD-C478CB865A3F}"/>
    <cellStyle name="Normal 2 2 2 2 2 2 2 24" xfId="12201" xr:uid="{E37C35BA-A94F-4A5E-9600-BCA0636BD7A5}"/>
    <cellStyle name="Normal 2 2 2 2 2 2 2 25" xfId="12202" xr:uid="{8EAD4D8A-4FDD-4134-9FB1-0B80C35A9D59}"/>
    <cellStyle name="Normal 2 2 2 2 2 2 2 26" xfId="12203" xr:uid="{8AEBAC9A-0DB5-47D1-8C02-D0E68512B028}"/>
    <cellStyle name="Normal 2 2 2 2 2 2 2 27" xfId="12204" xr:uid="{CC8E99F2-7C7C-4F0A-9F6D-9032358D6E62}"/>
    <cellStyle name="Normal 2 2 2 2 2 2 2 28" xfId="12205" xr:uid="{B3DD8247-DD0E-4D3F-B98E-0B0C165F39AE}"/>
    <cellStyle name="Normal 2 2 2 2 2 2 2 29" xfId="12206" xr:uid="{855190B6-4F65-4B41-97EC-805F5F7AAD54}"/>
    <cellStyle name="Normal 2 2 2 2 2 2 2 29 10" xfId="12207" xr:uid="{15F2AE8D-39B0-4CA2-94B5-A11473BDE36B}"/>
    <cellStyle name="Normal 2 2 2 2 2 2 2 29 11" xfId="12208" xr:uid="{1DE7A564-66B1-4992-A36C-0DBAE0273654}"/>
    <cellStyle name="Normal 2 2 2 2 2 2 2 29 11 2" xfId="12209" xr:uid="{EDBA44BC-F8D0-4F1D-8050-262AE086C7BB}"/>
    <cellStyle name="Normal 2 2 2 2 2 2 2 29 11 3" xfId="12210" xr:uid="{EF89DCC2-D590-49DB-B066-1F3AFAE2B31A}"/>
    <cellStyle name="Normal 2 2 2 2 2 2 2 29 11 4" xfId="12211" xr:uid="{37F6FB60-054A-402E-9971-244BBC1876D1}"/>
    <cellStyle name="Normal 2 2 2 2 2 2 2 29 12" xfId="12212" xr:uid="{2022497D-2A15-41FC-A08D-691923C67CCB}"/>
    <cellStyle name="Normal 2 2 2 2 2 2 2 29 13" xfId="12213" xr:uid="{AD1DE2D1-98DE-493F-A47E-1152EF4B71AE}"/>
    <cellStyle name="Normal 2 2 2 2 2 2 2 29 14" xfId="12214" xr:uid="{395B3369-5A02-4214-99F6-2FA485A506E4}"/>
    <cellStyle name="Normal 2 2 2 2 2 2 2 29 2" xfId="12215" xr:uid="{30DDA8BB-D38A-4063-9DAB-AC5AC31AB4CD}"/>
    <cellStyle name="Normal 2 2 2 2 2 2 2 29 2 10" xfId="12216" xr:uid="{BC29831D-9894-4DD5-9718-2ED5C4AD016F}"/>
    <cellStyle name="Normal 2 2 2 2 2 2 2 29 2 11" xfId="12217" xr:uid="{B50D55D6-6D7A-4FF5-96E2-9BE3620CCBF6}"/>
    <cellStyle name="Normal 2 2 2 2 2 2 2 29 2 2" xfId="12218" xr:uid="{18E04A1E-D467-4B19-B47F-30AC2842A3AF}"/>
    <cellStyle name="Normal 2 2 2 2 2 2 2 29 2 2 10" xfId="12219" xr:uid="{0B860663-43AB-4626-8B6B-DD8E01C82B52}"/>
    <cellStyle name="Normal 2 2 2 2 2 2 2 29 2 2 11" xfId="12220" xr:uid="{7E5ECB14-C74B-42CB-B0C2-9A77EF1CD112}"/>
    <cellStyle name="Normal 2 2 2 2 2 2 2 29 2 2 2" xfId="12221" xr:uid="{A4C33D49-4939-4F65-8F4D-7C6B57B8784B}"/>
    <cellStyle name="Normal 2 2 2 2 2 2 2 29 2 2 2 2" xfId="12222" xr:uid="{20B69C92-BDFB-4EFD-92A2-5313EE809E80}"/>
    <cellStyle name="Normal 2 2 2 2 2 2 2 29 2 2 2 2 2" xfId="12223" xr:uid="{F096E40B-257D-445D-8AD9-9E0945F926C8}"/>
    <cellStyle name="Normal 2 2 2 2 2 2 2 29 2 2 2 2 3" xfId="12224" xr:uid="{80185542-0D61-45D8-943C-AC03B845D929}"/>
    <cellStyle name="Normal 2 2 2 2 2 2 2 29 2 2 2 2 4" xfId="12225" xr:uid="{5C7FA5FA-FE43-40F6-9B51-C9AECB82C5DC}"/>
    <cellStyle name="Normal 2 2 2 2 2 2 2 29 2 2 2 3" xfId="12226" xr:uid="{A287F9C5-880C-4BFC-89F7-D58122C52F0C}"/>
    <cellStyle name="Normal 2 2 2 2 2 2 2 29 2 2 2 4" xfId="12227" xr:uid="{90938FA8-E0EC-4A01-9BEC-8C7D90BCC4DF}"/>
    <cellStyle name="Normal 2 2 2 2 2 2 2 29 2 2 2 5" xfId="12228" xr:uid="{5594008D-609A-4EEB-90D4-2FE92AE15160}"/>
    <cellStyle name="Normal 2 2 2 2 2 2 2 29 2 2 2 6" xfId="12229" xr:uid="{85E3EA9C-F053-4C25-8624-8C3665783F59}"/>
    <cellStyle name="Normal 2 2 2 2 2 2 2 29 2 2 3" xfId="12230" xr:uid="{95BA409F-FE8F-40AA-859C-61AF4C0A0663}"/>
    <cellStyle name="Normal 2 2 2 2 2 2 2 29 2 2 4" xfId="12231" xr:uid="{5365869D-AC02-4D53-9492-2A7D43FE3C9E}"/>
    <cellStyle name="Normal 2 2 2 2 2 2 2 29 2 2 5" xfId="12232" xr:uid="{6E1CEBD4-41D4-4780-BD7A-917106F5DB5D}"/>
    <cellStyle name="Normal 2 2 2 2 2 2 2 29 2 2 6" xfId="12233" xr:uid="{E7E615B3-3908-40CE-817A-08030CFCA241}"/>
    <cellStyle name="Normal 2 2 2 2 2 2 2 29 2 2 7" xfId="12234" xr:uid="{700DF43C-808F-46F9-8093-AEDF0B152E88}"/>
    <cellStyle name="Normal 2 2 2 2 2 2 2 29 2 2 8" xfId="12235" xr:uid="{2332C765-1218-48B9-AE97-DB2A17CFA1D7}"/>
    <cellStyle name="Normal 2 2 2 2 2 2 2 29 2 2 8 2" xfId="12236" xr:uid="{2E8FCB7B-EE00-41CC-B48A-7D4ED8CC79D2}"/>
    <cellStyle name="Normal 2 2 2 2 2 2 2 29 2 2 8 3" xfId="12237" xr:uid="{2F544198-DB42-45C2-924F-ADB41527E3E9}"/>
    <cellStyle name="Normal 2 2 2 2 2 2 2 29 2 2 8 4" xfId="12238" xr:uid="{F0A29349-5B28-455A-AEE3-1996C8269B2B}"/>
    <cellStyle name="Normal 2 2 2 2 2 2 2 29 2 2 9" xfId="12239" xr:uid="{CA4F3284-244D-4E56-BF4F-FDE1294B0D48}"/>
    <cellStyle name="Normal 2 2 2 2 2 2 2 29 2 3" xfId="12240" xr:uid="{3488B461-4BA6-41C2-990B-0202FCBAD03C}"/>
    <cellStyle name="Normal 2 2 2 2 2 2 2 29 2 3 2" xfId="12241" xr:uid="{A2A8E3E2-47DE-4297-AB06-332C97E71D50}"/>
    <cellStyle name="Normal 2 2 2 2 2 2 2 29 2 3 2 2" xfId="12242" xr:uid="{30DB9382-72BF-434E-AB27-96CB2494FB4C}"/>
    <cellStyle name="Normal 2 2 2 2 2 2 2 29 2 3 2 3" xfId="12243" xr:uid="{E7C8A4B3-4BA7-4DF9-8F14-AB28A0C649E9}"/>
    <cellStyle name="Normal 2 2 2 2 2 2 2 29 2 3 2 4" xfId="12244" xr:uid="{D7AEBFA1-8850-4000-9FAC-9DDAA465DCE0}"/>
    <cellStyle name="Normal 2 2 2 2 2 2 2 29 2 3 3" xfId="12245" xr:uid="{7D33F807-A361-469C-AD20-0E6B90A2C6B3}"/>
    <cellStyle name="Normal 2 2 2 2 2 2 2 29 2 3 4" xfId="12246" xr:uid="{40FABADD-3689-423C-B348-DA9CF2B8A38D}"/>
    <cellStyle name="Normal 2 2 2 2 2 2 2 29 2 3 5" xfId="12247" xr:uid="{DA8AC231-913E-4F88-A3AA-CFF1177B0B3D}"/>
    <cellStyle name="Normal 2 2 2 2 2 2 2 29 2 3 6" xfId="12248" xr:uid="{6AA067DD-62B8-41AA-A180-1D2CB14689E7}"/>
    <cellStyle name="Normal 2 2 2 2 2 2 2 29 2 4" xfId="12249" xr:uid="{B253C473-5E2F-48CA-AE6E-4D6FC9564D14}"/>
    <cellStyle name="Normal 2 2 2 2 2 2 2 29 2 5" xfId="12250" xr:uid="{8E515B04-3059-4FFB-B14D-0BEF75ECC864}"/>
    <cellStyle name="Normal 2 2 2 2 2 2 2 29 2 6" xfId="12251" xr:uid="{843CADC7-3690-4CFA-8B19-39A56B5A312A}"/>
    <cellStyle name="Normal 2 2 2 2 2 2 2 29 2 7" xfId="12252" xr:uid="{16A763EC-3EE6-4C6C-8C80-56F0C5C2E38A}"/>
    <cellStyle name="Normal 2 2 2 2 2 2 2 29 2 8" xfId="12253" xr:uid="{EAA7F644-CAD6-4B15-9519-DEBBC15619CB}"/>
    <cellStyle name="Normal 2 2 2 2 2 2 2 29 2 8 2" xfId="12254" xr:uid="{C2970648-8C10-4FE1-9B99-ACE023428F8A}"/>
    <cellStyle name="Normal 2 2 2 2 2 2 2 29 2 8 3" xfId="12255" xr:uid="{339B70DA-4312-4DA3-AE68-088C95930016}"/>
    <cellStyle name="Normal 2 2 2 2 2 2 2 29 2 8 4" xfId="12256" xr:uid="{2DC52F72-AEBB-4DF2-A29C-68F55918A902}"/>
    <cellStyle name="Normal 2 2 2 2 2 2 2 29 2 9" xfId="12257" xr:uid="{01778992-1F35-4C32-BEA0-7E0A0062B348}"/>
    <cellStyle name="Normal 2 2 2 2 2 2 2 29 3" xfId="12258" xr:uid="{A59AEE34-755E-4BA9-B619-E2ED6D6A7DD8}"/>
    <cellStyle name="Normal 2 2 2 2 2 2 2 29 4" xfId="12259" xr:uid="{A0A56C19-3CD9-41CC-BF9C-6F612DE5676C}"/>
    <cellStyle name="Normal 2 2 2 2 2 2 2 29 5" xfId="12260" xr:uid="{FFED99AB-72CB-4452-828F-A50EB6883FE0}"/>
    <cellStyle name="Normal 2 2 2 2 2 2 2 29 5 2" xfId="12261" xr:uid="{9298AC89-82AF-4C11-BCA5-549ACCA1C0E8}"/>
    <cellStyle name="Normal 2 2 2 2 2 2 2 29 5 2 2" xfId="12262" xr:uid="{76BBF322-5D81-4FFE-9704-92AECDF4776C}"/>
    <cellStyle name="Normal 2 2 2 2 2 2 2 29 5 2 3" xfId="12263" xr:uid="{1EDA7E61-5937-48CC-ADB0-B521D28EF7F7}"/>
    <cellStyle name="Normal 2 2 2 2 2 2 2 29 5 2 4" xfId="12264" xr:uid="{3A65A758-83E9-407B-ACC3-AAFE5CBEE9FD}"/>
    <cellStyle name="Normal 2 2 2 2 2 2 2 29 5 3" xfId="12265" xr:uid="{F66E0D01-30F3-4C41-8105-43F57A49C101}"/>
    <cellStyle name="Normal 2 2 2 2 2 2 2 29 5 4" xfId="12266" xr:uid="{F9F97ED9-128C-4F53-926C-5E0D236D8AFA}"/>
    <cellStyle name="Normal 2 2 2 2 2 2 2 29 5 5" xfId="12267" xr:uid="{9DE52A0F-6B94-42A6-9182-859F25327C97}"/>
    <cellStyle name="Normal 2 2 2 2 2 2 2 29 5 6" xfId="12268" xr:uid="{2E1E3548-8D6B-46AD-BFB0-EE886F5063EB}"/>
    <cellStyle name="Normal 2 2 2 2 2 2 2 29 6" xfId="12269" xr:uid="{39947DFD-C178-4CD2-B5E3-890C6FEBF87D}"/>
    <cellStyle name="Normal 2 2 2 2 2 2 2 29 7" xfId="12270" xr:uid="{C98576BB-5191-4D8E-84CC-05B48CCA5812}"/>
    <cellStyle name="Normal 2 2 2 2 2 2 2 29 8" xfId="12271" xr:uid="{B6754046-EAD9-43D1-8765-E0D0B98E026A}"/>
    <cellStyle name="Normal 2 2 2 2 2 2 2 29 9" xfId="12272" xr:uid="{0C6CB00B-636B-4F2C-8CE9-4EE7F4897C65}"/>
    <cellStyle name="Normal 2 2 2 2 2 2 2 3" xfId="12273" xr:uid="{D4566246-4D90-4318-93F6-FB3ACFD58385}"/>
    <cellStyle name="Normal 2 2 2 2 2 2 2 30" xfId="12274" xr:uid="{686C9864-EC7A-4FF2-BED0-9EEA97A13ECB}"/>
    <cellStyle name="Normal 2 2 2 2 2 2 2 31" xfId="12275" xr:uid="{B82C42AD-10AF-43AB-8FA4-0E02DA50C039}"/>
    <cellStyle name="Normal 2 2 2 2 2 2 2 31 10" xfId="12276" xr:uid="{FD618311-A716-4E3C-9955-E71140FCDD82}"/>
    <cellStyle name="Normal 2 2 2 2 2 2 2 31 11" xfId="12277" xr:uid="{77813C03-37EA-45D0-8158-3B93DD7B30E4}"/>
    <cellStyle name="Normal 2 2 2 2 2 2 2 31 2" xfId="12278" xr:uid="{C08710C8-8CEC-47AD-A0CF-255DD9FF36AC}"/>
    <cellStyle name="Normal 2 2 2 2 2 2 2 31 2 10" xfId="12279" xr:uid="{4E734E8D-FA1D-4883-B8F9-55F7595B4D33}"/>
    <cellStyle name="Normal 2 2 2 2 2 2 2 31 2 11" xfId="12280" xr:uid="{D65FB5E9-CB3A-45BE-832E-732706EFD5D4}"/>
    <cellStyle name="Normal 2 2 2 2 2 2 2 31 2 2" xfId="12281" xr:uid="{0C88200C-496D-4118-905F-8007C6BA3FB3}"/>
    <cellStyle name="Normal 2 2 2 2 2 2 2 31 2 2 2" xfId="12282" xr:uid="{31151607-A133-4E75-B3C0-BBED97F15942}"/>
    <cellStyle name="Normal 2 2 2 2 2 2 2 31 2 2 2 2" xfId="12283" xr:uid="{BCA1DC57-E528-453E-991B-E8C6EDD588BB}"/>
    <cellStyle name="Normal 2 2 2 2 2 2 2 31 2 2 2 3" xfId="12284" xr:uid="{C6FEBF4D-D5BF-4612-9B87-85398D5830C1}"/>
    <cellStyle name="Normal 2 2 2 2 2 2 2 31 2 2 2 4" xfId="12285" xr:uid="{828C584B-ED16-4F5B-A956-6BB901B9C954}"/>
    <cellStyle name="Normal 2 2 2 2 2 2 2 31 2 2 3" xfId="12286" xr:uid="{6F4617E4-61B0-4E71-BE98-31C6F3B50CC2}"/>
    <cellStyle name="Normal 2 2 2 2 2 2 2 31 2 2 4" xfId="12287" xr:uid="{CA37DBC8-4862-4C8F-882C-BF45BD586151}"/>
    <cellStyle name="Normal 2 2 2 2 2 2 2 31 2 2 5" xfId="12288" xr:uid="{8A1805B2-5B2E-47FB-B1DE-173218AC53C7}"/>
    <cellStyle name="Normal 2 2 2 2 2 2 2 31 2 2 6" xfId="12289" xr:uid="{C94B2058-A0A0-4434-8327-0B7633EE3995}"/>
    <cellStyle name="Normal 2 2 2 2 2 2 2 31 2 3" xfId="12290" xr:uid="{052E7099-991A-411D-A214-1D92BE365898}"/>
    <cellStyle name="Normal 2 2 2 2 2 2 2 31 2 4" xfId="12291" xr:uid="{6368B74F-E4F0-43E9-B35B-A5ABC4BBB010}"/>
    <cellStyle name="Normal 2 2 2 2 2 2 2 31 2 5" xfId="12292" xr:uid="{F1023D85-0C33-4411-A8EF-9E86F8581F1F}"/>
    <cellStyle name="Normal 2 2 2 2 2 2 2 31 2 6" xfId="12293" xr:uid="{5ACC029F-900C-454B-9D5F-D4A338DE081A}"/>
    <cellStyle name="Normal 2 2 2 2 2 2 2 31 2 7" xfId="12294" xr:uid="{A1A3893D-C093-410F-9099-5467C89992D0}"/>
    <cellStyle name="Normal 2 2 2 2 2 2 2 31 2 8" xfId="12295" xr:uid="{2ADDF101-1E4F-4A36-84B8-83A500351E55}"/>
    <cellStyle name="Normal 2 2 2 2 2 2 2 31 2 8 2" xfId="12296" xr:uid="{A3110B4E-22D2-4035-996A-48A7B16E4281}"/>
    <cellStyle name="Normal 2 2 2 2 2 2 2 31 2 8 3" xfId="12297" xr:uid="{49CF0388-7B0C-447A-88C1-63B40427AD92}"/>
    <cellStyle name="Normal 2 2 2 2 2 2 2 31 2 8 4" xfId="12298" xr:uid="{CC73BAB4-4C16-44E5-8F57-E671BAF5DC7F}"/>
    <cellStyle name="Normal 2 2 2 2 2 2 2 31 2 9" xfId="12299" xr:uid="{C85074B7-BB9A-49E2-8B81-4751D8E8EC52}"/>
    <cellStyle name="Normal 2 2 2 2 2 2 2 31 3" xfId="12300" xr:uid="{D257D078-F4F0-4236-8163-E0F71ED039F5}"/>
    <cellStyle name="Normal 2 2 2 2 2 2 2 31 3 2" xfId="12301" xr:uid="{F6FE1EA0-6D6D-4684-A48C-A5E10655A15B}"/>
    <cellStyle name="Normal 2 2 2 2 2 2 2 31 3 2 2" xfId="12302" xr:uid="{1D7F1D51-2CBB-44B1-9CCC-88698E9EDB85}"/>
    <cellStyle name="Normal 2 2 2 2 2 2 2 31 3 2 3" xfId="12303" xr:uid="{BC42360C-7E2E-4A0D-A3AB-F997FF098412}"/>
    <cellStyle name="Normal 2 2 2 2 2 2 2 31 3 2 4" xfId="12304" xr:uid="{8A32A409-F4AA-4932-B085-3CC91EB972A3}"/>
    <cellStyle name="Normal 2 2 2 2 2 2 2 31 3 3" xfId="12305" xr:uid="{A51BDDA6-243F-4B4D-8713-AD6EE8E2488C}"/>
    <cellStyle name="Normal 2 2 2 2 2 2 2 31 3 4" xfId="12306" xr:uid="{95C646A7-08FE-4A5F-8325-F8C40A2CE34B}"/>
    <cellStyle name="Normal 2 2 2 2 2 2 2 31 3 5" xfId="12307" xr:uid="{1413C052-18E0-4D67-89BA-EF4A9547765F}"/>
    <cellStyle name="Normal 2 2 2 2 2 2 2 31 3 6" xfId="12308" xr:uid="{5FAA2372-3D71-45F5-A08D-CDA8916C13B0}"/>
    <cellStyle name="Normal 2 2 2 2 2 2 2 31 4" xfId="12309" xr:uid="{07018066-F110-42CE-8FD6-FD3B2AEFE6DE}"/>
    <cellStyle name="Normal 2 2 2 2 2 2 2 31 5" xfId="12310" xr:uid="{3FAB0B51-FBB6-4791-AE63-62D518CAEADE}"/>
    <cellStyle name="Normal 2 2 2 2 2 2 2 31 6" xfId="12311" xr:uid="{F768AC80-9A37-4F75-9811-F287BD12D520}"/>
    <cellStyle name="Normal 2 2 2 2 2 2 2 31 7" xfId="12312" xr:uid="{C41A39AF-0EF1-476B-A568-CF88FF6A0016}"/>
    <cellStyle name="Normal 2 2 2 2 2 2 2 31 8" xfId="12313" xr:uid="{6D37F415-4BB1-4DA9-B1FF-2A365836DE16}"/>
    <cellStyle name="Normal 2 2 2 2 2 2 2 31 8 2" xfId="12314" xr:uid="{7CEA1E3E-09CE-482F-981D-C203561C8BD1}"/>
    <cellStyle name="Normal 2 2 2 2 2 2 2 31 8 3" xfId="12315" xr:uid="{05008722-E4A7-4C43-B2B2-A6E925FF65F1}"/>
    <cellStyle name="Normal 2 2 2 2 2 2 2 31 8 4" xfId="12316" xr:uid="{A1CC7B0D-443B-497E-BACC-15383E9EF92B}"/>
    <cellStyle name="Normal 2 2 2 2 2 2 2 31 9" xfId="12317" xr:uid="{3B87E1FB-D755-4E70-BD44-06E67A5AC494}"/>
    <cellStyle name="Normal 2 2 2 2 2 2 2 32" xfId="12318" xr:uid="{4C293759-6CCB-4C45-B1FD-B101446DF3A9}"/>
    <cellStyle name="Normal 2 2 2 2 2 2 2 33" xfId="12319" xr:uid="{EC2E3846-2F94-46B5-B54A-1E38F31B8BA1}"/>
    <cellStyle name="Normal 2 2 2 2 2 2 2 33 2" xfId="12320" xr:uid="{E8F30F8C-339A-4A8C-9129-603C48778C12}"/>
    <cellStyle name="Normal 2 2 2 2 2 2 2 33 2 2" xfId="12321" xr:uid="{D708E6F3-5556-4126-B3FA-112C1B353A5E}"/>
    <cellStyle name="Normal 2 2 2 2 2 2 2 33 2 3" xfId="12322" xr:uid="{58ABE167-7B6D-4BAA-8093-EF4308361475}"/>
    <cellStyle name="Normal 2 2 2 2 2 2 2 33 2 4" xfId="12323" xr:uid="{2373D98C-D4CC-4A9F-91A5-3ADDD0FEC71B}"/>
    <cellStyle name="Normal 2 2 2 2 2 2 2 33 3" xfId="12324" xr:uid="{DDD19743-5A05-4581-BCFC-F9B2B8308AA2}"/>
    <cellStyle name="Normal 2 2 2 2 2 2 2 33 4" xfId="12325" xr:uid="{CF649E88-4463-4E47-A42E-1ED87D5F1126}"/>
    <cellStyle name="Normal 2 2 2 2 2 2 2 33 5" xfId="12326" xr:uid="{28D60A34-7A2B-45F1-9EEE-BD106D5CAEE8}"/>
    <cellStyle name="Normal 2 2 2 2 2 2 2 33 6" xfId="12327" xr:uid="{BCBB573F-7D40-4158-8870-4E5C9BA46D0F}"/>
    <cellStyle name="Normal 2 2 2 2 2 2 2 34" xfId="12328" xr:uid="{32551AD2-4228-4BA2-9910-378B0BC3E4F2}"/>
    <cellStyle name="Normal 2 2 2 2 2 2 2 35" xfId="12329" xr:uid="{A4E045E6-E985-4CC6-B40A-4B4E976E2F19}"/>
    <cellStyle name="Normal 2 2 2 2 2 2 2 36" xfId="12330" xr:uid="{29B5DCB0-0085-4E57-9E76-9EC8A71E1FA6}"/>
    <cellStyle name="Normal 2 2 2 2 2 2 2 37" xfId="12331" xr:uid="{7B29F69D-0EFD-4935-B92B-51F3E440436B}"/>
    <cellStyle name="Normal 2 2 2 2 2 2 2 38" xfId="12332" xr:uid="{33AC0E44-F61A-4CB9-98D3-07521E85FE29}"/>
    <cellStyle name="Normal 2 2 2 2 2 2 2 39" xfId="12333" xr:uid="{E2247A19-B109-41A6-85A6-BF9B0E6215F4}"/>
    <cellStyle name="Normal 2 2 2 2 2 2 2 39 2" xfId="12334" xr:uid="{2968A135-D3FA-4BF5-AEA4-E34B4F217DB4}"/>
    <cellStyle name="Normal 2 2 2 2 2 2 2 39 3" xfId="12335" xr:uid="{291C6CDF-F5C3-4C8B-91B5-3528C265FF9B}"/>
    <cellStyle name="Normal 2 2 2 2 2 2 2 39 4" xfId="12336" xr:uid="{7FF81A5C-5FAC-4073-A1BD-8B1CEFE82FE9}"/>
    <cellStyle name="Normal 2 2 2 2 2 2 2 4" xfId="12337" xr:uid="{F777882B-4CC7-4521-8963-24AFD5802EEE}"/>
    <cellStyle name="Normal 2 2 2 2 2 2 2 40" xfId="12338" xr:uid="{474798BD-902C-4FFB-8B5E-850EAD687CB7}"/>
    <cellStyle name="Normal 2 2 2 2 2 2 2 41" xfId="12339" xr:uid="{D5E23FC2-4031-4B08-9FF5-CF931848C225}"/>
    <cellStyle name="Normal 2 2 2 2 2 2 2 42" xfId="12340" xr:uid="{DCF07C64-E9DB-479C-A970-DCA4060901BE}"/>
    <cellStyle name="Normal 2 2 2 2 2 2 2 43" xfId="12341" xr:uid="{1C1E97B7-26FC-4339-BC38-0E2B0B22BC72}"/>
    <cellStyle name="Normal 2 2 2 2 2 2 2 44" xfId="12342" xr:uid="{EE7F5D1B-E620-4591-AA8F-B3CD2E23A1CE}"/>
    <cellStyle name="Normal 2 2 2 2 2 2 2 45" xfId="12343" xr:uid="{08585140-B6FE-4B2D-ABF3-8098F10562AA}"/>
    <cellStyle name="Normal 2 2 2 2 2 2 2 46" xfId="12344" xr:uid="{AE83354D-337B-44B8-8FAC-08542FDA0B4C}"/>
    <cellStyle name="Normal 2 2 2 2 2 2 2 47" xfId="12345" xr:uid="{EF2A4618-AC8A-4188-ABF7-357C8B0775B2}"/>
    <cellStyle name="Normal 2 2 2 2 2 2 2 48" xfId="12346" xr:uid="{C776FBF1-B395-4A94-B1FB-3207059CDDD0}"/>
    <cellStyle name="Normal 2 2 2 2 2 2 2 49" xfId="12347" xr:uid="{518BF7AB-1B01-4D83-B59C-CE74707E0C74}"/>
    <cellStyle name="Normal 2 2 2 2 2 2 2 5" xfId="12348" xr:uid="{80DCA85F-9CEE-4E36-B930-023BE5415F7F}"/>
    <cellStyle name="Normal 2 2 2 2 2 2 2 50" xfId="12349" xr:uid="{69527137-9784-4809-9664-2571EC84D8BD}"/>
    <cellStyle name="Normal 2 2 2 2 2 2 2 51" xfId="12350" xr:uid="{6B0CD57E-DF3A-46BF-894D-6C61EC1544D2}"/>
    <cellStyle name="Normal 2 2 2 2 2 2 2 52" xfId="12351" xr:uid="{614C4FC7-CF96-420C-AEFC-9C721707685D}"/>
    <cellStyle name="Normal 2 2 2 2 2 2 2 53" xfId="12352" xr:uid="{FF340B57-9A06-4676-B8F9-46692AD37574}"/>
    <cellStyle name="Normal 2 2 2 2 2 2 2 54" xfId="12353" xr:uid="{8056DFB1-64EE-42C7-AD8D-751EDE17D1E1}"/>
    <cellStyle name="Normal 2 2 2 2 2 2 2 54 2" xfId="12354" xr:uid="{9940C35E-FE26-4FFE-A32D-CABFA1D7FB13}"/>
    <cellStyle name="Normal 2 2 2 2 2 2 2 54 3" xfId="12355" xr:uid="{D7106C77-A84D-478F-9E14-7BE7B7E8CC31}"/>
    <cellStyle name="Normal 2 2 2 2 2 2 2 54 4" xfId="12356" xr:uid="{C8826BB0-6BDC-47C2-9BD2-75C4EA7CBE32}"/>
    <cellStyle name="Normal 2 2 2 2 2 2 2 54 5" xfId="12357" xr:uid="{5362B279-E69F-4C1F-AC9B-6713B5CEC45F}"/>
    <cellStyle name="Normal 2 2 2 2 2 2 2 54 6" xfId="12358" xr:uid="{1596F378-8A60-4C6B-ACC1-70F588E4521D}"/>
    <cellStyle name="Normal 2 2 2 2 2 2 2 54 7" xfId="12359" xr:uid="{5E8D8C47-05CD-44F2-9AF0-557876A6EC3D}"/>
    <cellStyle name="Normal 2 2 2 2 2 2 2 55" xfId="12360" xr:uid="{81258DFD-9FB1-46C8-BF2E-FD2586FE1AD0}"/>
    <cellStyle name="Normal 2 2 2 2 2 2 2 56" xfId="12361" xr:uid="{0616C8DC-0275-4B60-A120-A9A169B44B22}"/>
    <cellStyle name="Normal 2 2 2 2 2 2 2 57" xfId="12362" xr:uid="{1DA1BA38-C2E7-4C92-8796-8BD6FFFC30D7}"/>
    <cellStyle name="Normal 2 2 2 2 2 2 2 58" xfId="12363" xr:uid="{EE650418-6CA7-4504-991E-893E04CB23E8}"/>
    <cellStyle name="Normal 2 2 2 2 2 2 2 59" xfId="12364" xr:uid="{44ABBC0B-4742-40D2-A4B3-579B9609B83E}"/>
    <cellStyle name="Normal 2 2 2 2 2 2 2 6" xfId="12365" xr:uid="{F3F61C0E-8431-4392-9D81-DE6B1AEC365D}"/>
    <cellStyle name="Normal 2 2 2 2 2 2 2 60" xfId="12366" xr:uid="{E456C896-ADF9-4949-A5D1-56E11339C4B1}"/>
    <cellStyle name="Normal 2 2 2 2 2 2 2 61" xfId="12367" xr:uid="{AC049683-7BC4-4097-B038-EFB32F86806E}"/>
    <cellStyle name="Normal 2 2 2 2 2 2 2 62" xfId="12368" xr:uid="{9C32D07A-8B50-4B4E-B8C0-D0BB0FB635D4}"/>
    <cellStyle name="Normal 2 2 2 2 2 2 2 63" xfId="12369" xr:uid="{5BD507A1-CD41-4ED0-81EF-1758E51024FB}"/>
    <cellStyle name="Normal 2 2 2 2 2 2 2 64" xfId="12370" xr:uid="{F36D76B7-A3FA-4AFE-816C-0AEBDA49E1A2}"/>
    <cellStyle name="Normal 2 2 2 2 2 2 2 65" xfId="12371" xr:uid="{ACC2946C-3FF5-42DC-A157-DE1C30B08A72}"/>
    <cellStyle name="Normal 2 2 2 2 2 2 2 66" xfId="12372" xr:uid="{8AE4FD37-1D40-482F-98DA-B21456815C08}"/>
    <cellStyle name="Normal 2 2 2 2 2 2 2 67" xfId="12373" xr:uid="{C4B80AFF-082B-4C38-93C6-8A5EEB49C08F}"/>
    <cellStyle name="Normal 2 2 2 2 2 2 2 68" xfId="12374" xr:uid="{F6280031-277E-417A-B4A1-ECCBAC84B721}"/>
    <cellStyle name="Normal 2 2 2 2 2 2 2 69" xfId="12375" xr:uid="{EACE6BCA-CBEC-463D-9774-42E9BD520752}"/>
    <cellStyle name="Normal 2 2 2 2 2 2 2 7" xfId="12376" xr:uid="{59E03531-DD82-4C8F-810D-5858AFDBD814}"/>
    <cellStyle name="Normal 2 2 2 2 2 2 2 70" xfId="12377" xr:uid="{4E3F662F-C517-4CB3-AF4E-B839B7464EF9}"/>
    <cellStyle name="Normal 2 2 2 2 2 2 2 71" xfId="12378" xr:uid="{3FAC6B08-B2A0-45E5-B801-7D8AFB0C0181}"/>
    <cellStyle name="Normal 2 2 2 2 2 2 2 72" xfId="12379" xr:uid="{67D55BC3-92B5-494D-BDD9-58B2024400F6}"/>
    <cellStyle name="Normal 2 2 2 2 2 2 2 73" xfId="12380" xr:uid="{1B7B131E-AF62-4028-A0EF-5B35CAE05CE5}"/>
    <cellStyle name="Normal 2 2 2 2 2 2 2 74" xfId="12381" xr:uid="{4C7FB067-E749-4CF3-B21A-2D3827BFDAAC}"/>
    <cellStyle name="Normal 2 2 2 2 2 2 2 75" xfId="12382" xr:uid="{C5C6465D-330C-497E-A1DF-FC845276D36B}"/>
    <cellStyle name="Normal 2 2 2 2 2 2 2 76" xfId="12383" xr:uid="{74342528-57E1-4B4F-A1B3-179FA89C0ACD}"/>
    <cellStyle name="Normal 2 2 2 2 2 2 2 77" xfId="12384" xr:uid="{96C045E9-41B3-49B6-A07C-1D56CD452719}"/>
    <cellStyle name="Normal 2 2 2 2 2 2 2 78" xfId="12385" xr:uid="{01717AA3-3E79-40DB-9797-13AF2622DA3E}"/>
    <cellStyle name="Normal 2 2 2 2 2 2 2 79" xfId="12386" xr:uid="{6BDFDFA3-D717-4FA1-8C72-19123C14809E}"/>
    <cellStyle name="Normal 2 2 2 2 2 2 2 8" xfId="12387" xr:uid="{5EBDCDC7-BF17-455F-BEE4-C42BBB82DAE3}"/>
    <cellStyle name="Normal 2 2 2 2 2 2 2 80" xfId="12388" xr:uid="{39DCD0D7-BB8D-4EC0-9961-99448B2BCA22}"/>
    <cellStyle name="Normal 2 2 2 2 2 2 2 81" xfId="12389" xr:uid="{39CAF918-8634-4180-A6A3-750FFD055737}"/>
    <cellStyle name="Normal 2 2 2 2 2 2 2 82" xfId="12390" xr:uid="{F0B051D0-7707-48B4-9A72-313E70940F8E}"/>
    <cellStyle name="Normal 2 2 2 2 2 2 2 83" xfId="12391" xr:uid="{68B6FC34-EB90-4D80-B338-807896C012A4}"/>
    <cellStyle name="Normal 2 2 2 2 2 2 2 84" xfId="12392" xr:uid="{5B047EB8-131B-42B1-8718-0645924C9CE9}"/>
    <cellStyle name="Normal 2 2 2 2 2 2 2 85" xfId="12393" xr:uid="{627DCC22-787D-438E-B73D-B8E686689B2E}"/>
    <cellStyle name="Normal 2 2 2 2 2 2 2 86" xfId="12394" xr:uid="{A063AA56-045B-4122-9D0D-0BD81A25155C}"/>
    <cellStyle name="Normal 2 2 2 2 2 2 2 87" xfId="12395" xr:uid="{1C6AF8C4-A211-478A-85B0-BC5649304A47}"/>
    <cellStyle name="Normal 2 2 2 2 2 2 2 88" xfId="12396" xr:uid="{621EDAB5-D09E-4857-A51A-33CED56C3654}"/>
    <cellStyle name="Normal 2 2 2 2 2 2 2 89" xfId="12397" xr:uid="{5465F3C1-EED9-4296-9C32-03DC1F1BA979}"/>
    <cellStyle name="Normal 2 2 2 2 2 2 2 9" xfId="12398" xr:uid="{0C620603-A248-4836-AD74-7F95D46511A9}"/>
    <cellStyle name="Normal 2 2 2 2 2 2 2 90" xfId="12399" xr:uid="{7D4A4AA7-27CD-4D76-B6C3-F75FEBCE4A11}"/>
    <cellStyle name="Normal 2 2 2 2 2 2 2 91" xfId="12400" xr:uid="{D10AA070-B0FF-46EB-B08B-C0C093D6C093}"/>
    <cellStyle name="Normal 2 2 2 2 2 2 2 92" xfId="12401" xr:uid="{F2433AC9-FAD2-43E1-B831-88C5277B8894}"/>
    <cellStyle name="Normal 2 2 2 2 2 2 2 93" xfId="12402" xr:uid="{0187F927-ABAE-4683-B1F8-CB2FC177BD1A}"/>
    <cellStyle name="Normal 2 2 2 2 2 2 2 94" xfId="12403" xr:uid="{84010404-36EC-4B76-8809-C4A4F0C52FA6}"/>
    <cellStyle name="Normal 2 2 2 2 2 2 2 95" xfId="12404" xr:uid="{3D5F13FB-BD5A-4D8D-B847-1934CA34DE38}"/>
    <cellStyle name="Normal 2 2 2 2 2 2 2 96" xfId="12405" xr:uid="{8055A674-74AA-49E9-9B26-7C7A142E690F}"/>
    <cellStyle name="Normal 2 2 2 2 2 2 2 97" xfId="12406" xr:uid="{F827508B-D051-4BCF-8B39-12199200BF0E}"/>
    <cellStyle name="Normal 2 2 2 2 2 2 2 98" xfId="12407" xr:uid="{22CFCF7C-1566-404F-97DC-083D8A3ABBEF}"/>
    <cellStyle name="Normal 2 2 2 2 2 2 2 99" xfId="12408" xr:uid="{4589DF3C-CA08-48F2-A520-795D73736BB9}"/>
    <cellStyle name="Normal 2 2 2 2 2 2 20" xfId="12409" xr:uid="{E37D49D6-7508-455B-BDFE-EBC7EA34CD55}"/>
    <cellStyle name="Normal 2 2 2 2 2 2 21" xfId="12410" xr:uid="{C9DC5861-2A9E-4BBB-9AE5-9C05B1C4C103}"/>
    <cellStyle name="Normal 2 2 2 2 2 2 22" xfId="12411" xr:uid="{9AD62BFA-F32B-4045-BE31-4892E43AC0AC}"/>
    <cellStyle name="Normal 2 2 2 2 2 2 23" xfId="12412" xr:uid="{D202BC01-835A-4BAA-AFD5-E36EC16C8F81}"/>
    <cellStyle name="Normal 2 2 2 2 2 2 24" xfId="12413" xr:uid="{7B2BAA80-0117-4E70-B8BE-057F83ECC05D}"/>
    <cellStyle name="Normal 2 2 2 2 2 2 25" xfId="12414" xr:uid="{DEFBAB88-29E6-405F-91A1-D7948D04D710}"/>
    <cellStyle name="Normal 2 2 2 2 2 2 26" xfId="12415" xr:uid="{6EB5D1AE-B1B6-4CA7-BB40-529F4EC23DF0}"/>
    <cellStyle name="Normal 2 2 2 2 2 2 27" xfId="12416" xr:uid="{1BDF4C93-7667-4513-88FB-407A4CF9C3AA}"/>
    <cellStyle name="Normal 2 2 2 2 2 2 28" xfId="12417" xr:uid="{3525BA72-1C5D-4C9F-9954-2654C928C548}"/>
    <cellStyle name="Normal 2 2 2 2 2 2 28 10" xfId="12418" xr:uid="{5A475446-2617-44BC-A1CF-A76A6AB32C31}"/>
    <cellStyle name="Normal 2 2 2 2 2 2 28 11" xfId="12419" xr:uid="{668D6E9A-298C-4622-9337-2CC2BE77B269}"/>
    <cellStyle name="Normal 2 2 2 2 2 2 28 11 10" xfId="12420" xr:uid="{5D211A38-22F2-45CD-8512-7CFC837C3D64}"/>
    <cellStyle name="Normal 2 2 2 2 2 2 28 11 11" xfId="12421" xr:uid="{8E3836AA-BABE-4A62-BEF8-C04BE55CD646}"/>
    <cellStyle name="Normal 2 2 2 2 2 2 28 11 11 2" xfId="12422" xr:uid="{21404F5F-0665-4A9D-A490-489993432304}"/>
    <cellStyle name="Normal 2 2 2 2 2 2 28 11 11 3" xfId="12423" xr:uid="{FE456AAA-448F-457D-84F0-82C86E9ADE24}"/>
    <cellStyle name="Normal 2 2 2 2 2 2 28 11 11 4" xfId="12424" xr:uid="{C2A8D8EE-4864-4E8E-97E7-6D5BBF57C52A}"/>
    <cellStyle name="Normal 2 2 2 2 2 2 28 11 12" xfId="12425" xr:uid="{03C6DD1E-028B-4AC1-958B-A81C969C8356}"/>
    <cellStyle name="Normal 2 2 2 2 2 2 28 11 13" xfId="12426" xr:uid="{191B07FB-A588-4AB2-A6F2-588E00284876}"/>
    <cellStyle name="Normal 2 2 2 2 2 2 28 11 14" xfId="12427" xr:uid="{65FE2B56-8429-4DAF-97DE-A5FC817732B3}"/>
    <cellStyle name="Normal 2 2 2 2 2 2 28 11 2" xfId="12428" xr:uid="{C0301D30-4E58-421C-9473-EDD5D983C3CD}"/>
    <cellStyle name="Normal 2 2 2 2 2 2 28 11 2 10" xfId="12429" xr:uid="{E098CE6A-BDBF-4868-ADE3-3CBF6A376728}"/>
    <cellStyle name="Normal 2 2 2 2 2 2 28 11 2 11" xfId="12430" xr:uid="{6BFFDF7C-D9C6-488A-B719-83B93A08B638}"/>
    <cellStyle name="Normal 2 2 2 2 2 2 28 11 2 2" xfId="12431" xr:uid="{20092E13-7575-4736-B3AE-D49C9D94E4D8}"/>
    <cellStyle name="Normal 2 2 2 2 2 2 28 11 2 2 10" xfId="12432" xr:uid="{B8E0E404-7D45-4B0E-980F-DF41FBD089A3}"/>
    <cellStyle name="Normal 2 2 2 2 2 2 28 11 2 2 11" xfId="12433" xr:uid="{E95DBFF3-3E1D-4FBB-88AA-5F9075C67760}"/>
    <cellStyle name="Normal 2 2 2 2 2 2 28 11 2 2 2" xfId="12434" xr:uid="{743C9A9F-F74B-44BF-8C3D-8A6A0AED36FD}"/>
    <cellStyle name="Normal 2 2 2 2 2 2 28 11 2 2 2 2" xfId="12435" xr:uid="{4C5689B8-072F-4AB6-827F-24007EBE0BF9}"/>
    <cellStyle name="Normal 2 2 2 2 2 2 28 11 2 2 2 2 2" xfId="12436" xr:uid="{1B630176-731C-4DEB-96BF-1A58496EF6F6}"/>
    <cellStyle name="Normal 2 2 2 2 2 2 28 11 2 2 2 2 3" xfId="12437" xr:uid="{5F85FE62-B6B2-4135-B2B7-E1CD676B9BB7}"/>
    <cellStyle name="Normal 2 2 2 2 2 2 28 11 2 2 2 2 4" xfId="12438" xr:uid="{1B2B7BC1-22B5-4DC6-8B23-F075F0F6D438}"/>
    <cellStyle name="Normal 2 2 2 2 2 2 28 11 2 2 2 3" xfId="12439" xr:uid="{3E378786-AF62-49FD-AA61-7C6A5ADAA883}"/>
    <cellStyle name="Normal 2 2 2 2 2 2 28 11 2 2 2 4" xfId="12440" xr:uid="{C800C97B-7DCF-4877-9E22-21978910DCA6}"/>
    <cellStyle name="Normal 2 2 2 2 2 2 28 11 2 2 2 5" xfId="12441" xr:uid="{8361309E-785E-4ED3-950C-68C18E50930D}"/>
    <cellStyle name="Normal 2 2 2 2 2 2 28 11 2 2 2 6" xfId="12442" xr:uid="{FC8A12A2-1495-4718-8F6C-BFB05CBD260B}"/>
    <cellStyle name="Normal 2 2 2 2 2 2 28 11 2 2 3" xfId="12443" xr:uid="{E894B25C-09FC-42A8-96B6-73688761CDB3}"/>
    <cellStyle name="Normal 2 2 2 2 2 2 28 11 2 2 4" xfId="12444" xr:uid="{8D015C99-9F5E-40E2-9B16-532768924C7E}"/>
    <cellStyle name="Normal 2 2 2 2 2 2 28 11 2 2 5" xfId="12445" xr:uid="{16A6EF9F-34DE-40DC-B166-466E301ED5A6}"/>
    <cellStyle name="Normal 2 2 2 2 2 2 28 11 2 2 6" xfId="12446" xr:uid="{DC169908-4F81-4469-9388-981946B3F839}"/>
    <cellStyle name="Normal 2 2 2 2 2 2 28 11 2 2 7" xfId="12447" xr:uid="{164F12E2-41C2-4E8A-A6E6-2AFA58F54B9F}"/>
    <cellStyle name="Normal 2 2 2 2 2 2 28 11 2 2 8" xfId="12448" xr:uid="{6F4D755E-E4EE-462F-96B6-5E4FFFC01668}"/>
    <cellStyle name="Normal 2 2 2 2 2 2 28 11 2 2 8 2" xfId="12449" xr:uid="{B473F43F-EF02-4F9C-A092-4D7326477A64}"/>
    <cellStyle name="Normal 2 2 2 2 2 2 28 11 2 2 8 3" xfId="12450" xr:uid="{79D74F7A-EA9B-404D-96A2-D850748271DC}"/>
    <cellStyle name="Normal 2 2 2 2 2 2 28 11 2 2 8 4" xfId="12451" xr:uid="{C5121429-DC71-4E4C-8445-E75C801DC196}"/>
    <cellStyle name="Normal 2 2 2 2 2 2 28 11 2 2 9" xfId="12452" xr:uid="{E4D0D420-6765-441B-83C8-9A9643E5D63C}"/>
    <cellStyle name="Normal 2 2 2 2 2 2 28 11 2 3" xfId="12453" xr:uid="{DADDB31D-A2BA-4BAC-94F4-A439D9BDF2B1}"/>
    <cellStyle name="Normal 2 2 2 2 2 2 28 11 2 3 2" xfId="12454" xr:uid="{4B60A4F8-B2F9-4EDF-B326-B5FC79E20DF0}"/>
    <cellStyle name="Normal 2 2 2 2 2 2 28 11 2 3 2 2" xfId="12455" xr:uid="{6134FF3C-7776-471D-BA72-A5A997C796A9}"/>
    <cellStyle name="Normal 2 2 2 2 2 2 28 11 2 3 2 3" xfId="12456" xr:uid="{C3DCC59D-9BEC-4546-B212-DC7453146B33}"/>
    <cellStyle name="Normal 2 2 2 2 2 2 28 11 2 3 2 4" xfId="12457" xr:uid="{BA15C404-77A2-4479-93F9-16A34261B3DB}"/>
    <cellStyle name="Normal 2 2 2 2 2 2 28 11 2 3 3" xfId="12458" xr:uid="{596872D4-7290-4C2C-BBA6-BD8434AAE842}"/>
    <cellStyle name="Normal 2 2 2 2 2 2 28 11 2 3 4" xfId="12459" xr:uid="{B03C7B89-36BA-449F-872D-A7F868E03672}"/>
    <cellStyle name="Normal 2 2 2 2 2 2 28 11 2 3 5" xfId="12460" xr:uid="{9D577CBA-6EE8-41BD-B760-A29EB768226F}"/>
    <cellStyle name="Normal 2 2 2 2 2 2 28 11 2 3 6" xfId="12461" xr:uid="{FDB63381-B3BC-426A-A8EB-EE36B2A858D7}"/>
    <cellStyle name="Normal 2 2 2 2 2 2 28 11 2 4" xfId="12462" xr:uid="{C807D98C-F4E4-4410-9399-2109CEE7B441}"/>
    <cellStyle name="Normal 2 2 2 2 2 2 28 11 2 5" xfId="12463" xr:uid="{8FADBEA5-9522-434C-AC78-C32E118CF31A}"/>
    <cellStyle name="Normal 2 2 2 2 2 2 28 11 2 6" xfId="12464" xr:uid="{1B5AD1D2-8961-46B0-96AF-9E0DAD1379FE}"/>
    <cellStyle name="Normal 2 2 2 2 2 2 28 11 2 7" xfId="12465" xr:uid="{4402D834-DB84-4715-818E-1CB567BF0C7D}"/>
    <cellStyle name="Normal 2 2 2 2 2 2 28 11 2 8" xfId="12466" xr:uid="{790102C1-508A-4828-98E7-207C226B09C8}"/>
    <cellStyle name="Normal 2 2 2 2 2 2 28 11 2 8 2" xfId="12467" xr:uid="{70A1EC15-0F19-4071-A111-65C202D1B4F9}"/>
    <cellStyle name="Normal 2 2 2 2 2 2 28 11 2 8 3" xfId="12468" xr:uid="{8BF68FF6-2B0F-4966-AF03-633BEC6AFE54}"/>
    <cellStyle name="Normal 2 2 2 2 2 2 28 11 2 8 4" xfId="12469" xr:uid="{E812CC9B-3822-42A0-9898-9EC2E3341A6A}"/>
    <cellStyle name="Normal 2 2 2 2 2 2 28 11 2 9" xfId="12470" xr:uid="{CE603E2B-E9D4-4493-BF60-EDE5682A19AE}"/>
    <cellStyle name="Normal 2 2 2 2 2 2 28 11 3" xfId="12471" xr:uid="{98AFEB42-F36C-492B-BEA7-F88397FFFCA1}"/>
    <cellStyle name="Normal 2 2 2 2 2 2 28 11 4" xfId="12472" xr:uid="{1B09762B-5702-478B-A4D9-91229752DB0D}"/>
    <cellStyle name="Normal 2 2 2 2 2 2 28 11 5" xfId="12473" xr:uid="{24866D5C-41CA-4B24-A46D-4EC870ED88EF}"/>
    <cellStyle name="Normal 2 2 2 2 2 2 28 11 5 2" xfId="12474" xr:uid="{9868E44A-B0DC-42EE-A3A9-7382EED7FD71}"/>
    <cellStyle name="Normal 2 2 2 2 2 2 28 11 5 2 2" xfId="12475" xr:uid="{B7173D63-0314-446B-9792-77F8FCEC332D}"/>
    <cellStyle name="Normal 2 2 2 2 2 2 28 11 5 2 3" xfId="12476" xr:uid="{3CA76E88-F3DC-4737-8C4C-7A14D7B4F6FC}"/>
    <cellStyle name="Normal 2 2 2 2 2 2 28 11 5 2 4" xfId="12477" xr:uid="{69640429-3329-4CC4-9C78-2DE5A01F54A8}"/>
    <cellStyle name="Normal 2 2 2 2 2 2 28 11 5 3" xfId="12478" xr:uid="{205D9F72-C89C-45DD-82A0-402B0CE833B8}"/>
    <cellStyle name="Normal 2 2 2 2 2 2 28 11 5 4" xfId="12479" xr:uid="{5A1E9291-4A92-4416-B1BD-9788EE1C7052}"/>
    <cellStyle name="Normal 2 2 2 2 2 2 28 11 5 5" xfId="12480" xr:uid="{BEB743BC-4589-4C68-805F-D1CFC0DE9B2D}"/>
    <cellStyle name="Normal 2 2 2 2 2 2 28 11 5 6" xfId="12481" xr:uid="{099EC6E2-E0A0-4F70-8E31-399477069255}"/>
    <cellStyle name="Normal 2 2 2 2 2 2 28 11 6" xfId="12482" xr:uid="{9B617851-14C6-4F38-98CD-EB8B7F139155}"/>
    <cellStyle name="Normal 2 2 2 2 2 2 28 11 7" xfId="12483" xr:uid="{D1846A26-EE3E-47F3-A6E8-3D07AC0122FC}"/>
    <cellStyle name="Normal 2 2 2 2 2 2 28 11 8" xfId="12484" xr:uid="{18523160-A0AD-4273-8397-D77604473A27}"/>
    <cellStyle name="Normal 2 2 2 2 2 2 28 11 9" xfId="12485" xr:uid="{F9AA0620-E418-45A6-91C2-55943FC4DFAC}"/>
    <cellStyle name="Normal 2 2 2 2 2 2 28 12" xfId="12486" xr:uid="{EC8C6E36-5FF5-4C33-9DA7-2926AF30133F}"/>
    <cellStyle name="Normal 2 2 2 2 2 2 28 13" xfId="12487" xr:uid="{AA810C4A-0109-4988-B541-9EC6B68DF9E9}"/>
    <cellStyle name="Normal 2 2 2 2 2 2 28 13 10" xfId="12488" xr:uid="{7326F48D-5F03-47B9-8FAA-FDC2C83439E9}"/>
    <cellStyle name="Normal 2 2 2 2 2 2 28 13 11" xfId="12489" xr:uid="{209D65CD-D05B-4F53-9F43-CB8EA59F8187}"/>
    <cellStyle name="Normal 2 2 2 2 2 2 28 13 2" xfId="12490" xr:uid="{1D2B7B0B-90A4-402E-879D-FDCA64B63120}"/>
    <cellStyle name="Normal 2 2 2 2 2 2 28 13 2 10" xfId="12491" xr:uid="{C35AB5D3-B79F-4506-89C2-C4221A8486B3}"/>
    <cellStyle name="Normal 2 2 2 2 2 2 28 13 2 11" xfId="12492" xr:uid="{B6D98344-0E4F-495A-AA81-91BDC006651C}"/>
    <cellStyle name="Normal 2 2 2 2 2 2 28 13 2 2" xfId="12493" xr:uid="{F2811462-9A03-455A-A4CA-4C32CB861BD2}"/>
    <cellStyle name="Normal 2 2 2 2 2 2 28 13 2 2 2" xfId="12494" xr:uid="{6E291F50-32B2-4635-915D-19D6F249325C}"/>
    <cellStyle name="Normal 2 2 2 2 2 2 28 13 2 2 2 2" xfId="12495" xr:uid="{F5D7756D-F9A9-4ACC-811E-65DBE20B777C}"/>
    <cellStyle name="Normal 2 2 2 2 2 2 28 13 2 2 2 3" xfId="12496" xr:uid="{D4067F4C-E3AE-4947-9851-27EC5DC9F977}"/>
    <cellStyle name="Normal 2 2 2 2 2 2 28 13 2 2 2 4" xfId="12497" xr:uid="{CB644A09-8510-40E3-A5E2-F94BE727AA5F}"/>
    <cellStyle name="Normal 2 2 2 2 2 2 28 13 2 2 3" xfId="12498" xr:uid="{4836CF4F-6F98-45F5-BC1D-63545A99C4EC}"/>
    <cellStyle name="Normal 2 2 2 2 2 2 28 13 2 2 4" xfId="12499" xr:uid="{3305A446-4A6B-47E9-93FE-04B5427A3F52}"/>
    <cellStyle name="Normal 2 2 2 2 2 2 28 13 2 2 5" xfId="12500" xr:uid="{5A5E8454-264E-434A-906A-4427CE5B42DE}"/>
    <cellStyle name="Normal 2 2 2 2 2 2 28 13 2 2 6" xfId="12501" xr:uid="{AD8C29C6-C19B-476C-819D-D36A5457EA11}"/>
    <cellStyle name="Normal 2 2 2 2 2 2 28 13 2 3" xfId="12502" xr:uid="{9371D32B-77A9-4D1E-90EF-B65D2592EE6E}"/>
    <cellStyle name="Normal 2 2 2 2 2 2 28 13 2 4" xfId="12503" xr:uid="{D8D63803-4DCA-42F3-918D-400C9D823FC5}"/>
    <cellStyle name="Normal 2 2 2 2 2 2 28 13 2 5" xfId="12504" xr:uid="{4A0F8C20-00EB-422D-B0D6-06583F540429}"/>
    <cellStyle name="Normal 2 2 2 2 2 2 28 13 2 6" xfId="12505" xr:uid="{4275FA81-1E07-44AB-BCDC-DF7B29501E19}"/>
    <cellStyle name="Normal 2 2 2 2 2 2 28 13 2 7" xfId="12506" xr:uid="{13672845-5969-4466-966A-F8035A206CB5}"/>
    <cellStyle name="Normal 2 2 2 2 2 2 28 13 2 8" xfId="12507" xr:uid="{D0290474-7CAF-42C0-80B0-C74C773AF1EA}"/>
    <cellStyle name="Normal 2 2 2 2 2 2 28 13 2 8 2" xfId="12508" xr:uid="{A3468146-1CA5-4344-855E-19C3184DD67F}"/>
    <cellStyle name="Normal 2 2 2 2 2 2 28 13 2 8 3" xfId="12509" xr:uid="{50FAB340-EFA2-49D6-A6F9-2E5A05504E0B}"/>
    <cellStyle name="Normal 2 2 2 2 2 2 28 13 2 8 4" xfId="12510" xr:uid="{0FDA45C1-6471-4E8B-921E-83B1715687E8}"/>
    <cellStyle name="Normal 2 2 2 2 2 2 28 13 2 9" xfId="12511" xr:uid="{D51956CA-2756-448A-B256-44AE27C115EE}"/>
    <cellStyle name="Normal 2 2 2 2 2 2 28 13 3" xfId="12512" xr:uid="{95AE44E2-FC85-4183-8726-3E2E08ACAD1C}"/>
    <cellStyle name="Normal 2 2 2 2 2 2 28 13 3 2" xfId="12513" xr:uid="{5F2B0FDC-8C8C-483B-AFED-A929C3F789AB}"/>
    <cellStyle name="Normal 2 2 2 2 2 2 28 13 3 2 2" xfId="12514" xr:uid="{F4F65876-EED3-43C9-925D-82AD361B3C5D}"/>
    <cellStyle name="Normal 2 2 2 2 2 2 28 13 3 2 3" xfId="12515" xr:uid="{D9736BF2-53D4-4CB7-AF23-9E74768C20E8}"/>
    <cellStyle name="Normal 2 2 2 2 2 2 28 13 3 2 4" xfId="12516" xr:uid="{6367DC5C-96C1-4174-B6F5-FEAF66547D17}"/>
    <cellStyle name="Normal 2 2 2 2 2 2 28 13 3 3" xfId="12517" xr:uid="{234FF585-1891-46E7-B485-3E2F02D5C05E}"/>
    <cellStyle name="Normal 2 2 2 2 2 2 28 13 3 4" xfId="12518" xr:uid="{1BCCDC46-AAF5-4FE9-A682-D2455B64BD83}"/>
    <cellStyle name="Normal 2 2 2 2 2 2 28 13 3 5" xfId="12519" xr:uid="{FC181D98-BF52-42C7-851C-572F21589F41}"/>
    <cellStyle name="Normal 2 2 2 2 2 2 28 13 3 6" xfId="12520" xr:uid="{E806E9D7-B528-4B1C-AF0A-7C7DF52E932F}"/>
    <cellStyle name="Normal 2 2 2 2 2 2 28 13 4" xfId="12521" xr:uid="{A10E1A75-78F3-4F17-BB25-E55BA05E15AA}"/>
    <cellStyle name="Normal 2 2 2 2 2 2 28 13 5" xfId="12522" xr:uid="{0A6C665D-7CCD-487A-9767-6A1DDE16834E}"/>
    <cellStyle name="Normal 2 2 2 2 2 2 28 13 6" xfId="12523" xr:uid="{FC692FAE-3E46-43A6-BE5F-8DB269B4473B}"/>
    <cellStyle name="Normal 2 2 2 2 2 2 28 13 7" xfId="12524" xr:uid="{99BAE660-1303-4B17-B2D8-9B74F94B143C}"/>
    <cellStyle name="Normal 2 2 2 2 2 2 28 13 8" xfId="12525" xr:uid="{08FEE381-3A17-4631-AC12-EA02B8A9C351}"/>
    <cellStyle name="Normal 2 2 2 2 2 2 28 13 8 2" xfId="12526" xr:uid="{CC739CC0-5F4E-4E2B-800F-C1746A84C81F}"/>
    <cellStyle name="Normal 2 2 2 2 2 2 28 13 8 3" xfId="12527" xr:uid="{1222C2A6-9EB6-4B0E-B0A1-2CE391C7B520}"/>
    <cellStyle name="Normal 2 2 2 2 2 2 28 13 8 4" xfId="12528" xr:uid="{3A1E95DD-D4CD-44F1-9606-93999AE6FF85}"/>
    <cellStyle name="Normal 2 2 2 2 2 2 28 13 9" xfId="12529" xr:uid="{6A237EB6-8EA2-408A-8C21-51E88FC54F57}"/>
    <cellStyle name="Normal 2 2 2 2 2 2 28 14" xfId="12530" xr:uid="{AF7DCB62-648C-4D59-BAB1-0819C10D23FB}"/>
    <cellStyle name="Normal 2 2 2 2 2 2 28 15" xfId="12531" xr:uid="{E5915F18-E1A7-42F0-BBAB-35FBFF82E7AD}"/>
    <cellStyle name="Normal 2 2 2 2 2 2 28 15 2" xfId="12532" xr:uid="{65E3AF65-8F7C-4DD1-8C3E-083DB10E36FA}"/>
    <cellStyle name="Normal 2 2 2 2 2 2 28 15 2 2" xfId="12533" xr:uid="{37C1AF56-A380-4A44-B291-34ED72987990}"/>
    <cellStyle name="Normal 2 2 2 2 2 2 28 15 2 3" xfId="12534" xr:uid="{212FE536-3A6F-4DDD-A03F-D32E3B5724D6}"/>
    <cellStyle name="Normal 2 2 2 2 2 2 28 15 2 4" xfId="12535" xr:uid="{3E8CFB75-FFE5-43D1-926C-F6756AC788B8}"/>
    <cellStyle name="Normal 2 2 2 2 2 2 28 15 3" xfId="12536" xr:uid="{48D877A7-CB55-47B9-89DA-3E067D578A4D}"/>
    <cellStyle name="Normal 2 2 2 2 2 2 28 15 4" xfId="12537" xr:uid="{2AEF79D1-87E0-4531-9274-0B34365A42A5}"/>
    <cellStyle name="Normal 2 2 2 2 2 2 28 15 5" xfId="12538" xr:uid="{665832C2-7F12-4A56-9E2A-8406CBDFBF67}"/>
    <cellStyle name="Normal 2 2 2 2 2 2 28 15 6" xfId="12539" xr:uid="{627D6756-D146-4159-8838-44F49BE9A183}"/>
    <cellStyle name="Normal 2 2 2 2 2 2 28 16" xfId="12540" xr:uid="{22267C6F-5A0E-430D-8C88-E83848148F46}"/>
    <cellStyle name="Normal 2 2 2 2 2 2 28 17" xfId="12541" xr:uid="{CAF81274-4BDF-4C07-A15A-1FE1D6AD0E44}"/>
    <cellStyle name="Normal 2 2 2 2 2 2 28 18" xfId="12542" xr:uid="{CFC4A84C-9291-45E8-B261-DF9B20EAC11D}"/>
    <cellStyle name="Normal 2 2 2 2 2 2 28 19" xfId="12543" xr:uid="{CBD524B0-12E5-48E4-8A2A-96E1A0209276}"/>
    <cellStyle name="Normal 2 2 2 2 2 2 28 2" xfId="12544" xr:uid="{F5083198-F6BC-417E-976F-AB57A197FC90}"/>
    <cellStyle name="Normal 2 2 2 2 2 2 28 2 10" xfId="12545" xr:uid="{5C31E83A-0C78-4C34-8F1A-37118430D9D9}"/>
    <cellStyle name="Normal 2 2 2 2 2 2 28 2 11" xfId="12546" xr:uid="{E32D6335-1369-4D76-84F1-D7867D029E39}"/>
    <cellStyle name="Normal 2 2 2 2 2 2 28 2 12" xfId="12547" xr:uid="{6C1F2DB6-9602-468A-AEB7-CE4C3F4871A2}"/>
    <cellStyle name="Normal 2 2 2 2 2 2 28 2 13" xfId="12548" xr:uid="{D602D056-9779-4E2C-9BDD-7344407B9917}"/>
    <cellStyle name="Normal 2 2 2 2 2 2 28 2 13 2" xfId="12549" xr:uid="{C0738A32-6729-4693-B98F-33374A9A19B2}"/>
    <cellStyle name="Normal 2 2 2 2 2 2 28 2 13 3" xfId="12550" xr:uid="{F17EBBFD-0ADD-451A-8367-968F28994CED}"/>
    <cellStyle name="Normal 2 2 2 2 2 2 28 2 13 4" xfId="12551" xr:uid="{36523FC1-2FAF-4743-8513-A9EE03B96E90}"/>
    <cellStyle name="Normal 2 2 2 2 2 2 28 2 14" xfId="12552" xr:uid="{28CD7174-F428-4D77-9DA1-16BE5AB4FBB6}"/>
    <cellStyle name="Normal 2 2 2 2 2 2 28 2 15" xfId="12553" xr:uid="{D99BA748-1D52-40CE-869F-B2CF8C664203}"/>
    <cellStyle name="Normal 2 2 2 2 2 2 28 2 16" xfId="12554" xr:uid="{C615DAE8-9560-45F6-848B-705926BCB644}"/>
    <cellStyle name="Normal 2 2 2 2 2 2 28 2 2" xfId="12555" xr:uid="{C906077F-B5C6-4974-B644-D011CE9B5CE1}"/>
    <cellStyle name="Normal 2 2 2 2 2 2 28 2 2 10" xfId="12556" xr:uid="{9D0013CF-18C7-4DC2-8A12-C409D17EE3AE}"/>
    <cellStyle name="Normal 2 2 2 2 2 2 28 2 2 11" xfId="12557" xr:uid="{6E4DD748-984D-48E5-BC36-83D5E62C79E6}"/>
    <cellStyle name="Normal 2 2 2 2 2 2 28 2 2 11 2" xfId="12558" xr:uid="{32C50CD4-EB47-4FD4-8074-D4E722AB9CD2}"/>
    <cellStyle name="Normal 2 2 2 2 2 2 28 2 2 11 3" xfId="12559" xr:uid="{4BDABC9D-51C9-4C31-A698-9F9817E0D4C4}"/>
    <cellStyle name="Normal 2 2 2 2 2 2 28 2 2 11 4" xfId="12560" xr:uid="{F6790415-78E5-4908-8425-2ACD78F79A0B}"/>
    <cellStyle name="Normal 2 2 2 2 2 2 28 2 2 12" xfId="12561" xr:uid="{9AE9B67E-6069-4852-A355-8578656992EE}"/>
    <cellStyle name="Normal 2 2 2 2 2 2 28 2 2 13" xfId="12562" xr:uid="{50E983A2-63B0-45B7-9C57-31E938D7ECD5}"/>
    <cellStyle name="Normal 2 2 2 2 2 2 28 2 2 14" xfId="12563" xr:uid="{164EBEC1-B54A-4ECE-980F-60A150F85857}"/>
    <cellStyle name="Normal 2 2 2 2 2 2 28 2 2 2" xfId="12564" xr:uid="{D9C7E69C-6F33-415D-95C6-28BEA5FD45F9}"/>
    <cellStyle name="Normal 2 2 2 2 2 2 28 2 2 2 10" xfId="12565" xr:uid="{7E1F6B3B-C7C5-480C-88B9-FF6B4AEA9C0A}"/>
    <cellStyle name="Normal 2 2 2 2 2 2 28 2 2 2 11" xfId="12566" xr:uid="{4F78A4E0-7F73-46CE-8CFE-844CAABA4A2D}"/>
    <cellStyle name="Normal 2 2 2 2 2 2 28 2 2 2 2" xfId="12567" xr:uid="{C782B73C-89E7-4E68-A9D1-B8B92425031D}"/>
    <cellStyle name="Normal 2 2 2 2 2 2 28 2 2 2 2 10" xfId="12568" xr:uid="{6A882023-74CC-4A4C-81F4-18F658E70487}"/>
    <cellStyle name="Normal 2 2 2 2 2 2 28 2 2 2 2 11" xfId="12569" xr:uid="{A41CBACF-4DC4-402A-A46E-DCA31FAAACCA}"/>
    <cellStyle name="Normal 2 2 2 2 2 2 28 2 2 2 2 2" xfId="12570" xr:uid="{3B72783A-5151-40A2-8D85-D7C42A240B41}"/>
    <cellStyle name="Normal 2 2 2 2 2 2 28 2 2 2 2 2 2" xfId="12571" xr:uid="{7CC5C38D-C174-45BD-AD48-4D21EB7EABA6}"/>
    <cellStyle name="Normal 2 2 2 2 2 2 28 2 2 2 2 2 2 2" xfId="12572" xr:uid="{2CF276EF-A19E-4A3D-B3B8-4A0F42E1FA48}"/>
    <cellStyle name="Normal 2 2 2 2 2 2 28 2 2 2 2 2 2 3" xfId="12573" xr:uid="{A0563976-F2A7-49C3-BFF0-08DCBD75BAFC}"/>
    <cellStyle name="Normal 2 2 2 2 2 2 28 2 2 2 2 2 2 4" xfId="12574" xr:uid="{DF43BC93-58CA-48CB-8C5A-469B90B4C418}"/>
    <cellStyle name="Normal 2 2 2 2 2 2 28 2 2 2 2 2 3" xfId="12575" xr:uid="{FB463F94-5D4E-454C-B382-5E969032EC5D}"/>
    <cellStyle name="Normal 2 2 2 2 2 2 28 2 2 2 2 2 4" xfId="12576" xr:uid="{7D336701-CB39-4551-8CA6-2C0918896FC3}"/>
    <cellStyle name="Normal 2 2 2 2 2 2 28 2 2 2 2 2 5" xfId="12577" xr:uid="{F049F5EC-24E5-4A1A-B5D8-1F403E569402}"/>
    <cellStyle name="Normal 2 2 2 2 2 2 28 2 2 2 2 2 6" xfId="12578" xr:uid="{9984DB37-CB78-4255-8A80-FD40B55C1F03}"/>
    <cellStyle name="Normal 2 2 2 2 2 2 28 2 2 2 2 3" xfId="12579" xr:uid="{D0BF83E2-2FEF-47F2-95F3-5417F5D8D0CB}"/>
    <cellStyle name="Normal 2 2 2 2 2 2 28 2 2 2 2 4" xfId="12580" xr:uid="{516C73E2-DD8C-4EF1-8FD1-65C53C6B0BF1}"/>
    <cellStyle name="Normal 2 2 2 2 2 2 28 2 2 2 2 5" xfId="12581" xr:uid="{8DB8200D-1594-4A0F-9CEB-1E3C7D85078F}"/>
    <cellStyle name="Normal 2 2 2 2 2 2 28 2 2 2 2 6" xfId="12582" xr:uid="{168CE269-51D6-42F4-932D-24BD288BA405}"/>
    <cellStyle name="Normal 2 2 2 2 2 2 28 2 2 2 2 7" xfId="12583" xr:uid="{E8A86FBC-B669-42AF-A230-2A3224B0DEE8}"/>
    <cellStyle name="Normal 2 2 2 2 2 2 28 2 2 2 2 8" xfId="12584" xr:uid="{BB172428-0C1E-4C70-B012-A7FBD57F3C80}"/>
    <cellStyle name="Normal 2 2 2 2 2 2 28 2 2 2 2 8 2" xfId="12585" xr:uid="{A51BDD33-5E8D-4484-8116-48DE61BF116D}"/>
    <cellStyle name="Normal 2 2 2 2 2 2 28 2 2 2 2 8 3" xfId="12586" xr:uid="{9CABBB0B-26FA-4CEE-B25E-3323D686563B}"/>
    <cellStyle name="Normal 2 2 2 2 2 2 28 2 2 2 2 8 4" xfId="12587" xr:uid="{9A596816-2556-4788-BDEF-9A8758C52FAA}"/>
    <cellStyle name="Normal 2 2 2 2 2 2 28 2 2 2 2 9" xfId="12588" xr:uid="{969115A7-F4AE-498F-A180-0F0946D98533}"/>
    <cellStyle name="Normal 2 2 2 2 2 2 28 2 2 2 3" xfId="12589" xr:uid="{8262E165-2262-4E47-9D02-662993011872}"/>
    <cellStyle name="Normal 2 2 2 2 2 2 28 2 2 2 3 2" xfId="12590" xr:uid="{6A739917-3BF9-4839-A358-31705A09E766}"/>
    <cellStyle name="Normal 2 2 2 2 2 2 28 2 2 2 3 2 2" xfId="12591" xr:uid="{FD82C943-358D-4ECA-9BDC-9DCB8CEA07EA}"/>
    <cellStyle name="Normal 2 2 2 2 2 2 28 2 2 2 3 2 3" xfId="12592" xr:uid="{EB267D55-983A-43AA-B45C-F408D99C5630}"/>
    <cellStyle name="Normal 2 2 2 2 2 2 28 2 2 2 3 2 4" xfId="12593" xr:uid="{AB5BC0F3-0141-4199-9842-1003C0BF7F60}"/>
    <cellStyle name="Normal 2 2 2 2 2 2 28 2 2 2 3 3" xfId="12594" xr:uid="{BEA77A1B-1068-4FDA-84ED-40FE84181D3A}"/>
    <cellStyle name="Normal 2 2 2 2 2 2 28 2 2 2 3 4" xfId="12595" xr:uid="{84A4FA50-13DA-45ED-B256-C5AF44CD8B14}"/>
    <cellStyle name="Normal 2 2 2 2 2 2 28 2 2 2 3 5" xfId="12596" xr:uid="{6237C6FB-FE3B-434D-9775-3538D828DF02}"/>
    <cellStyle name="Normal 2 2 2 2 2 2 28 2 2 2 3 6" xfId="12597" xr:uid="{5AB24F48-5F6C-48C6-A331-C99A0941D1B1}"/>
    <cellStyle name="Normal 2 2 2 2 2 2 28 2 2 2 4" xfId="12598" xr:uid="{7D91EA48-3688-4870-B02C-38DF8EAAA57F}"/>
    <cellStyle name="Normal 2 2 2 2 2 2 28 2 2 2 5" xfId="12599" xr:uid="{3EDE668A-7723-4227-8D7C-69C4A6C18900}"/>
    <cellStyle name="Normal 2 2 2 2 2 2 28 2 2 2 6" xfId="12600" xr:uid="{13B987F3-BFDB-4986-9590-3378CEA86077}"/>
    <cellStyle name="Normal 2 2 2 2 2 2 28 2 2 2 7" xfId="12601" xr:uid="{2C05BE59-2576-42E7-9DF5-742702471F98}"/>
    <cellStyle name="Normal 2 2 2 2 2 2 28 2 2 2 8" xfId="12602" xr:uid="{79CE6F53-62A0-4A8A-8B0F-4AB0D77994F7}"/>
    <cellStyle name="Normal 2 2 2 2 2 2 28 2 2 2 8 2" xfId="12603" xr:uid="{87BBB14D-F9F4-4966-A294-89871F2CD3CC}"/>
    <cellStyle name="Normal 2 2 2 2 2 2 28 2 2 2 8 3" xfId="12604" xr:uid="{DFE3C2A9-5F68-43A9-A294-B819F7239703}"/>
    <cellStyle name="Normal 2 2 2 2 2 2 28 2 2 2 8 4" xfId="12605" xr:uid="{78BB2315-99BD-4B0E-A109-CB244D4214A6}"/>
    <cellStyle name="Normal 2 2 2 2 2 2 28 2 2 2 9" xfId="12606" xr:uid="{FD5EB581-2153-4659-BAD2-EC9D3B7D0C46}"/>
    <cellStyle name="Normal 2 2 2 2 2 2 28 2 2 3" xfId="12607" xr:uid="{8DB08441-0EB3-4D56-891F-68820C06CBF5}"/>
    <cellStyle name="Normal 2 2 2 2 2 2 28 2 2 4" xfId="12608" xr:uid="{322FB258-D073-4B2C-AF56-623B02F5E5B9}"/>
    <cellStyle name="Normal 2 2 2 2 2 2 28 2 2 5" xfId="12609" xr:uid="{1166080D-5656-4183-B670-A43A86B45BEC}"/>
    <cellStyle name="Normal 2 2 2 2 2 2 28 2 2 5 2" xfId="12610" xr:uid="{A9BCDDC9-EA17-4A0F-A30A-A7A84DE763DB}"/>
    <cellStyle name="Normal 2 2 2 2 2 2 28 2 2 5 2 2" xfId="12611" xr:uid="{E17A5D4D-8130-42A9-8625-CE521081E802}"/>
    <cellStyle name="Normal 2 2 2 2 2 2 28 2 2 5 2 3" xfId="12612" xr:uid="{BF43215A-B80A-4D17-8A9A-65DDC3B60839}"/>
    <cellStyle name="Normal 2 2 2 2 2 2 28 2 2 5 2 4" xfId="12613" xr:uid="{92397E63-D181-465C-B6B4-03CD59413853}"/>
    <cellStyle name="Normal 2 2 2 2 2 2 28 2 2 5 3" xfId="12614" xr:uid="{031E69EE-ED8F-4DA0-A2DB-9167B8051D73}"/>
    <cellStyle name="Normal 2 2 2 2 2 2 28 2 2 5 4" xfId="12615" xr:uid="{60EDF7A1-9613-4887-B9A4-F04EE6AA0E78}"/>
    <cellStyle name="Normal 2 2 2 2 2 2 28 2 2 5 5" xfId="12616" xr:uid="{6A4D0042-B8A9-4F1A-B7D9-EF30B0B5242C}"/>
    <cellStyle name="Normal 2 2 2 2 2 2 28 2 2 5 6" xfId="12617" xr:uid="{1FBF84FA-DE23-495F-9D72-559B2938B138}"/>
    <cellStyle name="Normal 2 2 2 2 2 2 28 2 2 6" xfId="12618" xr:uid="{C7A8B58E-F53B-401B-A5CF-D789D9AD7C88}"/>
    <cellStyle name="Normal 2 2 2 2 2 2 28 2 2 7" xfId="12619" xr:uid="{E93444D0-89BD-4AB2-A6BB-F175E6966E1D}"/>
    <cellStyle name="Normal 2 2 2 2 2 2 28 2 2 8" xfId="12620" xr:uid="{F6C14183-F10C-4331-8128-09D9A4141397}"/>
    <cellStyle name="Normal 2 2 2 2 2 2 28 2 2 9" xfId="12621" xr:uid="{5540DC24-7BD9-427E-B527-75740F931133}"/>
    <cellStyle name="Normal 2 2 2 2 2 2 28 2 3" xfId="12622" xr:uid="{A91A54C3-1DBB-4986-9C6B-BCD83CC728CA}"/>
    <cellStyle name="Normal 2 2 2 2 2 2 28 2 4" xfId="12623" xr:uid="{CE9CC886-E3B5-4619-9C0E-836EAF0FEE97}"/>
    <cellStyle name="Normal 2 2 2 2 2 2 28 2 5" xfId="12624" xr:uid="{7BC91049-E767-4DA0-B702-6B7042EB0829}"/>
    <cellStyle name="Normal 2 2 2 2 2 2 28 2 5 10" xfId="12625" xr:uid="{357F6361-319D-4D41-8E25-894ADB352D26}"/>
    <cellStyle name="Normal 2 2 2 2 2 2 28 2 5 11" xfId="12626" xr:uid="{69DF7834-0C6B-49A4-B3FC-6B1DD5E9CFA2}"/>
    <cellStyle name="Normal 2 2 2 2 2 2 28 2 5 2" xfId="12627" xr:uid="{02C9B117-35E2-4DB0-8BF0-FF6EF0FA5BAF}"/>
    <cellStyle name="Normal 2 2 2 2 2 2 28 2 5 2 10" xfId="12628" xr:uid="{C7D39CDC-BF50-4209-A57F-4FF732D1E5AF}"/>
    <cellStyle name="Normal 2 2 2 2 2 2 28 2 5 2 11" xfId="12629" xr:uid="{35D47659-2626-4AF8-AD84-BA501D46ECD1}"/>
    <cellStyle name="Normal 2 2 2 2 2 2 28 2 5 2 2" xfId="12630" xr:uid="{A0C007E2-DC3C-43E6-8789-CA1BD17BF74A}"/>
    <cellStyle name="Normal 2 2 2 2 2 2 28 2 5 2 2 2" xfId="12631" xr:uid="{F65EFC10-13E6-4673-AFF6-A33FAA6EA308}"/>
    <cellStyle name="Normal 2 2 2 2 2 2 28 2 5 2 2 2 2" xfId="12632" xr:uid="{E2BC6B89-D887-421D-B535-2FFAB366AAC4}"/>
    <cellStyle name="Normal 2 2 2 2 2 2 28 2 5 2 2 2 3" xfId="12633" xr:uid="{E85EDD7D-0EF8-455C-9EAA-FA5D772F4C0C}"/>
    <cellStyle name="Normal 2 2 2 2 2 2 28 2 5 2 2 2 4" xfId="12634" xr:uid="{DF5DC855-24B4-43C0-8BF3-83484188A04E}"/>
    <cellStyle name="Normal 2 2 2 2 2 2 28 2 5 2 2 3" xfId="12635" xr:uid="{CDDBBF80-408F-4D97-8CF5-032F038BB916}"/>
    <cellStyle name="Normal 2 2 2 2 2 2 28 2 5 2 2 4" xfId="12636" xr:uid="{880A2CC3-8E77-4839-990C-C74BE8149BCE}"/>
    <cellStyle name="Normal 2 2 2 2 2 2 28 2 5 2 2 5" xfId="12637" xr:uid="{673D337A-3C54-4943-91E6-C54B2DE8DD5A}"/>
    <cellStyle name="Normal 2 2 2 2 2 2 28 2 5 2 2 6" xfId="12638" xr:uid="{575B62FC-2E21-4955-ABC3-A12A24EDF9AF}"/>
    <cellStyle name="Normal 2 2 2 2 2 2 28 2 5 2 3" xfId="12639" xr:uid="{9536E803-36CD-40F9-B995-C7C80CB8256A}"/>
    <cellStyle name="Normal 2 2 2 2 2 2 28 2 5 2 4" xfId="12640" xr:uid="{FDC351D8-2CC3-4F13-BB83-A60B1D0F561E}"/>
    <cellStyle name="Normal 2 2 2 2 2 2 28 2 5 2 5" xfId="12641" xr:uid="{8F73553A-595A-4667-8DF7-AABCB7DBC3DB}"/>
    <cellStyle name="Normal 2 2 2 2 2 2 28 2 5 2 6" xfId="12642" xr:uid="{498B2EE9-6EBB-4752-B06F-07D1F9E71F31}"/>
    <cellStyle name="Normal 2 2 2 2 2 2 28 2 5 2 7" xfId="12643" xr:uid="{CEFCB3C6-6F5E-4AA2-B09C-1A4705350F8E}"/>
    <cellStyle name="Normal 2 2 2 2 2 2 28 2 5 2 8" xfId="12644" xr:uid="{2AEB1E2A-76D5-4FF7-ABD8-EC6CE10A5B72}"/>
    <cellStyle name="Normal 2 2 2 2 2 2 28 2 5 2 8 2" xfId="12645" xr:uid="{8F63A759-5BD1-4785-ADEF-0782192CCDAB}"/>
    <cellStyle name="Normal 2 2 2 2 2 2 28 2 5 2 8 3" xfId="12646" xr:uid="{5494A8C0-28C0-424B-9E6F-8389825032B2}"/>
    <cellStyle name="Normal 2 2 2 2 2 2 28 2 5 2 8 4" xfId="12647" xr:uid="{CB2AF8BC-38C2-4DE7-A45A-7092AC8543E2}"/>
    <cellStyle name="Normal 2 2 2 2 2 2 28 2 5 2 9" xfId="12648" xr:uid="{87366268-3070-4146-AF37-715F9517F22C}"/>
    <cellStyle name="Normal 2 2 2 2 2 2 28 2 5 3" xfId="12649" xr:uid="{631F9221-B689-494B-8876-9CD5D0443BD7}"/>
    <cellStyle name="Normal 2 2 2 2 2 2 28 2 5 3 2" xfId="12650" xr:uid="{70DCF75B-DCE4-4114-8C78-CC9E6A481846}"/>
    <cellStyle name="Normal 2 2 2 2 2 2 28 2 5 3 2 2" xfId="12651" xr:uid="{F8EFE10E-D095-4943-A0E0-F08DFCF50065}"/>
    <cellStyle name="Normal 2 2 2 2 2 2 28 2 5 3 2 3" xfId="12652" xr:uid="{22D78389-A25E-4582-A963-0BC56F917E96}"/>
    <cellStyle name="Normal 2 2 2 2 2 2 28 2 5 3 2 4" xfId="12653" xr:uid="{EA8DDE99-E81A-4BB8-88FF-26B127E77E91}"/>
    <cellStyle name="Normal 2 2 2 2 2 2 28 2 5 3 3" xfId="12654" xr:uid="{D063FFC4-DC33-4602-8039-7A10546680F5}"/>
    <cellStyle name="Normal 2 2 2 2 2 2 28 2 5 3 4" xfId="12655" xr:uid="{B232AA70-9705-418A-9067-62B9F94D92BC}"/>
    <cellStyle name="Normal 2 2 2 2 2 2 28 2 5 3 5" xfId="12656" xr:uid="{29A95AFE-23E0-4BCD-91F7-FC88D22D628A}"/>
    <cellStyle name="Normal 2 2 2 2 2 2 28 2 5 3 6" xfId="12657" xr:uid="{9B86CFE1-95A4-4DE7-889C-FE700B7D1B61}"/>
    <cellStyle name="Normal 2 2 2 2 2 2 28 2 5 4" xfId="12658" xr:uid="{6F8B3900-4CAE-452D-9669-38F42FBE405A}"/>
    <cellStyle name="Normal 2 2 2 2 2 2 28 2 5 5" xfId="12659" xr:uid="{BE8E1EB4-92DB-4319-ACB0-C66B70203B09}"/>
    <cellStyle name="Normal 2 2 2 2 2 2 28 2 5 6" xfId="12660" xr:uid="{99832F89-4DEF-4A24-A876-733E7CC70BFA}"/>
    <cellStyle name="Normal 2 2 2 2 2 2 28 2 5 7" xfId="12661" xr:uid="{FE754FF7-1D09-45FD-A0D7-824A57914DE7}"/>
    <cellStyle name="Normal 2 2 2 2 2 2 28 2 5 8" xfId="12662" xr:uid="{E758F0E5-061E-4F9D-9A91-47B0FC884D45}"/>
    <cellStyle name="Normal 2 2 2 2 2 2 28 2 5 8 2" xfId="12663" xr:uid="{B14614ED-E140-4C58-B66C-253F8752DEE3}"/>
    <cellStyle name="Normal 2 2 2 2 2 2 28 2 5 8 3" xfId="12664" xr:uid="{88DD6319-FBE0-4169-942C-8EEB8DAE587B}"/>
    <cellStyle name="Normal 2 2 2 2 2 2 28 2 5 8 4" xfId="12665" xr:uid="{9BF707BF-2057-4DB7-A37E-E8926F4A968D}"/>
    <cellStyle name="Normal 2 2 2 2 2 2 28 2 5 9" xfId="12666" xr:uid="{7D8BD01D-5B4C-4B3B-B80B-96B42EC146D9}"/>
    <cellStyle name="Normal 2 2 2 2 2 2 28 2 6" xfId="12667" xr:uid="{09CFD45C-5820-4F17-8449-F29989FE0693}"/>
    <cellStyle name="Normal 2 2 2 2 2 2 28 2 7" xfId="12668" xr:uid="{5A7E7214-8BDB-4DEC-A348-DAED910E84B6}"/>
    <cellStyle name="Normal 2 2 2 2 2 2 28 2 7 2" xfId="12669" xr:uid="{BF1AF530-99DE-481D-AF70-A36CB53608A4}"/>
    <cellStyle name="Normal 2 2 2 2 2 2 28 2 7 2 2" xfId="12670" xr:uid="{98105785-003D-4969-BE16-6A28444A0F6F}"/>
    <cellStyle name="Normal 2 2 2 2 2 2 28 2 7 2 3" xfId="12671" xr:uid="{3521C974-89F5-4A44-A14B-4B69C04A236D}"/>
    <cellStyle name="Normal 2 2 2 2 2 2 28 2 7 2 4" xfId="12672" xr:uid="{17B871D1-2C79-4BF4-8100-755D27060CC6}"/>
    <cellStyle name="Normal 2 2 2 2 2 2 28 2 7 3" xfId="12673" xr:uid="{72B9260A-27BE-4863-A4C3-70AB58FC238A}"/>
    <cellStyle name="Normal 2 2 2 2 2 2 28 2 7 4" xfId="12674" xr:uid="{99F79CFC-DB35-4AEE-8D0B-79E5B289216C}"/>
    <cellStyle name="Normal 2 2 2 2 2 2 28 2 7 5" xfId="12675" xr:uid="{0455BF27-9E9A-4F08-999A-E703D174BDED}"/>
    <cellStyle name="Normal 2 2 2 2 2 2 28 2 7 6" xfId="12676" xr:uid="{AC044EA4-4F50-491F-A61E-71B1CBB42157}"/>
    <cellStyle name="Normal 2 2 2 2 2 2 28 2 8" xfId="12677" xr:uid="{C8D42E65-85ED-4349-97DD-A2372CBF3912}"/>
    <cellStyle name="Normal 2 2 2 2 2 2 28 2 9" xfId="12678" xr:uid="{B00E0909-37CB-4ABC-9DF1-70A1342280C4}"/>
    <cellStyle name="Normal 2 2 2 2 2 2 28 20" xfId="12679" xr:uid="{CA3EA0FE-6FCB-44A2-A190-63123BB47FB4}"/>
    <cellStyle name="Normal 2 2 2 2 2 2 28 21" xfId="12680" xr:uid="{688566CF-FA1E-4711-9437-C945EDEAA1F8}"/>
    <cellStyle name="Normal 2 2 2 2 2 2 28 21 2" xfId="12681" xr:uid="{EAD8A46F-07C4-4642-BD45-D369DBF9B9B7}"/>
    <cellStyle name="Normal 2 2 2 2 2 2 28 21 3" xfId="12682" xr:uid="{FC8FD93E-E9FD-4FEA-8EB6-E6E91080C561}"/>
    <cellStyle name="Normal 2 2 2 2 2 2 28 21 4" xfId="12683" xr:uid="{12FDC359-44E4-482F-9EFC-AB26433100F9}"/>
    <cellStyle name="Normal 2 2 2 2 2 2 28 22" xfId="12684" xr:uid="{FB9DE015-6AC1-442D-8409-BB6383D9AA11}"/>
    <cellStyle name="Normal 2 2 2 2 2 2 28 23" xfId="12685" xr:uid="{B7276F5A-D423-4FD7-BC37-1DC3736A07CA}"/>
    <cellStyle name="Normal 2 2 2 2 2 2 28 24" xfId="12686" xr:uid="{E9EFD6D6-68CC-4CDE-A993-16E0451FB3F9}"/>
    <cellStyle name="Normal 2 2 2 2 2 2 28 3" xfId="12687" xr:uid="{8A4A6D9B-C9B8-4757-8453-F7709D27F43A}"/>
    <cellStyle name="Normal 2 2 2 2 2 2 28 4" xfId="12688" xr:uid="{75A8A29E-3A9F-4F0B-B5C8-955DB6D8F2D3}"/>
    <cellStyle name="Normal 2 2 2 2 2 2 28 5" xfId="12689" xr:uid="{C8AA9C50-C05D-45D6-AAB1-57721675EFA2}"/>
    <cellStyle name="Normal 2 2 2 2 2 2 28 6" xfId="12690" xr:uid="{20450D86-D78C-4AC9-9E6C-B7C5DBF91553}"/>
    <cellStyle name="Normal 2 2 2 2 2 2 28 7" xfId="12691" xr:uid="{A6673B89-9FEC-4C5C-81E6-42E7BF076F97}"/>
    <cellStyle name="Normal 2 2 2 2 2 2 28 8" xfId="12692" xr:uid="{EFCCAB99-774B-431C-A0F9-7272CE9D2F8B}"/>
    <cellStyle name="Normal 2 2 2 2 2 2 28 9" xfId="12693" xr:uid="{54E1C05F-46E2-44B2-892A-0F30897F6237}"/>
    <cellStyle name="Normal 2 2 2 2 2 2 29" xfId="12694" xr:uid="{02F4130A-C269-461C-964A-A44971412BEB}"/>
    <cellStyle name="Normal 2 2 2 2 2 2 29 10" xfId="12695" xr:uid="{8816650E-763D-4158-ABDB-251E9418BFC1}"/>
    <cellStyle name="Normal 2 2 2 2 2 2 29 11" xfId="12696" xr:uid="{A154582F-50B2-45A6-A274-967100F9F198}"/>
    <cellStyle name="Normal 2 2 2 2 2 2 29 12" xfId="12697" xr:uid="{CFE47844-7E47-45F3-80A0-94647E445271}"/>
    <cellStyle name="Normal 2 2 2 2 2 2 29 13" xfId="12698" xr:uid="{77C2764C-1F9F-4099-8D96-037EC647CE8B}"/>
    <cellStyle name="Normal 2 2 2 2 2 2 29 13 2" xfId="12699" xr:uid="{1908DCF4-0A26-452B-BC5B-8EC6C98793D5}"/>
    <cellStyle name="Normal 2 2 2 2 2 2 29 13 3" xfId="12700" xr:uid="{EB0BC97C-57C5-4E5C-B016-EC05E55E17BC}"/>
    <cellStyle name="Normal 2 2 2 2 2 2 29 13 4" xfId="12701" xr:uid="{7009ADA8-DCC2-4A9F-BE62-AA26FB60FFA0}"/>
    <cellStyle name="Normal 2 2 2 2 2 2 29 14" xfId="12702" xr:uid="{98DB8D57-5B8F-469C-8C83-38A77972072C}"/>
    <cellStyle name="Normal 2 2 2 2 2 2 29 15" xfId="12703" xr:uid="{0E9DCBAD-9F55-428B-983F-53B0770088F3}"/>
    <cellStyle name="Normal 2 2 2 2 2 2 29 16" xfId="12704" xr:uid="{1AFB3B2C-E407-4BDF-8C4F-2BDBD12A7414}"/>
    <cellStyle name="Normal 2 2 2 2 2 2 29 2" xfId="12705" xr:uid="{FC5A7557-BDDA-4C62-A0DD-63856161D820}"/>
    <cellStyle name="Normal 2 2 2 2 2 2 29 2 10" xfId="12706" xr:uid="{83433BB6-E359-4E28-B923-D357EC84B8F1}"/>
    <cellStyle name="Normal 2 2 2 2 2 2 29 2 11" xfId="12707" xr:uid="{811CE1F3-EA2F-4159-A299-98BFE70B1ED3}"/>
    <cellStyle name="Normal 2 2 2 2 2 2 29 2 11 2" xfId="12708" xr:uid="{5F4865A3-0982-4CFF-B69F-A96D919E53A7}"/>
    <cellStyle name="Normal 2 2 2 2 2 2 29 2 11 3" xfId="12709" xr:uid="{EBB9C7E1-EB0A-4EA2-9E88-F83FFADC85BF}"/>
    <cellStyle name="Normal 2 2 2 2 2 2 29 2 11 4" xfId="12710" xr:uid="{94EDDF8B-5B7F-4A95-A105-1FB52AAB8BFD}"/>
    <cellStyle name="Normal 2 2 2 2 2 2 29 2 12" xfId="12711" xr:uid="{BF9E9496-4C46-4050-9A95-601C8835FABF}"/>
    <cellStyle name="Normal 2 2 2 2 2 2 29 2 13" xfId="12712" xr:uid="{B9769CEA-5FF9-4295-9840-679337855592}"/>
    <cellStyle name="Normal 2 2 2 2 2 2 29 2 14" xfId="12713" xr:uid="{96715984-2A75-4D3D-ABE8-BC44FF45AC3D}"/>
    <cellStyle name="Normal 2 2 2 2 2 2 29 2 2" xfId="12714" xr:uid="{FC7C6F01-084A-466E-9852-02ADEF5BCC34}"/>
    <cellStyle name="Normal 2 2 2 2 2 2 29 2 2 10" xfId="12715" xr:uid="{1606FBB3-288E-49E3-BC8F-8F00D484ACB5}"/>
    <cellStyle name="Normal 2 2 2 2 2 2 29 2 2 11" xfId="12716" xr:uid="{5BB50A5F-FDA6-4371-BE60-888184744A29}"/>
    <cellStyle name="Normal 2 2 2 2 2 2 29 2 2 2" xfId="12717" xr:uid="{42874928-1DFE-4039-95F5-F8B978DE3224}"/>
    <cellStyle name="Normal 2 2 2 2 2 2 29 2 2 2 10" xfId="12718" xr:uid="{6BC9681A-C921-4784-B984-9830B00F8176}"/>
    <cellStyle name="Normal 2 2 2 2 2 2 29 2 2 2 11" xfId="12719" xr:uid="{95042154-21F6-4602-A310-49D2C31CFEA2}"/>
    <cellStyle name="Normal 2 2 2 2 2 2 29 2 2 2 2" xfId="12720" xr:uid="{1D802BDB-2CA2-490D-9519-381E46DA1E3F}"/>
    <cellStyle name="Normal 2 2 2 2 2 2 29 2 2 2 2 2" xfId="12721" xr:uid="{C53F5834-6BFC-4D34-A111-D512A2701EAC}"/>
    <cellStyle name="Normal 2 2 2 2 2 2 29 2 2 2 2 2 2" xfId="12722" xr:uid="{A351D7AE-152B-414A-9F44-A44E21BE0AC1}"/>
    <cellStyle name="Normal 2 2 2 2 2 2 29 2 2 2 2 2 3" xfId="12723" xr:uid="{729BAE26-8857-4D32-9793-F5DAE18AF052}"/>
    <cellStyle name="Normal 2 2 2 2 2 2 29 2 2 2 2 2 4" xfId="12724" xr:uid="{AD72D09F-A144-406C-9508-FFF4B12259BE}"/>
    <cellStyle name="Normal 2 2 2 2 2 2 29 2 2 2 2 3" xfId="12725" xr:uid="{7E03F260-BDB9-44AB-8015-BBE06D7174DE}"/>
    <cellStyle name="Normal 2 2 2 2 2 2 29 2 2 2 2 4" xfId="12726" xr:uid="{7E84F4A6-0876-48E0-845F-19617CF27850}"/>
    <cellStyle name="Normal 2 2 2 2 2 2 29 2 2 2 2 5" xfId="12727" xr:uid="{9F51A8B3-1ABE-47C4-A089-1CA77D19E499}"/>
    <cellStyle name="Normal 2 2 2 2 2 2 29 2 2 2 2 6" xfId="12728" xr:uid="{39E729B3-9A99-4EDD-A4B8-48D4DDC05B44}"/>
    <cellStyle name="Normal 2 2 2 2 2 2 29 2 2 2 3" xfId="12729" xr:uid="{65AA00B0-550C-4874-AB42-29DA0F090731}"/>
    <cellStyle name="Normal 2 2 2 2 2 2 29 2 2 2 4" xfId="12730" xr:uid="{E59CD7A3-6143-471D-97BF-8A7AE241F48E}"/>
    <cellStyle name="Normal 2 2 2 2 2 2 29 2 2 2 5" xfId="12731" xr:uid="{E345DC63-066C-4E70-B72E-6A0BB6C34521}"/>
    <cellStyle name="Normal 2 2 2 2 2 2 29 2 2 2 6" xfId="12732" xr:uid="{FD6ECD72-B6EA-4E14-ADC1-7EBDE657ED6B}"/>
    <cellStyle name="Normal 2 2 2 2 2 2 29 2 2 2 7" xfId="12733" xr:uid="{348FDE23-EA3E-468C-8C77-CC5AF4E73CEC}"/>
    <cellStyle name="Normal 2 2 2 2 2 2 29 2 2 2 8" xfId="12734" xr:uid="{94DAFE70-60C2-4BA0-9AF7-C0332E1CA39B}"/>
    <cellStyle name="Normal 2 2 2 2 2 2 29 2 2 2 8 2" xfId="12735" xr:uid="{777CF59C-CB39-44AE-99D2-668A69DD5296}"/>
    <cellStyle name="Normal 2 2 2 2 2 2 29 2 2 2 8 3" xfId="12736" xr:uid="{BEB0C631-A415-465D-8747-84998D9BF8C4}"/>
    <cellStyle name="Normal 2 2 2 2 2 2 29 2 2 2 8 4" xfId="12737" xr:uid="{1C471B41-3DAC-445D-9F86-A91AE7291703}"/>
    <cellStyle name="Normal 2 2 2 2 2 2 29 2 2 2 9" xfId="12738" xr:uid="{B88EB6C0-9C4C-4A35-B475-2439E444BC75}"/>
    <cellStyle name="Normal 2 2 2 2 2 2 29 2 2 3" xfId="12739" xr:uid="{8F0893A1-79CB-4F8D-A316-2ADAE51DD2C0}"/>
    <cellStyle name="Normal 2 2 2 2 2 2 29 2 2 3 2" xfId="12740" xr:uid="{C5B0FA6F-4E31-456B-9E4B-62BC1B407578}"/>
    <cellStyle name="Normal 2 2 2 2 2 2 29 2 2 3 2 2" xfId="12741" xr:uid="{63CA7FB5-1C1A-48A0-9141-1FE65A3397A1}"/>
    <cellStyle name="Normal 2 2 2 2 2 2 29 2 2 3 2 3" xfId="12742" xr:uid="{794B0F6D-ECC8-493A-9868-6364E92EA029}"/>
    <cellStyle name="Normal 2 2 2 2 2 2 29 2 2 3 2 4" xfId="12743" xr:uid="{D1892F06-0B16-4C71-B5D2-84A7CA87B6D3}"/>
    <cellStyle name="Normal 2 2 2 2 2 2 29 2 2 3 3" xfId="12744" xr:uid="{928AB49F-18B8-49B5-A983-CEAEADE38E3E}"/>
    <cellStyle name="Normal 2 2 2 2 2 2 29 2 2 3 4" xfId="12745" xr:uid="{5DA10B2D-94ED-413C-8373-CDCDE50F380D}"/>
    <cellStyle name="Normal 2 2 2 2 2 2 29 2 2 3 5" xfId="12746" xr:uid="{FAE8D175-6785-4C8A-B92A-71EBCBE1037F}"/>
    <cellStyle name="Normal 2 2 2 2 2 2 29 2 2 3 6" xfId="12747" xr:uid="{659DF969-7E7D-4CB0-97D2-6DABC07AFAB0}"/>
    <cellStyle name="Normal 2 2 2 2 2 2 29 2 2 4" xfId="12748" xr:uid="{E508D170-D0F7-4CD4-983A-E8B89AA99AB2}"/>
    <cellStyle name="Normal 2 2 2 2 2 2 29 2 2 5" xfId="12749" xr:uid="{682B27FC-BAA3-408B-9F77-0703CB1CC6F3}"/>
    <cellStyle name="Normal 2 2 2 2 2 2 29 2 2 6" xfId="12750" xr:uid="{67CD42AC-4516-49F4-938D-D5A350F8FF25}"/>
    <cellStyle name="Normal 2 2 2 2 2 2 29 2 2 7" xfId="12751" xr:uid="{E1E4A8BB-98EC-4F89-9F88-E7D62AF69F09}"/>
    <cellStyle name="Normal 2 2 2 2 2 2 29 2 2 8" xfId="12752" xr:uid="{1E537E80-2345-4AF1-BB72-B9BCCA431F8E}"/>
    <cellStyle name="Normal 2 2 2 2 2 2 29 2 2 8 2" xfId="12753" xr:uid="{8F0B2FDD-1284-441B-8C3C-F1A3BD196014}"/>
    <cellStyle name="Normal 2 2 2 2 2 2 29 2 2 8 3" xfId="12754" xr:uid="{ECC3766B-0BBF-4A59-B3A3-D56E57A04B0D}"/>
    <cellStyle name="Normal 2 2 2 2 2 2 29 2 2 8 4" xfId="12755" xr:uid="{2ED88E23-89CD-43CB-9BF3-2D5674ABC105}"/>
    <cellStyle name="Normal 2 2 2 2 2 2 29 2 2 9" xfId="12756" xr:uid="{22AF6E92-411C-4613-89DC-D8D1B7A23EAD}"/>
    <cellStyle name="Normal 2 2 2 2 2 2 29 2 3" xfId="12757" xr:uid="{28F185DA-9734-4A0B-A0EE-28F71BDCA2D2}"/>
    <cellStyle name="Normal 2 2 2 2 2 2 29 2 4" xfId="12758" xr:uid="{A5DE8661-09BE-4505-8A71-2346366F6B2D}"/>
    <cellStyle name="Normal 2 2 2 2 2 2 29 2 5" xfId="12759" xr:uid="{1D640824-7170-481E-B3CB-9E24BDA792DE}"/>
    <cellStyle name="Normal 2 2 2 2 2 2 29 2 5 2" xfId="12760" xr:uid="{ADD6DF43-3D58-42D7-808F-AADC4AD35C9D}"/>
    <cellStyle name="Normal 2 2 2 2 2 2 29 2 5 2 2" xfId="12761" xr:uid="{2E7A92A9-66FC-4989-8E6B-2B5529080FDF}"/>
    <cellStyle name="Normal 2 2 2 2 2 2 29 2 5 2 3" xfId="12762" xr:uid="{2091C880-DC8A-48F5-95F9-8B5DFB12C882}"/>
    <cellStyle name="Normal 2 2 2 2 2 2 29 2 5 2 4" xfId="12763" xr:uid="{D4C73FC9-DBD4-48F5-8A82-4735971F525C}"/>
    <cellStyle name="Normal 2 2 2 2 2 2 29 2 5 3" xfId="12764" xr:uid="{990A1269-3D51-4589-8B88-B1B18237B757}"/>
    <cellStyle name="Normal 2 2 2 2 2 2 29 2 5 4" xfId="12765" xr:uid="{C6326A84-D342-4363-9918-A5EA43A6A28B}"/>
    <cellStyle name="Normal 2 2 2 2 2 2 29 2 5 5" xfId="12766" xr:uid="{11475C95-28D0-4E6B-BA0F-3C8897DF953B}"/>
    <cellStyle name="Normal 2 2 2 2 2 2 29 2 5 6" xfId="12767" xr:uid="{DECA107C-7306-4E85-818D-006560B3C6B1}"/>
    <cellStyle name="Normal 2 2 2 2 2 2 29 2 6" xfId="12768" xr:uid="{DD4135B3-9F8E-4405-82A5-14CF1B344B4F}"/>
    <cellStyle name="Normal 2 2 2 2 2 2 29 2 7" xfId="12769" xr:uid="{75C9D913-4F57-4C4F-A459-7B99CC74DD02}"/>
    <cellStyle name="Normal 2 2 2 2 2 2 29 2 8" xfId="12770" xr:uid="{CC5DC971-0625-4959-8BBB-E12AF437470B}"/>
    <cellStyle name="Normal 2 2 2 2 2 2 29 2 9" xfId="12771" xr:uid="{24205C27-AD87-467B-A672-DF487D00E841}"/>
    <cellStyle name="Normal 2 2 2 2 2 2 29 3" xfId="12772" xr:uid="{EADE5FB4-F592-46D4-BFAB-7829F8B00EE0}"/>
    <cellStyle name="Normal 2 2 2 2 2 2 29 4" xfId="12773" xr:uid="{F471D2CE-4D63-432F-9F30-408D027D6F5C}"/>
    <cellStyle name="Normal 2 2 2 2 2 2 29 5" xfId="12774" xr:uid="{67BA53FC-6BAB-41B4-9DDD-5E675A646A66}"/>
    <cellStyle name="Normal 2 2 2 2 2 2 29 5 10" xfId="12775" xr:uid="{628BA4BE-E5F3-4F21-BACE-AF2980762E53}"/>
    <cellStyle name="Normal 2 2 2 2 2 2 29 5 11" xfId="12776" xr:uid="{2A7CA90B-9DDD-4613-950E-A7B2624290DB}"/>
    <cellStyle name="Normal 2 2 2 2 2 2 29 5 2" xfId="12777" xr:uid="{6115D3A8-00F5-4A6C-B134-2F695415DFCB}"/>
    <cellStyle name="Normal 2 2 2 2 2 2 29 5 2 10" xfId="12778" xr:uid="{BFA7EDA2-119C-489E-97A3-A9B44050FBAF}"/>
    <cellStyle name="Normal 2 2 2 2 2 2 29 5 2 11" xfId="12779" xr:uid="{62870698-6E9C-47E0-A89F-A38BC66313BD}"/>
    <cellStyle name="Normal 2 2 2 2 2 2 29 5 2 2" xfId="12780" xr:uid="{3DB61076-2267-4495-BB5D-2D19AD33688B}"/>
    <cellStyle name="Normal 2 2 2 2 2 2 29 5 2 2 2" xfId="12781" xr:uid="{BD0A844F-3099-4307-8070-87AFD312F27E}"/>
    <cellStyle name="Normal 2 2 2 2 2 2 29 5 2 2 2 2" xfId="12782" xr:uid="{1E4277EA-FAAD-4E94-BFD9-33C83430CE25}"/>
    <cellStyle name="Normal 2 2 2 2 2 2 29 5 2 2 2 3" xfId="12783" xr:uid="{1F196AB9-D6DF-4292-A481-5A66370C5C68}"/>
    <cellStyle name="Normal 2 2 2 2 2 2 29 5 2 2 2 4" xfId="12784" xr:uid="{C47F1BCD-42F8-4C3A-B4B5-6C914D7C74A9}"/>
    <cellStyle name="Normal 2 2 2 2 2 2 29 5 2 2 3" xfId="12785" xr:uid="{50B06755-FA31-4306-B49B-F96D594C9A06}"/>
    <cellStyle name="Normal 2 2 2 2 2 2 29 5 2 2 4" xfId="12786" xr:uid="{4AB2048F-CE25-4FD7-843A-CB16E3E4649C}"/>
    <cellStyle name="Normal 2 2 2 2 2 2 29 5 2 2 5" xfId="12787" xr:uid="{BB12B621-E9A6-401B-AF5E-C79674F92BC8}"/>
    <cellStyle name="Normal 2 2 2 2 2 2 29 5 2 2 6" xfId="12788" xr:uid="{239A6239-D46C-4DA3-AC1D-069A165C6843}"/>
    <cellStyle name="Normal 2 2 2 2 2 2 29 5 2 3" xfId="12789" xr:uid="{2ABF6493-6EF7-4AF6-A016-800504763D8D}"/>
    <cellStyle name="Normal 2 2 2 2 2 2 29 5 2 4" xfId="12790" xr:uid="{78D25F5E-3204-47F9-877F-3BECB29652AF}"/>
    <cellStyle name="Normal 2 2 2 2 2 2 29 5 2 5" xfId="12791" xr:uid="{073D28B5-B061-4E14-8652-B1741D1D3BE7}"/>
    <cellStyle name="Normal 2 2 2 2 2 2 29 5 2 6" xfId="12792" xr:uid="{7ACF663C-61F9-4AB9-8587-1EFE7D016A09}"/>
    <cellStyle name="Normal 2 2 2 2 2 2 29 5 2 7" xfId="12793" xr:uid="{A503D914-EA96-4624-A145-A5A897876C29}"/>
    <cellStyle name="Normal 2 2 2 2 2 2 29 5 2 8" xfId="12794" xr:uid="{1A7F791C-5E0A-4C8E-A570-D28225986F30}"/>
    <cellStyle name="Normal 2 2 2 2 2 2 29 5 2 8 2" xfId="12795" xr:uid="{38C2500F-78DC-43CD-ADBD-C72ABB84DED7}"/>
    <cellStyle name="Normal 2 2 2 2 2 2 29 5 2 8 3" xfId="12796" xr:uid="{A89121BA-48A6-45DF-9E6A-B3F885A5D9A2}"/>
    <cellStyle name="Normal 2 2 2 2 2 2 29 5 2 8 4" xfId="12797" xr:uid="{23EE73D6-2032-44D1-B15B-3A370D700899}"/>
    <cellStyle name="Normal 2 2 2 2 2 2 29 5 2 9" xfId="12798" xr:uid="{F1D6F215-12DD-411C-BE2A-0D6387A0FD63}"/>
    <cellStyle name="Normal 2 2 2 2 2 2 29 5 3" xfId="12799" xr:uid="{EE7DA066-FC90-453F-B9FA-C4CE8122B566}"/>
    <cellStyle name="Normal 2 2 2 2 2 2 29 5 3 2" xfId="12800" xr:uid="{81FE0B12-14DC-41ED-8049-92B5C2525C8D}"/>
    <cellStyle name="Normal 2 2 2 2 2 2 29 5 3 2 2" xfId="12801" xr:uid="{9C547ADC-E942-4A4E-B837-B82E32B84A40}"/>
    <cellStyle name="Normal 2 2 2 2 2 2 29 5 3 2 3" xfId="12802" xr:uid="{F864B675-389F-4679-9E7D-24819D53FA8B}"/>
    <cellStyle name="Normal 2 2 2 2 2 2 29 5 3 2 4" xfId="12803" xr:uid="{234B924C-C18C-47F0-8182-F960AB4CC2C9}"/>
    <cellStyle name="Normal 2 2 2 2 2 2 29 5 3 3" xfId="12804" xr:uid="{9FFA6E42-93B3-4B0F-98CF-0158093FDE06}"/>
    <cellStyle name="Normal 2 2 2 2 2 2 29 5 3 4" xfId="12805" xr:uid="{DEBBCC2F-2576-45D3-BA4C-17129B29F26F}"/>
    <cellStyle name="Normal 2 2 2 2 2 2 29 5 3 5" xfId="12806" xr:uid="{B6F981C1-0F23-493C-8477-B403420D3B1F}"/>
    <cellStyle name="Normal 2 2 2 2 2 2 29 5 3 6" xfId="12807" xr:uid="{4E89827D-600E-41CD-B6A7-A91ACC7F9EE2}"/>
    <cellStyle name="Normal 2 2 2 2 2 2 29 5 4" xfId="12808" xr:uid="{B518FC46-690F-48A3-A662-3B062CD741AC}"/>
    <cellStyle name="Normal 2 2 2 2 2 2 29 5 5" xfId="12809" xr:uid="{5058729C-2E3C-4671-89C0-68AF6682FC8E}"/>
    <cellStyle name="Normal 2 2 2 2 2 2 29 5 6" xfId="12810" xr:uid="{3D4ECA75-523A-4754-8BDF-B70B9FC2216A}"/>
    <cellStyle name="Normal 2 2 2 2 2 2 29 5 7" xfId="12811" xr:uid="{0388FC06-2364-4AEC-8E47-21F76A48A120}"/>
    <cellStyle name="Normal 2 2 2 2 2 2 29 5 8" xfId="12812" xr:uid="{5001B3AB-9FB7-43BD-95F7-2D385F7AC4CC}"/>
    <cellStyle name="Normal 2 2 2 2 2 2 29 5 8 2" xfId="12813" xr:uid="{CAA16A41-5BE7-4B84-84EE-AF314BA8EF9C}"/>
    <cellStyle name="Normal 2 2 2 2 2 2 29 5 8 3" xfId="12814" xr:uid="{2A979B37-1699-456B-B3AE-B4BD0272F27E}"/>
    <cellStyle name="Normal 2 2 2 2 2 2 29 5 8 4" xfId="12815" xr:uid="{8F520DD2-3BEC-4B5F-89C0-95A29FC9CB6F}"/>
    <cellStyle name="Normal 2 2 2 2 2 2 29 5 9" xfId="12816" xr:uid="{A93AF2EC-2B61-4DB7-B70B-54782FF6D597}"/>
    <cellStyle name="Normal 2 2 2 2 2 2 29 6" xfId="12817" xr:uid="{9B9BAE9D-CA69-4DC4-B33E-7B895879315B}"/>
    <cellStyle name="Normal 2 2 2 2 2 2 29 7" xfId="12818" xr:uid="{C34B7C11-4FBB-446C-A47F-42B5A9290DDD}"/>
    <cellStyle name="Normal 2 2 2 2 2 2 29 7 2" xfId="12819" xr:uid="{51C6E7E6-D626-4534-84AB-3D647C61D0CB}"/>
    <cellStyle name="Normal 2 2 2 2 2 2 29 7 2 2" xfId="12820" xr:uid="{3E88229A-D40A-422A-97DE-63F3C008648E}"/>
    <cellStyle name="Normal 2 2 2 2 2 2 29 7 2 3" xfId="12821" xr:uid="{1600EE46-552E-47EC-8BDB-742907974FE9}"/>
    <cellStyle name="Normal 2 2 2 2 2 2 29 7 2 4" xfId="12822" xr:uid="{ADAC250D-0D48-4155-8966-06991CE21797}"/>
    <cellStyle name="Normal 2 2 2 2 2 2 29 7 3" xfId="12823" xr:uid="{D72F33A8-FC07-40F7-AE97-08832104C3C9}"/>
    <cellStyle name="Normal 2 2 2 2 2 2 29 7 4" xfId="12824" xr:uid="{FD7B5033-8DED-44A2-8146-D2B189082FF1}"/>
    <cellStyle name="Normal 2 2 2 2 2 2 29 7 5" xfId="12825" xr:uid="{36E80127-07F9-4ED7-99E9-2AA3C2E50947}"/>
    <cellStyle name="Normal 2 2 2 2 2 2 29 7 6" xfId="12826" xr:uid="{49E38A20-3A03-4953-B1A6-9530A80EA331}"/>
    <cellStyle name="Normal 2 2 2 2 2 2 29 8" xfId="12827" xr:uid="{F01BC75A-B592-496E-82FB-BB1E4AA43CEA}"/>
    <cellStyle name="Normal 2 2 2 2 2 2 29 9" xfId="12828" xr:uid="{03BDD1EE-8976-41DE-9F82-A60C67E96415}"/>
    <cellStyle name="Normal 2 2 2 2 2 2 3" xfId="12829" xr:uid="{58248D01-D8E7-4828-B0F1-62C0C758CFE9}"/>
    <cellStyle name="Normal 2 2 2 2 2 2 30" xfId="12830" xr:uid="{12C015B4-6C26-4A07-B77C-E539D1790E1B}"/>
    <cellStyle name="Normal 2 2 2 2 2 2 31" xfId="12831" xr:uid="{CB2956E9-A1BD-4000-9371-CC1E0A62119E}"/>
    <cellStyle name="Normal 2 2 2 2 2 2 32" xfId="12832" xr:uid="{F39C68AF-2229-461F-A27E-B26B36565B63}"/>
    <cellStyle name="Normal 2 2 2 2 2 2 33" xfId="12833" xr:uid="{20E7BC62-05A9-40D6-9E78-9FA361A9BBFA}"/>
    <cellStyle name="Normal 2 2 2 2 2 2 34" xfId="12834" xr:uid="{6E6B0CF6-40BC-41DB-AABB-BE9DE0695E42}"/>
    <cellStyle name="Normal 2 2 2 2 2 2 35" xfId="12835" xr:uid="{4154D5EF-7F32-42DC-9C1A-20AAC082903E}"/>
    <cellStyle name="Normal 2 2 2 2 2 2 36" xfId="12836" xr:uid="{EF278222-7792-4C97-A8C4-CE96F99806B6}"/>
    <cellStyle name="Normal 2 2 2 2 2 2 37" xfId="12837" xr:uid="{9C90D5D7-9C0D-4DE2-AA6A-979C02ED6193}"/>
    <cellStyle name="Normal 2 2 2 2 2 2 37 10" xfId="12838" xr:uid="{AFE07A23-DA48-419D-823E-4E18FF5FA377}"/>
    <cellStyle name="Normal 2 2 2 2 2 2 37 11" xfId="12839" xr:uid="{AA341847-0B7F-493C-AE47-9070016ADEE7}"/>
    <cellStyle name="Normal 2 2 2 2 2 2 37 11 2" xfId="12840" xr:uid="{9582D09B-197F-47AF-95BF-DB86D1CDE921}"/>
    <cellStyle name="Normal 2 2 2 2 2 2 37 11 3" xfId="12841" xr:uid="{E221CCB7-2B28-4C3A-BBAE-8888A0BFDD02}"/>
    <cellStyle name="Normal 2 2 2 2 2 2 37 11 4" xfId="12842" xr:uid="{9E6C4C64-258C-438A-B1B8-6F0571C5211E}"/>
    <cellStyle name="Normal 2 2 2 2 2 2 37 12" xfId="12843" xr:uid="{0FE33533-2B72-4FB0-BB9F-9ECAAB1D2620}"/>
    <cellStyle name="Normal 2 2 2 2 2 2 37 13" xfId="12844" xr:uid="{6F8308BE-87F3-4E7C-AB8A-1E52769F8BFE}"/>
    <cellStyle name="Normal 2 2 2 2 2 2 37 14" xfId="12845" xr:uid="{29DC4BF9-3FFD-4667-88FE-5EA84174FD22}"/>
    <cellStyle name="Normal 2 2 2 2 2 2 37 2" xfId="12846" xr:uid="{B38684B5-D77C-417C-95C9-526A4B74EFFC}"/>
    <cellStyle name="Normal 2 2 2 2 2 2 37 2 10" xfId="12847" xr:uid="{170A4E03-59E4-440D-BD58-AA442E081F4C}"/>
    <cellStyle name="Normal 2 2 2 2 2 2 37 2 11" xfId="12848" xr:uid="{406BF321-A821-468B-827D-B6AD04C8875E}"/>
    <cellStyle name="Normal 2 2 2 2 2 2 37 2 2" xfId="12849" xr:uid="{53B5C173-F8E6-435F-A357-0E5B5C62EAA2}"/>
    <cellStyle name="Normal 2 2 2 2 2 2 37 2 2 10" xfId="12850" xr:uid="{3656253D-98CE-48BE-947D-E6C788B24ECB}"/>
    <cellStyle name="Normal 2 2 2 2 2 2 37 2 2 11" xfId="12851" xr:uid="{AD0DD3B4-0486-4F6C-A06E-69F5987F6E1D}"/>
    <cellStyle name="Normal 2 2 2 2 2 2 37 2 2 2" xfId="12852" xr:uid="{C1DC361E-2627-44B5-A748-3873E14A89FC}"/>
    <cellStyle name="Normal 2 2 2 2 2 2 37 2 2 2 2" xfId="12853" xr:uid="{7B0B3A0A-FC6B-4A2A-B36C-54D4DAA04ABA}"/>
    <cellStyle name="Normal 2 2 2 2 2 2 37 2 2 2 2 2" xfId="12854" xr:uid="{94D533FD-3D7C-4A4A-A0F8-C75BB304239F}"/>
    <cellStyle name="Normal 2 2 2 2 2 2 37 2 2 2 2 3" xfId="12855" xr:uid="{32EC11F8-C473-47CD-9383-768A7DBBBA77}"/>
    <cellStyle name="Normal 2 2 2 2 2 2 37 2 2 2 2 4" xfId="12856" xr:uid="{6CCF81BA-F831-41E5-9792-295DFB924A2A}"/>
    <cellStyle name="Normal 2 2 2 2 2 2 37 2 2 2 3" xfId="12857" xr:uid="{95ABA770-9C55-4F20-8D15-F3A52AE6D43C}"/>
    <cellStyle name="Normal 2 2 2 2 2 2 37 2 2 2 4" xfId="12858" xr:uid="{5B26F784-C960-48C7-B822-921567E36614}"/>
    <cellStyle name="Normal 2 2 2 2 2 2 37 2 2 2 5" xfId="12859" xr:uid="{7BBC84B8-31BF-41FC-A616-01671DC1CA41}"/>
    <cellStyle name="Normal 2 2 2 2 2 2 37 2 2 2 6" xfId="12860" xr:uid="{B495CB80-E2CA-4091-87E5-EB43B6D2D744}"/>
    <cellStyle name="Normal 2 2 2 2 2 2 37 2 2 3" xfId="12861" xr:uid="{CA27C283-DFD1-4503-BD60-EA24E215C7C0}"/>
    <cellStyle name="Normal 2 2 2 2 2 2 37 2 2 4" xfId="12862" xr:uid="{7A806B43-7C11-42CD-A09F-6309DE679E2F}"/>
    <cellStyle name="Normal 2 2 2 2 2 2 37 2 2 5" xfId="12863" xr:uid="{CC385194-EAC1-460D-AFAF-60830CAFD280}"/>
    <cellStyle name="Normal 2 2 2 2 2 2 37 2 2 6" xfId="12864" xr:uid="{6A51DF40-5B6A-4DB0-8771-2CAA3736E67D}"/>
    <cellStyle name="Normal 2 2 2 2 2 2 37 2 2 7" xfId="12865" xr:uid="{B8681CB2-3413-441A-B343-35A74C05D1C8}"/>
    <cellStyle name="Normal 2 2 2 2 2 2 37 2 2 8" xfId="12866" xr:uid="{9BBD87AC-593A-457C-8A99-0E88BEC9E8C9}"/>
    <cellStyle name="Normal 2 2 2 2 2 2 37 2 2 8 2" xfId="12867" xr:uid="{4FC92ADC-B3C6-4DA1-9117-3D14EE2622E3}"/>
    <cellStyle name="Normal 2 2 2 2 2 2 37 2 2 8 3" xfId="12868" xr:uid="{BA354438-1DA9-4F67-8EAC-8CC22435D247}"/>
    <cellStyle name="Normal 2 2 2 2 2 2 37 2 2 8 4" xfId="12869" xr:uid="{B1F7E73F-DAA5-4ED6-A438-79B32CB27C6B}"/>
    <cellStyle name="Normal 2 2 2 2 2 2 37 2 2 9" xfId="12870" xr:uid="{45B2787E-D918-44D0-896E-6AD6B245C219}"/>
    <cellStyle name="Normal 2 2 2 2 2 2 37 2 3" xfId="12871" xr:uid="{063A3813-56C6-4883-9790-F8A59DCF8581}"/>
    <cellStyle name="Normal 2 2 2 2 2 2 37 2 3 2" xfId="12872" xr:uid="{9CEA27E2-84D0-4B7D-819D-02495F68E104}"/>
    <cellStyle name="Normal 2 2 2 2 2 2 37 2 3 2 2" xfId="12873" xr:uid="{08B22FBF-684A-4D3D-889F-1ACA8002F01A}"/>
    <cellStyle name="Normal 2 2 2 2 2 2 37 2 3 2 3" xfId="12874" xr:uid="{DB016A5B-326E-48C0-943B-49CBCCA80A15}"/>
    <cellStyle name="Normal 2 2 2 2 2 2 37 2 3 2 4" xfId="12875" xr:uid="{F5A31A84-31A4-40D6-9294-9B5D8C19B065}"/>
    <cellStyle name="Normal 2 2 2 2 2 2 37 2 3 3" xfId="12876" xr:uid="{79157276-8C63-4BCB-83AE-4D0DAE404F77}"/>
    <cellStyle name="Normal 2 2 2 2 2 2 37 2 3 4" xfId="12877" xr:uid="{81FC649E-023E-4191-958C-9F4FA42DCCFF}"/>
    <cellStyle name="Normal 2 2 2 2 2 2 37 2 3 5" xfId="12878" xr:uid="{F1D64D6A-F3EE-49C3-A7D1-BC26005434EC}"/>
    <cellStyle name="Normal 2 2 2 2 2 2 37 2 3 6" xfId="12879" xr:uid="{A70F9B22-C474-457B-BD62-C12094768AE9}"/>
    <cellStyle name="Normal 2 2 2 2 2 2 37 2 4" xfId="12880" xr:uid="{DE4758C4-B4D4-471B-AEF9-20DC793856BB}"/>
    <cellStyle name="Normal 2 2 2 2 2 2 37 2 5" xfId="12881" xr:uid="{41E5763B-D8F9-4F38-978F-599CB2AE6919}"/>
    <cellStyle name="Normal 2 2 2 2 2 2 37 2 6" xfId="12882" xr:uid="{2BB08F4E-DABF-40A9-8EC8-290F9E8F0423}"/>
    <cellStyle name="Normal 2 2 2 2 2 2 37 2 7" xfId="12883" xr:uid="{2893ECD6-00D6-413A-BAC8-6D6B44707E0F}"/>
    <cellStyle name="Normal 2 2 2 2 2 2 37 2 8" xfId="12884" xr:uid="{A5F83B1A-9AC2-4B3E-A36D-0FEB0B17B2FD}"/>
    <cellStyle name="Normal 2 2 2 2 2 2 37 2 8 2" xfId="12885" xr:uid="{558943BF-8BC0-434B-9002-7DFF7B602558}"/>
    <cellStyle name="Normal 2 2 2 2 2 2 37 2 8 3" xfId="12886" xr:uid="{8D0813DC-1FD4-4983-B26C-3298AE1B8D37}"/>
    <cellStyle name="Normal 2 2 2 2 2 2 37 2 8 4" xfId="12887" xr:uid="{C961E954-5748-446B-9BFB-A2A8427D734A}"/>
    <cellStyle name="Normal 2 2 2 2 2 2 37 2 9" xfId="12888" xr:uid="{D5B518D5-7BEA-4571-AA86-D361F1ED3462}"/>
    <cellStyle name="Normal 2 2 2 2 2 2 37 3" xfId="12889" xr:uid="{4FD652C7-06FF-4E46-86D4-FDFE9819EFA7}"/>
    <cellStyle name="Normal 2 2 2 2 2 2 37 4" xfId="12890" xr:uid="{D2205A40-D337-4ACA-B7D7-0BAE1B00E51F}"/>
    <cellStyle name="Normal 2 2 2 2 2 2 37 5" xfId="12891" xr:uid="{419A50D7-A155-42DB-92A5-7B0A6F9F8BC3}"/>
    <cellStyle name="Normal 2 2 2 2 2 2 37 5 2" xfId="12892" xr:uid="{C2DF214B-7082-4BF1-8D5A-A0148B8BA84D}"/>
    <cellStyle name="Normal 2 2 2 2 2 2 37 5 2 2" xfId="12893" xr:uid="{18F82BAF-B7C3-4F4B-B183-8C204C17C3E8}"/>
    <cellStyle name="Normal 2 2 2 2 2 2 37 5 2 3" xfId="12894" xr:uid="{5C4E990C-B1D5-4FBF-9D4B-40B521C0E761}"/>
    <cellStyle name="Normal 2 2 2 2 2 2 37 5 2 4" xfId="12895" xr:uid="{A696A3D4-9095-4FDE-8505-9F21DB1E00AE}"/>
    <cellStyle name="Normal 2 2 2 2 2 2 37 5 3" xfId="12896" xr:uid="{0B21CB6A-EF3E-4133-A94D-71948CCAD2C4}"/>
    <cellStyle name="Normal 2 2 2 2 2 2 37 5 4" xfId="12897" xr:uid="{177EDE62-2BF8-4410-B22C-E3B96C0828D5}"/>
    <cellStyle name="Normal 2 2 2 2 2 2 37 5 5" xfId="12898" xr:uid="{D9708077-6D22-41EB-B25C-A101981D67AF}"/>
    <cellStyle name="Normal 2 2 2 2 2 2 37 5 6" xfId="12899" xr:uid="{C100EE4D-741B-469D-8373-CDB4346435F3}"/>
    <cellStyle name="Normal 2 2 2 2 2 2 37 6" xfId="12900" xr:uid="{8F02B907-7FCD-4B30-A628-ED8632133330}"/>
    <cellStyle name="Normal 2 2 2 2 2 2 37 7" xfId="12901" xr:uid="{5A936699-4304-4F52-A75D-850EA54A6159}"/>
    <cellStyle name="Normal 2 2 2 2 2 2 37 8" xfId="12902" xr:uid="{C94CB474-9C1E-44DF-A129-1D78D862BC02}"/>
    <cellStyle name="Normal 2 2 2 2 2 2 37 9" xfId="12903" xr:uid="{44F8ABF9-ACF4-42C9-9825-6AEEC7D0DC7F}"/>
    <cellStyle name="Normal 2 2 2 2 2 2 38" xfId="12904" xr:uid="{F3FD8E4B-27D2-4DDC-A25F-5698C0B1819B}"/>
    <cellStyle name="Normal 2 2 2 2 2 2 39" xfId="12905" xr:uid="{75EEFE91-6667-4DE7-8E1D-16218786B7CB}"/>
    <cellStyle name="Normal 2 2 2 2 2 2 39 10" xfId="12906" xr:uid="{610EC27A-6B08-47DA-B2E1-1029AC7DE8FD}"/>
    <cellStyle name="Normal 2 2 2 2 2 2 39 11" xfId="12907" xr:uid="{F5ACADB6-4F7F-4A23-A47D-0B7167466281}"/>
    <cellStyle name="Normal 2 2 2 2 2 2 39 2" xfId="12908" xr:uid="{4E39D5D6-9383-4B31-B78C-0B7599825CD6}"/>
    <cellStyle name="Normal 2 2 2 2 2 2 39 2 10" xfId="12909" xr:uid="{8E0B1C64-80E9-4973-AB80-FA47355BE53D}"/>
    <cellStyle name="Normal 2 2 2 2 2 2 39 2 11" xfId="12910" xr:uid="{C32F379B-2611-4ABD-A140-D0F3B4D9AE0D}"/>
    <cellStyle name="Normal 2 2 2 2 2 2 39 2 2" xfId="12911" xr:uid="{B6BF66C3-4C0F-40D3-B1C5-29EEA68EA020}"/>
    <cellStyle name="Normal 2 2 2 2 2 2 39 2 2 2" xfId="12912" xr:uid="{133559FA-559B-4CA4-BB10-0781ACC3A734}"/>
    <cellStyle name="Normal 2 2 2 2 2 2 39 2 2 2 2" xfId="12913" xr:uid="{C4B23122-D23E-4CE4-9A6D-6856CDE1EAA9}"/>
    <cellStyle name="Normal 2 2 2 2 2 2 39 2 2 2 3" xfId="12914" xr:uid="{5530A7D3-A025-4D6D-8271-2CD7366C9DF2}"/>
    <cellStyle name="Normal 2 2 2 2 2 2 39 2 2 2 4" xfId="12915" xr:uid="{992B15EE-2F38-492A-8A80-E894730F4E29}"/>
    <cellStyle name="Normal 2 2 2 2 2 2 39 2 2 3" xfId="12916" xr:uid="{10648402-B44E-4BA2-819A-20D4FB269082}"/>
    <cellStyle name="Normal 2 2 2 2 2 2 39 2 2 4" xfId="12917" xr:uid="{C1334030-B9FE-402E-BCFA-0DB734518F67}"/>
    <cellStyle name="Normal 2 2 2 2 2 2 39 2 2 5" xfId="12918" xr:uid="{6CAD8089-9A47-4D06-A9B5-0596653A01B3}"/>
    <cellStyle name="Normal 2 2 2 2 2 2 39 2 2 6" xfId="12919" xr:uid="{E26B3DEB-0CBE-4B4D-AF3F-B12E16F7B645}"/>
    <cellStyle name="Normal 2 2 2 2 2 2 39 2 3" xfId="12920" xr:uid="{9FAB622A-1F69-48E8-98A9-9896AB376C1F}"/>
    <cellStyle name="Normal 2 2 2 2 2 2 39 2 4" xfId="12921" xr:uid="{2CE854BE-556F-4C6E-AAFB-D0C58C73E4C9}"/>
    <cellStyle name="Normal 2 2 2 2 2 2 39 2 5" xfId="12922" xr:uid="{F15081F4-035F-4BD4-945D-CA79BA996DA0}"/>
    <cellStyle name="Normal 2 2 2 2 2 2 39 2 6" xfId="12923" xr:uid="{714A67FC-40C4-4A97-B9C7-13A77EEC7FF7}"/>
    <cellStyle name="Normal 2 2 2 2 2 2 39 2 7" xfId="12924" xr:uid="{0706E668-39E6-4104-B57D-D08C88761FE7}"/>
    <cellStyle name="Normal 2 2 2 2 2 2 39 2 8" xfId="12925" xr:uid="{1A71B1F5-3634-4014-B158-28B5725410B0}"/>
    <cellStyle name="Normal 2 2 2 2 2 2 39 2 8 2" xfId="12926" xr:uid="{39C65CAA-03C2-4DA4-BA24-0A1203A1AEE8}"/>
    <cellStyle name="Normal 2 2 2 2 2 2 39 2 8 3" xfId="12927" xr:uid="{5635B9A1-4E2A-40F3-BA76-B3A9BFEEC78A}"/>
    <cellStyle name="Normal 2 2 2 2 2 2 39 2 8 4" xfId="12928" xr:uid="{02ABA0A9-5800-4E6D-8869-34193B04F949}"/>
    <cellStyle name="Normal 2 2 2 2 2 2 39 2 9" xfId="12929" xr:uid="{984397EF-61DD-40CF-AE59-3863E909C8A7}"/>
    <cellStyle name="Normal 2 2 2 2 2 2 39 3" xfId="12930" xr:uid="{52A258FC-DE9B-48B2-AA3E-BE3858E519DD}"/>
    <cellStyle name="Normal 2 2 2 2 2 2 39 3 2" xfId="12931" xr:uid="{A60E46B6-936D-4B26-93C0-AD12C30F2ACE}"/>
    <cellStyle name="Normal 2 2 2 2 2 2 39 3 2 2" xfId="12932" xr:uid="{536FB0A9-5054-44D4-AC0F-80A7ACE8F980}"/>
    <cellStyle name="Normal 2 2 2 2 2 2 39 3 2 3" xfId="12933" xr:uid="{2C51A12E-00DB-4998-8E85-01D7E5851316}"/>
    <cellStyle name="Normal 2 2 2 2 2 2 39 3 2 4" xfId="12934" xr:uid="{902134C7-B3E5-4443-9988-B1920E7B8C3A}"/>
    <cellStyle name="Normal 2 2 2 2 2 2 39 3 3" xfId="12935" xr:uid="{600D1EEA-5829-4961-B1E1-91CB6336996C}"/>
    <cellStyle name="Normal 2 2 2 2 2 2 39 3 4" xfId="12936" xr:uid="{4A42A913-AEC4-4DDC-BC45-2280227A767E}"/>
    <cellStyle name="Normal 2 2 2 2 2 2 39 3 5" xfId="12937" xr:uid="{CD2700C7-166E-4141-A71D-686F91DC838C}"/>
    <cellStyle name="Normal 2 2 2 2 2 2 39 3 6" xfId="12938" xr:uid="{EC628F32-1553-4EFA-8721-C2C208436455}"/>
    <cellStyle name="Normal 2 2 2 2 2 2 39 4" xfId="12939" xr:uid="{FC733B53-55B1-4B4A-998E-4C71C9B59764}"/>
    <cellStyle name="Normal 2 2 2 2 2 2 39 5" xfId="12940" xr:uid="{DD2C344F-0A18-40BC-9315-21048CFC13C5}"/>
    <cellStyle name="Normal 2 2 2 2 2 2 39 6" xfId="12941" xr:uid="{84D0F1C9-2552-4CAD-B842-C6C9A11AA79E}"/>
    <cellStyle name="Normal 2 2 2 2 2 2 39 7" xfId="12942" xr:uid="{8A247DFE-66A7-4A10-87EF-F32E7BEF40B1}"/>
    <cellStyle name="Normal 2 2 2 2 2 2 39 8" xfId="12943" xr:uid="{D9B18D2E-4DD5-4E4D-BE67-518559AEDD8C}"/>
    <cellStyle name="Normal 2 2 2 2 2 2 39 8 2" xfId="12944" xr:uid="{131C3E57-4DA6-4B82-941C-86439676EE14}"/>
    <cellStyle name="Normal 2 2 2 2 2 2 39 8 3" xfId="12945" xr:uid="{0E1247D1-4B25-42BC-B1C8-7BD04AFED9F5}"/>
    <cellStyle name="Normal 2 2 2 2 2 2 39 8 4" xfId="12946" xr:uid="{B138FA66-2A5F-4F16-8D02-3E29E15C5506}"/>
    <cellStyle name="Normal 2 2 2 2 2 2 39 9" xfId="12947" xr:uid="{0FDB5E3E-091F-4286-975D-6371E718367B}"/>
    <cellStyle name="Normal 2 2 2 2 2 2 4" xfId="12948" xr:uid="{C0DFBB6C-756A-4230-AD8F-A9BF76F1DF83}"/>
    <cellStyle name="Normal 2 2 2 2 2 2 40" xfId="12949" xr:uid="{2837EB99-B1D8-4B88-BB2D-F03B356A7E3C}"/>
    <cellStyle name="Normal 2 2 2 2 2 2 41" xfId="12950" xr:uid="{D68425E3-CCAF-4752-81FA-0863DFE7F59C}"/>
    <cellStyle name="Normal 2 2 2 2 2 2 41 2" xfId="12951" xr:uid="{6B259C49-C92E-42AC-BF64-A2E5A0E38DC7}"/>
    <cellStyle name="Normal 2 2 2 2 2 2 41 2 2" xfId="12952" xr:uid="{296C5D4B-B015-4EA6-9A3A-34E15C0A3DDF}"/>
    <cellStyle name="Normal 2 2 2 2 2 2 41 2 3" xfId="12953" xr:uid="{56B707CB-039E-47E2-8DA5-C86F9275E6F9}"/>
    <cellStyle name="Normal 2 2 2 2 2 2 41 2 4" xfId="12954" xr:uid="{B090462E-9F47-461D-8E29-2970C6099A9F}"/>
    <cellStyle name="Normal 2 2 2 2 2 2 41 3" xfId="12955" xr:uid="{0282DAA6-3BB5-4337-BAA4-0A19CDF46148}"/>
    <cellStyle name="Normal 2 2 2 2 2 2 41 4" xfId="12956" xr:uid="{E17DD6F6-C238-44C7-8467-0502FA06502C}"/>
    <cellStyle name="Normal 2 2 2 2 2 2 41 5" xfId="12957" xr:uid="{B5498297-A291-4902-8F4B-EFC91E7DFE05}"/>
    <cellStyle name="Normal 2 2 2 2 2 2 41 6" xfId="12958" xr:uid="{28A421CA-D8E3-41EC-A971-88C4018286F1}"/>
    <cellStyle name="Normal 2 2 2 2 2 2 42" xfId="12959" xr:uid="{32F7195C-D66B-424E-9CEA-9B0B4843A3D8}"/>
    <cellStyle name="Normal 2 2 2 2 2 2 43" xfId="12960" xr:uid="{DC0CC801-0395-4593-AD18-E7F6B1F5F5BC}"/>
    <cellStyle name="Normal 2 2 2 2 2 2 44" xfId="12961" xr:uid="{3E7C02B6-973D-4F16-9140-57D999166F1A}"/>
    <cellStyle name="Normal 2 2 2 2 2 2 45" xfId="12962" xr:uid="{6CA472E5-42F5-482F-91C8-2EA765510158}"/>
    <cellStyle name="Normal 2 2 2 2 2 2 46" xfId="12963" xr:uid="{FEFC4073-C4BF-436E-AF98-9CBFA810642F}"/>
    <cellStyle name="Normal 2 2 2 2 2 2 47" xfId="12964" xr:uid="{10E2E285-7149-46EE-B4ED-CA9A4816974A}"/>
    <cellStyle name="Normal 2 2 2 2 2 2 47 2" xfId="12965" xr:uid="{295B0CBD-E405-42F1-8DB1-4CD7AE09F784}"/>
    <cellStyle name="Normal 2 2 2 2 2 2 47 3" xfId="12966" xr:uid="{8BB2B1CE-6DC0-403A-8A85-C838DE6AF3D0}"/>
    <cellStyle name="Normal 2 2 2 2 2 2 47 4" xfId="12967" xr:uid="{4459DA54-CD50-4693-99E9-AE9F43F068FF}"/>
    <cellStyle name="Normal 2 2 2 2 2 2 48" xfId="12968" xr:uid="{B1123582-8E8C-4979-99D9-859E77420ACD}"/>
    <cellStyle name="Normal 2 2 2 2 2 2 49" xfId="12969" xr:uid="{B92B0C9C-C68E-4A44-9CE3-B26400D95A7D}"/>
    <cellStyle name="Normal 2 2 2 2 2 2 5" xfId="12970" xr:uid="{69229B19-90C3-4862-909C-DB46E9A995DA}"/>
    <cellStyle name="Normal 2 2 2 2 2 2 50" xfId="12971" xr:uid="{F0A4B527-317A-45BF-A1AF-18EA0C9C8FD5}"/>
    <cellStyle name="Normal 2 2 2 2 2 2 51" xfId="12972" xr:uid="{4B7E3AC2-B8C8-4D4A-980A-B325D7208091}"/>
    <cellStyle name="Normal 2 2 2 2 2 2 52" xfId="12973" xr:uid="{B1F86B19-B7EB-41DB-A3A7-F3D1FE19AEAB}"/>
    <cellStyle name="Normal 2 2 2 2 2 2 53" xfId="12974" xr:uid="{40DE213A-1152-4E32-B797-32EA42D218D0}"/>
    <cellStyle name="Normal 2 2 2 2 2 2 54" xfId="12975" xr:uid="{D8AD1FFD-F0C3-4B56-BB36-D005D31B6DE4}"/>
    <cellStyle name="Normal 2 2 2 2 2 2 55" xfId="12976" xr:uid="{CC00AA22-04E6-474F-A81C-B7CC552A994B}"/>
    <cellStyle name="Normal 2 2 2 2 2 2 56" xfId="12977" xr:uid="{FB04E838-800C-433B-BD6C-9B7A69646BD7}"/>
    <cellStyle name="Normal 2 2 2 2 2 2 57" xfId="12978" xr:uid="{FB010C17-8D7E-422E-8C25-DAB322C6BF45}"/>
    <cellStyle name="Normal 2 2 2 2 2 2 58" xfId="12979" xr:uid="{28B29224-8A52-4947-84B4-1EA3316369E1}"/>
    <cellStyle name="Normal 2 2 2 2 2 2 59" xfId="12980" xr:uid="{B0142297-5129-44B8-A9C1-69E2FD5CDFE1}"/>
    <cellStyle name="Normal 2 2 2 2 2 2 6" xfId="12981" xr:uid="{1C292A97-0988-47F1-9E94-A1E2BB6C087D}"/>
    <cellStyle name="Normal 2 2 2 2 2 2 60" xfId="12982" xr:uid="{F8910D6C-AF51-46C5-B8A2-3A4018A114CB}"/>
    <cellStyle name="Normal 2 2 2 2 2 2 61" xfId="12983" xr:uid="{81340603-0223-4D4A-A21C-A641BFA19C66}"/>
    <cellStyle name="Normal 2 2 2 2 2 2 62" xfId="12984" xr:uid="{D288E827-58CC-413D-BF6F-993BE757452B}"/>
    <cellStyle name="Normal 2 2 2 2 2 2 62 2" xfId="12985" xr:uid="{C3915656-5570-4A5F-96F1-5707A2B443D1}"/>
    <cellStyle name="Normal 2 2 2 2 2 2 62 3" xfId="12986" xr:uid="{E6B6E2C5-B733-4FFC-B76A-49E639F79ED1}"/>
    <cellStyle name="Normal 2 2 2 2 2 2 62 4" xfId="12987" xr:uid="{4679F8AA-1B3C-4940-83E1-AF384CCE0F8A}"/>
    <cellStyle name="Normal 2 2 2 2 2 2 62 5" xfId="12988" xr:uid="{3F828C44-F595-4CC2-A7C4-26AD2D7572D4}"/>
    <cellStyle name="Normal 2 2 2 2 2 2 62 6" xfId="12989" xr:uid="{C24AE245-1950-404C-838A-9924F3103C89}"/>
    <cellStyle name="Normal 2 2 2 2 2 2 62 7" xfId="12990" xr:uid="{0B348A79-598E-4C8F-BB96-EC54B0344D0F}"/>
    <cellStyle name="Normal 2 2 2 2 2 2 63" xfId="12991" xr:uid="{B97BF95D-1858-4C9B-91B4-B4BB7E1C2148}"/>
    <cellStyle name="Normal 2 2 2 2 2 2 64" xfId="12992" xr:uid="{16976392-8764-4661-8838-708F87F69780}"/>
    <cellStyle name="Normal 2 2 2 2 2 2 65" xfId="12993" xr:uid="{1A06F248-939C-444E-B0B9-171F3C4E3D4B}"/>
    <cellStyle name="Normal 2 2 2 2 2 2 66" xfId="12994" xr:uid="{1F022387-77E2-4CF4-8524-F2F71502662E}"/>
    <cellStyle name="Normal 2 2 2 2 2 2 67" xfId="12995" xr:uid="{E475481A-C82B-4808-BD36-CDE6066F7E94}"/>
    <cellStyle name="Normal 2 2 2 2 2 2 68" xfId="12996" xr:uid="{BA6DB4AD-9A60-4225-A0F6-799A39B119F5}"/>
    <cellStyle name="Normal 2 2 2 2 2 2 69" xfId="12997" xr:uid="{8F1D2F5C-F273-40F3-84DE-E93B75BB5CED}"/>
    <cellStyle name="Normal 2 2 2 2 2 2 7" xfId="12998" xr:uid="{61293AA4-3EC2-4278-82ED-9BB05EEBCD0C}"/>
    <cellStyle name="Normal 2 2 2 2 2 2 70" xfId="12999" xr:uid="{850C0710-EF6E-4AC4-8099-ACCCA8E91982}"/>
    <cellStyle name="Normal 2 2 2 2 2 2 71" xfId="13000" xr:uid="{31B48043-ACE0-441D-AA97-DBC0EF5F4B5D}"/>
    <cellStyle name="Normal 2 2 2 2 2 2 72" xfId="13001" xr:uid="{CDDE3999-F0AB-4070-8C9B-047F93DC991E}"/>
    <cellStyle name="Normal 2 2 2 2 2 2 73" xfId="13002" xr:uid="{F83FD239-18EE-49B9-98E0-5B819DC18F37}"/>
    <cellStyle name="Normal 2 2 2 2 2 2 74" xfId="13003" xr:uid="{041EC5B3-AAA0-41C7-83BC-D716641863E3}"/>
    <cellStyle name="Normal 2 2 2 2 2 2 75" xfId="13004" xr:uid="{53651744-674B-47E2-A2A8-DAB829A7DC40}"/>
    <cellStyle name="Normal 2 2 2 2 2 2 76" xfId="13005" xr:uid="{C10E9383-D648-40E6-BD78-A8952C418C83}"/>
    <cellStyle name="Normal 2 2 2 2 2 2 77" xfId="13006" xr:uid="{A2467487-9DCE-4486-AB20-DB6DFCDE7F90}"/>
    <cellStyle name="Normal 2 2 2 2 2 2 78" xfId="13007" xr:uid="{A8B0EFD1-6207-4253-8581-DA36F5283AEB}"/>
    <cellStyle name="Normal 2 2 2 2 2 2 79" xfId="13008" xr:uid="{A3ECE8BF-D3ED-4E9F-9E22-D1D7BF17D150}"/>
    <cellStyle name="Normal 2 2 2 2 2 2 8" xfId="13009" xr:uid="{C1F6F342-BA06-4674-ADB2-6DC84D4F6A3F}"/>
    <cellStyle name="Normal 2 2 2 2 2 2 80" xfId="13010" xr:uid="{6E7A8134-0E75-465E-A2C7-20286E736F44}"/>
    <cellStyle name="Normal 2 2 2 2 2 2 81" xfId="13011" xr:uid="{F160DEE0-F2E0-4605-A3B2-14730FED1488}"/>
    <cellStyle name="Normal 2 2 2 2 2 2 82" xfId="13012" xr:uid="{1ABA8F98-DC63-446D-B85A-155382EB1688}"/>
    <cellStyle name="Normal 2 2 2 2 2 2 83" xfId="13013" xr:uid="{E810C9DF-EDB3-494D-963A-684B84D5BE16}"/>
    <cellStyle name="Normal 2 2 2 2 2 2 84" xfId="13014" xr:uid="{767112DD-2ED5-4665-9DC9-AC3863BABD1B}"/>
    <cellStyle name="Normal 2 2 2 2 2 2 85" xfId="13015" xr:uid="{72EBD006-B3CC-4F34-B3E4-6A4D70F88297}"/>
    <cellStyle name="Normal 2 2 2 2 2 2 86" xfId="13016" xr:uid="{ADAFD9B8-3C48-4DDC-814A-165B2B522FC6}"/>
    <cellStyle name="Normal 2 2 2 2 2 2 87" xfId="13017" xr:uid="{1FAE5792-275C-43AF-8E17-91C97CCE2F9B}"/>
    <cellStyle name="Normal 2 2 2 2 2 2 88" xfId="13018" xr:uid="{91906C47-1DE7-47B5-B677-F11AE06B93F6}"/>
    <cellStyle name="Normal 2 2 2 2 2 2 89" xfId="13019" xr:uid="{E53E76C6-812C-4784-A3FF-0AF22DACD5AB}"/>
    <cellStyle name="Normal 2 2 2 2 2 2 9" xfId="13020" xr:uid="{7C5D5C7C-7B6F-44CC-BF87-30AE768F8441}"/>
    <cellStyle name="Normal 2 2 2 2 2 2 90" xfId="13021" xr:uid="{C04E57F2-BCB8-4B05-8702-EC7799213551}"/>
    <cellStyle name="Normal 2 2 2 2 2 2 91" xfId="13022" xr:uid="{61494A47-6C22-4942-8C0D-93F09D9B981F}"/>
    <cellStyle name="Normal 2 2 2 2 2 2 92" xfId="13023" xr:uid="{77E3CB14-390C-44FE-A3CA-3D08112D9880}"/>
    <cellStyle name="Normal 2 2 2 2 2 2 93" xfId="13024" xr:uid="{EB35A03F-5BAB-430A-834B-6BD3AA2E3B0E}"/>
    <cellStyle name="Normal 2 2 2 2 2 2 94" xfId="13025" xr:uid="{C080D44D-ACA0-4890-B87B-C5C81D760093}"/>
    <cellStyle name="Normal 2 2 2 2 2 2 95" xfId="13026" xr:uid="{8F6CCB40-CF10-45DA-9AA3-72794BE941B2}"/>
    <cellStyle name="Normal 2 2 2 2 2 2 96" xfId="13027" xr:uid="{4F71968F-E1C5-4F1F-A477-2E3B3F3C2858}"/>
    <cellStyle name="Normal 2 2 2 2 2 2 97" xfId="13028" xr:uid="{AD584A0C-41F2-4D61-B5D4-3FD52B752F6D}"/>
    <cellStyle name="Normal 2 2 2 2 2 2 98" xfId="13029" xr:uid="{4499492E-483C-4177-8FB8-72D253CED5BB}"/>
    <cellStyle name="Normal 2 2 2 2 2 2 99" xfId="13030" xr:uid="{CD83DEC5-2918-42E2-8056-AB470D4B73D9}"/>
    <cellStyle name="Normal 2 2 2 2 2 20" xfId="13031" xr:uid="{A225AE72-E0E8-40EA-8783-33FFDC2CCC4E}"/>
    <cellStyle name="Normal 2 2 2 2 2 21" xfId="13032" xr:uid="{44997C44-3F3A-4D12-B5D7-B85FA91B3BCD}"/>
    <cellStyle name="Normal 2 2 2 2 2 22" xfId="13033" xr:uid="{81370914-1608-47FB-A19A-C89F7DCF16F5}"/>
    <cellStyle name="Normal 2 2 2 2 2 23" xfId="13034" xr:uid="{DB1E6467-8032-4183-AC3A-8000CB66D193}"/>
    <cellStyle name="Normal 2 2 2 2 2 24" xfId="13035" xr:uid="{7FC14564-EFC1-4183-905B-88A3D987739F}"/>
    <cellStyle name="Normal 2 2 2 2 2 25" xfId="13036" xr:uid="{DAB762F9-BF6B-44E4-90AB-ADD7630D6E1C}"/>
    <cellStyle name="Normal 2 2 2 2 2 26" xfId="13037" xr:uid="{717C21B9-E140-4F26-801E-1368C9EF256F}"/>
    <cellStyle name="Normal 2 2 2 2 2 27" xfId="13038" xr:uid="{9B83385F-D135-4337-BEAF-12EA4DBC0263}"/>
    <cellStyle name="Normal 2 2 2 2 2 28" xfId="13039" xr:uid="{5F32B24C-7D8A-469E-8DEA-1F1338586753}"/>
    <cellStyle name="Normal 2 2 2 2 2 28 10" xfId="13040" xr:uid="{6250AA14-ACE4-4A36-B780-47651D662532}"/>
    <cellStyle name="Normal 2 2 2 2 2 28 11" xfId="13041" xr:uid="{979AF43B-823E-49BB-B29B-09B6CA2E8F0D}"/>
    <cellStyle name="Normal 2 2 2 2 2 28 11 10" xfId="13042" xr:uid="{C2CD1BC0-BA98-4A4A-89BB-FB0B998A4274}"/>
    <cellStyle name="Normal 2 2 2 2 2 28 11 11" xfId="13043" xr:uid="{8EEB1144-5151-4D05-B723-C991B12F7FB8}"/>
    <cellStyle name="Normal 2 2 2 2 2 28 11 11 2" xfId="13044" xr:uid="{AFF9983E-A57D-4A6B-A403-B40E87E0FB4A}"/>
    <cellStyle name="Normal 2 2 2 2 2 28 11 11 3" xfId="13045" xr:uid="{3B626241-51C7-4D7C-B0E2-3B411E3F5278}"/>
    <cellStyle name="Normal 2 2 2 2 2 28 11 11 4" xfId="13046" xr:uid="{E5886C14-891B-4EA2-9CF6-D40E4D14B7EA}"/>
    <cellStyle name="Normal 2 2 2 2 2 28 11 12" xfId="13047" xr:uid="{706F063C-D017-4B14-8B12-EF18B6922B05}"/>
    <cellStyle name="Normal 2 2 2 2 2 28 11 13" xfId="13048" xr:uid="{9036DFCA-ADF5-41B5-8E9C-45631FD14B1E}"/>
    <cellStyle name="Normal 2 2 2 2 2 28 11 14" xfId="13049" xr:uid="{C304FDDC-43E3-43C3-A72D-D27CAC408DA0}"/>
    <cellStyle name="Normal 2 2 2 2 2 28 11 2" xfId="13050" xr:uid="{9E3F2BF7-7A0E-4EDF-B830-CC0BF7F11033}"/>
    <cellStyle name="Normal 2 2 2 2 2 28 11 2 10" xfId="13051" xr:uid="{84481071-F3BE-4A70-A637-CB5562C52269}"/>
    <cellStyle name="Normal 2 2 2 2 2 28 11 2 11" xfId="13052" xr:uid="{162C2F61-50C3-48D8-9E3F-0A52BFC68473}"/>
    <cellStyle name="Normal 2 2 2 2 2 28 11 2 2" xfId="13053" xr:uid="{0BCA8FE1-A56B-44CE-BB9D-807AB8875565}"/>
    <cellStyle name="Normal 2 2 2 2 2 28 11 2 2 10" xfId="13054" xr:uid="{51CAD936-12D8-43AA-A73B-62D0048B3F13}"/>
    <cellStyle name="Normal 2 2 2 2 2 28 11 2 2 11" xfId="13055" xr:uid="{5062E558-E9EE-4FAF-A5D7-665BB455A598}"/>
    <cellStyle name="Normal 2 2 2 2 2 28 11 2 2 2" xfId="13056" xr:uid="{77F4E799-BB7A-44C1-8393-96AE6EFF8D0E}"/>
    <cellStyle name="Normal 2 2 2 2 2 28 11 2 2 2 2" xfId="13057" xr:uid="{1CA8AD73-35F2-446A-8199-01E58FC6529D}"/>
    <cellStyle name="Normal 2 2 2 2 2 28 11 2 2 2 2 2" xfId="13058" xr:uid="{FF4DC78D-6549-4A66-9EA5-FAD3CE333CB1}"/>
    <cellStyle name="Normal 2 2 2 2 2 28 11 2 2 2 2 3" xfId="13059" xr:uid="{F73DBDAB-4DF1-4C4A-A351-E9ADA25A3EE1}"/>
    <cellStyle name="Normal 2 2 2 2 2 28 11 2 2 2 2 4" xfId="13060" xr:uid="{94F7D0CF-794A-45E4-9B2F-CD03CD614FA8}"/>
    <cellStyle name="Normal 2 2 2 2 2 28 11 2 2 2 3" xfId="13061" xr:uid="{72652C0E-7AC4-413B-85E4-9F75F0E9DB77}"/>
    <cellStyle name="Normal 2 2 2 2 2 28 11 2 2 2 4" xfId="13062" xr:uid="{64E07DFF-DCFB-4BD7-A55F-64504B2E5608}"/>
    <cellStyle name="Normal 2 2 2 2 2 28 11 2 2 2 5" xfId="13063" xr:uid="{EFDF074B-2674-4FB0-BA5C-A63C555FC635}"/>
    <cellStyle name="Normal 2 2 2 2 2 28 11 2 2 2 6" xfId="13064" xr:uid="{46EB9261-0D4D-42D6-9929-0CB1E959DFA9}"/>
    <cellStyle name="Normal 2 2 2 2 2 28 11 2 2 3" xfId="13065" xr:uid="{72E97230-0A00-4E56-BDAF-4DD2FCA4E950}"/>
    <cellStyle name="Normal 2 2 2 2 2 28 11 2 2 4" xfId="13066" xr:uid="{021BCFC1-8F96-492F-8DC2-D5C77D4CEBE9}"/>
    <cellStyle name="Normal 2 2 2 2 2 28 11 2 2 5" xfId="13067" xr:uid="{F659AB1E-2D4B-4844-AC35-71577EE6BCA1}"/>
    <cellStyle name="Normal 2 2 2 2 2 28 11 2 2 6" xfId="13068" xr:uid="{9F2E349A-C1AD-41D2-92A4-B6A5CF0F3360}"/>
    <cellStyle name="Normal 2 2 2 2 2 28 11 2 2 7" xfId="13069" xr:uid="{F4AD8B5F-8E6B-40E2-B546-D5ED28E7758D}"/>
    <cellStyle name="Normal 2 2 2 2 2 28 11 2 2 8" xfId="13070" xr:uid="{01018085-159D-451A-9D29-0684218079D0}"/>
    <cellStyle name="Normal 2 2 2 2 2 28 11 2 2 8 2" xfId="13071" xr:uid="{D03050E7-94DA-4685-8C48-66F8AE5BC0EE}"/>
    <cellStyle name="Normal 2 2 2 2 2 28 11 2 2 8 3" xfId="13072" xr:uid="{63B4BC10-6203-4D2F-97A1-1C54AA5A9C17}"/>
    <cellStyle name="Normal 2 2 2 2 2 28 11 2 2 8 4" xfId="13073" xr:uid="{8B8A3D30-C2F3-49FF-B107-5D6CC8606F72}"/>
    <cellStyle name="Normal 2 2 2 2 2 28 11 2 2 9" xfId="13074" xr:uid="{EC0E38D6-BE1F-4DE3-A60C-7B560D56287C}"/>
    <cellStyle name="Normal 2 2 2 2 2 28 11 2 3" xfId="13075" xr:uid="{2808181F-41CD-41AD-B859-F07C87FE9A8A}"/>
    <cellStyle name="Normal 2 2 2 2 2 28 11 2 3 2" xfId="13076" xr:uid="{B00971B9-68D9-4317-AA75-B05BFC38DC98}"/>
    <cellStyle name="Normal 2 2 2 2 2 28 11 2 3 2 2" xfId="13077" xr:uid="{964AFED2-2899-4CDC-B521-2DC6DF035C32}"/>
    <cellStyle name="Normal 2 2 2 2 2 28 11 2 3 2 3" xfId="13078" xr:uid="{2817BC07-F003-4E1F-9A66-98C9DFA8F128}"/>
    <cellStyle name="Normal 2 2 2 2 2 28 11 2 3 2 4" xfId="13079" xr:uid="{675FD966-34C1-4919-BF82-2DBB19807DC5}"/>
    <cellStyle name="Normal 2 2 2 2 2 28 11 2 3 3" xfId="13080" xr:uid="{5AD048B0-4164-43BE-8692-B78BC7F622CB}"/>
    <cellStyle name="Normal 2 2 2 2 2 28 11 2 3 4" xfId="13081" xr:uid="{7BDAB673-236C-4F01-AC5E-BE40B1DA113E}"/>
    <cellStyle name="Normal 2 2 2 2 2 28 11 2 3 5" xfId="13082" xr:uid="{E3A14B92-4B77-4CA2-81FA-65736E5897D1}"/>
    <cellStyle name="Normal 2 2 2 2 2 28 11 2 3 6" xfId="13083" xr:uid="{F254116B-C557-4F76-8E1E-0E5A543F8BAD}"/>
    <cellStyle name="Normal 2 2 2 2 2 28 11 2 4" xfId="13084" xr:uid="{5BC34594-3E6A-4175-83E2-5A608EB52DF1}"/>
    <cellStyle name="Normal 2 2 2 2 2 28 11 2 5" xfId="13085" xr:uid="{531EBE87-0536-4630-B202-AD7AF9848F8D}"/>
    <cellStyle name="Normal 2 2 2 2 2 28 11 2 6" xfId="13086" xr:uid="{34DE4674-2047-470B-AAF0-65C67FC9CD67}"/>
    <cellStyle name="Normal 2 2 2 2 2 28 11 2 7" xfId="13087" xr:uid="{E53A8228-F5A9-42A0-ABBA-943692CCDA23}"/>
    <cellStyle name="Normal 2 2 2 2 2 28 11 2 8" xfId="13088" xr:uid="{2C925AC2-D59B-4457-AA25-AD8D7634D70B}"/>
    <cellStyle name="Normal 2 2 2 2 2 28 11 2 8 2" xfId="13089" xr:uid="{BB1D56A5-FC16-4323-BEF5-3A2521173B12}"/>
    <cellStyle name="Normal 2 2 2 2 2 28 11 2 8 3" xfId="13090" xr:uid="{1414A8F9-DBD6-4433-93B3-E7DBFB9CC78D}"/>
    <cellStyle name="Normal 2 2 2 2 2 28 11 2 8 4" xfId="13091" xr:uid="{B90568EE-D63F-4A53-9047-4C3A90563D57}"/>
    <cellStyle name="Normal 2 2 2 2 2 28 11 2 9" xfId="13092" xr:uid="{6A8F0BB2-5738-47DA-AC8B-00E25EEFA493}"/>
    <cellStyle name="Normal 2 2 2 2 2 28 11 3" xfId="13093" xr:uid="{6C4440C9-9385-42C7-AC7D-14C1CD99ACCD}"/>
    <cellStyle name="Normal 2 2 2 2 2 28 11 4" xfId="13094" xr:uid="{12580E3F-996C-4019-9896-49035C9C5782}"/>
    <cellStyle name="Normal 2 2 2 2 2 28 11 5" xfId="13095" xr:uid="{55CC4829-C3D9-4EE2-8C51-BE51DB927DC1}"/>
    <cellStyle name="Normal 2 2 2 2 2 28 11 5 2" xfId="13096" xr:uid="{F0A6692C-DF79-44C6-AD54-36A35CDAFAF4}"/>
    <cellStyle name="Normal 2 2 2 2 2 28 11 5 2 2" xfId="13097" xr:uid="{79FF7B98-BFD6-4E34-9919-B4F1AF41842D}"/>
    <cellStyle name="Normal 2 2 2 2 2 28 11 5 2 3" xfId="13098" xr:uid="{B81F6705-25CF-4C89-9391-D0499DEA73B8}"/>
    <cellStyle name="Normal 2 2 2 2 2 28 11 5 2 4" xfId="13099" xr:uid="{B3CA3EEB-C0CC-4F9C-89E1-58686B05E465}"/>
    <cellStyle name="Normal 2 2 2 2 2 28 11 5 3" xfId="13100" xr:uid="{89D6CBC4-735A-48A9-BF19-F617D06AF1EC}"/>
    <cellStyle name="Normal 2 2 2 2 2 28 11 5 4" xfId="13101" xr:uid="{3B9DEAB5-F16E-414C-B93D-3F6C4AB6DECE}"/>
    <cellStyle name="Normal 2 2 2 2 2 28 11 5 5" xfId="13102" xr:uid="{A4386538-FC2D-44A0-A8EC-81365EEDDAC5}"/>
    <cellStyle name="Normal 2 2 2 2 2 28 11 5 6" xfId="13103" xr:uid="{D53B03E0-C367-46CC-A45B-AE970F942FC4}"/>
    <cellStyle name="Normal 2 2 2 2 2 28 11 6" xfId="13104" xr:uid="{37BD9793-7FB3-4860-8249-F86D3E5BC0BB}"/>
    <cellStyle name="Normal 2 2 2 2 2 28 11 7" xfId="13105" xr:uid="{94269427-19FB-4081-98A6-6FB2E25DA5C1}"/>
    <cellStyle name="Normal 2 2 2 2 2 28 11 8" xfId="13106" xr:uid="{4AF09BD3-BA3A-409F-8EAF-1CCC76F4D0E2}"/>
    <cellStyle name="Normal 2 2 2 2 2 28 11 9" xfId="13107" xr:uid="{F01AAF75-2AEB-4D6F-9DD8-FCA5712A5954}"/>
    <cellStyle name="Normal 2 2 2 2 2 28 12" xfId="13108" xr:uid="{DBB5A095-40F6-40B8-9EC5-776D0E38A4AA}"/>
    <cellStyle name="Normal 2 2 2 2 2 28 13" xfId="13109" xr:uid="{B62B7230-B08E-4AB0-8FDB-9DB515F873B0}"/>
    <cellStyle name="Normal 2 2 2 2 2 28 13 10" xfId="13110" xr:uid="{790FDBA0-BFA7-4816-92F9-B5B772C1EFCE}"/>
    <cellStyle name="Normal 2 2 2 2 2 28 13 11" xfId="13111" xr:uid="{7CDEB367-2D3E-4006-B7BD-68B8B175A541}"/>
    <cellStyle name="Normal 2 2 2 2 2 28 13 2" xfId="13112" xr:uid="{6CA0083D-37D4-4D5D-9BDA-E941CFD358B3}"/>
    <cellStyle name="Normal 2 2 2 2 2 28 13 2 10" xfId="13113" xr:uid="{6E8F675E-B61C-4F9E-8C25-4CF38A3D01B7}"/>
    <cellStyle name="Normal 2 2 2 2 2 28 13 2 11" xfId="13114" xr:uid="{F49EA98C-E43D-4E24-9D34-34C5090F9339}"/>
    <cellStyle name="Normal 2 2 2 2 2 28 13 2 2" xfId="13115" xr:uid="{E7FFF017-07A1-4960-86D8-8A0E0DB86255}"/>
    <cellStyle name="Normal 2 2 2 2 2 28 13 2 2 2" xfId="13116" xr:uid="{0B40896E-8E12-472F-A2F4-797CDE4AD0BD}"/>
    <cellStyle name="Normal 2 2 2 2 2 28 13 2 2 2 2" xfId="13117" xr:uid="{255FC663-781B-42AF-9B9D-D4854CC17F73}"/>
    <cellStyle name="Normal 2 2 2 2 2 28 13 2 2 2 3" xfId="13118" xr:uid="{C81B7B3E-0623-4217-8B7D-68BAD76AD0B2}"/>
    <cellStyle name="Normal 2 2 2 2 2 28 13 2 2 2 4" xfId="13119" xr:uid="{796ED2A6-9CA1-4DCF-8ACA-3B3E22401F4F}"/>
    <cellStyle name="Normal 2 2 2 2 2 28 13 2 2 3" xfId="13120" xr:uid="{97855F16-789E-4497-AFBA-5FB87D838912}"/>
    <cellStyle name="Normal 2 2 2 2 2 28 13 2 2 4" xfId="13121" xr:uid="{ECB9F7B5-AAC6-4D86-8309-840482A9D3A1}"/>
    <cellStyle name="Normal 2 2 2 2 2 28 13 2 2 5" xfId="13122" xr:uid="{3D7F1112-A36D-461C-A5B3-BF022CFCAB44}"/>
    <cellStyle name="Normal 2 2 2 2 2 28 13 2 2 6" xfId="13123" xr:uid="{16EEA4A2-A8DE-4F87-82F1-4A61705AFA3F}"/>
    <cellStyle name="Normal 2 2 2 2 2 28 13 2 3" xfId="13124" xr:uid="{8B0E4862-B29B-4969-A2C2-FA8F854F6E99}"/>
    <cellStyle name="Normal 2 2 2 2 2 28 13 2 4" xfId="13125" xr:uid="{0F7C9913-0FA1-4CA4-A475-536B4EB19315}"/>
    <cellStyle name="Normal 2 2 2 2 2 28 13 2 5" xfId="13126" xr:uid="{5DCCA9E4-AD98-47AD-98C2-8E53F861407F}"/>
    <cellStyle name="Normal 2 2 2 2 2 28 13 2 6" xfId="13127" xr:uid="{63DCA57A-78E4-4C11-9D70-AAC52A2ED174}"/>
    <cellStyle name="Normal 2 2 2 2 2 28 13 2 7" xfId="13128" xr:uid="{1DDD7525-CF1F-4BAA-8234-7139B3023B64}"/>
    <cellStyle name="Normal 2 2 2 2 2 28 13 2 8" xfId="13129" xr:uid="{E4B221AA-3D6A-49B5-A3AD-9C33577F6985}"/>
    <cellStyle name="Normal 2 2 2 2 2 28 13 2 8 2" xfId="13130" xr:uid="{4F6D8F59-F6E4-470A-9CB4-B67C059CA2AB}"/>
    <cellStyle name="Normal 2 2 2 2 2 28 13 2 8 3" xfId="13131" xr:uid="{899A3F74-549E-413B-BAF7-3491E8FD346F}"/>
    <cellStyle name="Normal 2 2 2 2 2 28 13 2 8 4" xfId="13132" xr:uid="{CEB95838-8A56-49FC-9343-BBF52FAFB9F6}"/>
    <cellStyle name="Normal 2 2 2 2 2 28 13 2 9" xfId="13133" xr:uid="{7C4E33F9-E188-4B97-B76E-F1196025F12B}"/>
    <cellStyle name="Normal 2 2 2 2 2 28 13 3" xfId="13134" xr:uid="{7F5437D4-719C-4007-B244-7D9084169AB0}"/>
    <cellStyle name="Normal 2 2 2 2 2 28 13 3 2" xfId="13135" xr:uid="{2EAE15C5-D6FD-4A45-A14D-30453B0A541B}"/>
    <cellStyle name="Normal 2 2 2 2 2 28 13 3 2 2" xfId="13136" xr:uid="{11A87ACE-C6F6-4111-B4F4-437FF3493D98}"/>
    <cellStyle name="Normal 2 2 2 2 2 28 13 3 2 3" xfId="13137" xr:uid="{C634A90A-9DA7-4B0C-99EB-DA5CD1FE78B5}"/>
    <cellStyle name="Normal 2 2 2 2 2 28 13 3 2 4" xfId="13138" xr:uid="{69FD2DE2-6355-436D-B1B4-9B1822042AA5}"/>
    <cellStyle name="Normal 2 2 2 2 2 28 13 3 3" xfId="13139" xr:uid="{2EC1AD89-27D8-4172-B73A-345770A1FA5E}"/>
    <cellStyle name="Normal 2 2 2 2 2 28 13 3 4" xfId="13140" xr:uid="{B99E11BD-55DA-4001-AD6D-7534E6B65B26}"/>
    <cellStyle name="Normal 2 2 2 2 2 28 13 3 5" xfId="13141" xr:uid="{CABBD22D-1733-45B5-9C95-3A51A59C03CD}"/>
    <cellStyle name="Normal 2 2 2 2 2 28 13 3 6" xfId="13142" xr:uid="{DF22A237-9F30-42E9-A59D-2D582C50A920}"/>
    <cellStyle name="Normal 2 2 2 2 2 28 13 4" xfId="13143" xr:uid="{2FE86B12-754C-4601-B3FD-24866B39780C}"/>
    <cellStyle name="Normal 2 2 2 2 2 28 13 5" xfId="13144" xr:uid="{307D1E57-0ECE-4073-9FBE-3C69452A02E5}"/>
    <cellStyle name="Normal 2 2 2 2 2 28 13 6" xfId="13145" xr:uid="{8822AA69-13DA-45BB-9465-014E500BD440}"/>
    <cellStyle name="Normal 2 2 2 2 2 28 13 7" xfId="13146" xr:uid="{E43AD049-5641-43F2-BDD4-5EECACF23301}"/>
    <cellStyle name="Normal 2 2 2 2 2 28 13 8" xfId="13147" xr:uid="{1C9E2981-CA64-49BA-B3ED-64CF5C396F0C}"/>
    <cellStyle name="Normal 2 2 2 2 2 28 13 8 2" xfId="13148" xr:uid="{07A1D3B8-9AF2-4AFD-BAB1-2FD4C4215C04}"/>
    <cellStyle name="Normal 2 2 2 2 2 28 13 8 3" xfId="13149" xr:uid="{D85FC3A4-CFE1-4E3F-8DEE-1D5994E8F592}"/>
    <cellStyle name="Normal 2 2 2 2 2 28 13 8 4" xfId="13150" xr:uid="{AECE71C3-D2A4-4B34-BB4C-3C38DA8A7205}"/>
    <cellStyle name="Normal 2 2 2 2 2 28 13 9" xfId="13151" xr:uid="{14A7E0F9-7D1C-4E94-B3B2-17ACA6BD146B}"/>
    <cellStyle name="Normal 2 2 2 2 2 28 14" xfId="13152" xr:uid="{1F7B9D16-56BB-4F15-BDFB-A351D59D148C}"/>
    <cellStyle name="Normal 2 2 2 2 2 28 15" xfId="13153" xr:uid="{33CEFBB3-556F-4919-9A49-D6FC3E04A50D}"/>
    <cellStyle name="Normal 2 2 2 2 2 28 15 2" xfId="13154" xr:uid="{7B39810C-8183-4498-9231-06CC663B87B6}"/>
    <cellStyle name="Normal 2 2 2 2 2 28 15 2 2" xfId="13155" xr:uid="{7605A234-876C-4FFC-8CD7-F0CF4506B060}"/>
    <cellStyle name="Normal 2 2 2 2 2 28 15 2 3" xfId="13156" xr:uid="{D66B7A87-20D9-4647-8822-6C9D952ECB7E}"/>
    <cellStyle name="Normal 2 2 2 2 2 28 15 2 4" xfId="13157" xr:uid="{4E1ABB64-398E-4372-BA0C-B44D13AA1F0D}"/>
    <cellStyle name="Normal 2 2 2 2 2 28 15 3" xfId="13158" xr:uid="{9EA9533F-897E-4F19-A75A-B15A706791BE}"/>
    <cellStyle name="Normal 2 2 2 2 2 28 15 4" xfId="13159" xr:uid="{1C8852F4-278D-48AC-A24C-0F53F83E190E}"/>
    <cellStyle name="Normal 2 2 2 2 2 28 15 5" xfId="13160" xr:uid="{B98BDE27-7102-4BD1-B159-40BD961D4CA9}"/>
    <cellStyle name="Normal 2 2 2 2 2 28 15 6" xfId="13161" xr:uid="{FB48A4E9-6449-4EAB-9446-8EE16238DAC1}"/>
    <cellStyle name="Normal 2 2 2 2 2 28 16" xfId="13162" xr:uid="{6DD32AA4-902F-464D-913B-141C3C958CFE}"/>
    <cellStyle name="Normal 2 2 2 2 2 28 17" xfId="13163" xr:uid="{87A4ED88-C9FD-4F90-8431-15B88356DF38}"/>
    <cellStyle name="Normal 2 2 2 2 2 28 18" xfId="13164" xr:uid="{90CD2077-7333-4D6F-818A-6D541948FD61}"/>
    <cellStyle name="Normal 2 2 2 2 2 28 19" xfId="13165" xr:uid="{5C0A81B4-92A3-4AAF-96E3-915B24D90D65}"/>
    <cellStyle name="Normal 2 2 2 2 2 28 2" xfId="13166" xr:uid="{CBD111ED-6F1B-45BF-9EC5-509923B61D6F}"/>
    <cellStyle name="Normal 2 2 2 2 2 28 2 10" xfId="13167" xr:uid="{5D461BCA-A530-41D7-862D-AB10C0A60441}"/>
    <cellStyle name="Normal 2 2 2 2 2 28 2 11" xfId="13168" xr:uid="{9C836C68-A961-4710-B13E-F81524F0F828}"/>
    <cellStyle name="Normal 2 2 2 2 2 28 2 12" xfId="13169" xr:uid="{3BBD45E5-9A8C-4835-805A-D52F5A72077E}"/>
    <cellStyle name="Normal 2 2 2 2 2 28 2 13" xfId="13170" xr:uid="{6C1217EA-5F63-4F43-ACEC-CE83566D868E}"/>
    <cellStyle name="Normal 2 2 2 2 2 28 2 13 2" xfId="13171" xr:uid="{77228C88-1E68-4B63-B41B-6005F2C5D927}"/>
    <cellStyle name="Normal 2 2 2 2 2 28 2 13 3" xfId="13172" xr:uid="{12C00A18-27CF-4AB0-A75F-ACB7F20AAFF0}"/>
    <cellStyle name="Normal 2 2 2 2 2 28 2 13 4" xfId="13173" xr:uid="{7E15A8DE-5D23-4565-A1D5-0D8EFC544A0F}"/>
    <cellStyle name="Normal 2 2 2 2 2 28 2 14" xfId="13174" xr:uid="{45AB82BE-A467-42EF-9E9C-1401883BF807}"/>
    <cellStyle name="Normal 2 2 2 2 2 28 2 15" xfId="13175" xr:uid="{193B4890-470C-4B37-A74D-1EE55CBBBE7D}"/>
    <cellStyle name="Normal 2 2 2 2 2 28 2 16" xfId="13176" xr:uid="{D5D6838A-2264-4A06-A6CB-DC4847BB5FEF}"/>
    <cellStyle name="Normal 2 2 2 2 2 28 2 2" xfId="13177" xr:uid="{21828D8B-8A89-4705-A438-54657AA7709B}"/>
    <cellStyle name="Normal 2 2 2 2 2 28 2 2 10" xfId="13178" xr:uid="{8F6E3DA1-0C12-4A36-B8A4-8AF72D576069}"/>
    <cellStyle name="Normal 2 2 2 2 2 28 2 2 11" xfId="13179" xr:uid="{5FCBB42E-B0AA-42D6-850A-A072C8883187}"/>
    <cellStyle name="Normal 2 2 2 2 2 28 2 2 11 2" xfId="13180" xr:uid="{51E93237-1356-42D2-9829-5C64F67045E3}"/>
    <cellStyle name="Normal 2 2 2 2 2 28 2 2 11 3" xfId="13181" xr:uid="{60E5B174-1A91-402C-80B7-670F2AB26805}"/>
    <cellStyle name="Normal 2 2 2 2 2 28 2 2 11 4" xfId="13182" xr:uid="{327C3B9A-0D2A-4FA0-801D-825D95FD016F}"/>
    <cellStyle name="Normal 2 2 2 2 2 28 2 2 12" xfId="13183" xr:uid="{546EDAA5-256B-466A-A3B0-6FD7C09530E0}"/>
    <cellStyle name="Normal 2 2 2 2 2 28 2 2 13" xfId="13184" xr:uid="{B6861CE3-B9D0-4F8D-BFEF-577095C9A815}"/>
    <cellStyle name="Normal 2 2 2 2 2 28 2 2 14" xfId="13185" xr:uid="{A65B8B4A-36D8-4849-8776-85DCC4C35F09}"/>
    <cellStyle name="Normal 2 2 2 2 2 28 2 2 2" xfId="13186" xr:uid="{3E21CCB0-A81D-45B8-B883-A816443248A1}"/>
    <cellStyle name="Normal 2 2 2 2 2 28 2 2 2 10" xfId="13187" xr:uid="{8CD79414-E3B7-4502-9D5C-D6D57636A6C1}"/>
    <cellStyle name="Normal 2 2 2 2 2 28 2 2 2 11" xfId="13188" xr:uid="{89047D57-CF53-46D4-9C7A-4054D1C9FE04}"/>
    <cellStyle name="Normal 2 2 2 2 2 28 2 2 2 2" xfId="13189" xr:uid="{5EE8EB47-8F02-4234-B605-7E95C52AF485}"/>
    <cellStyle name="Normal 2 2 2 2 2 28 2 2 2 2 10" xfId="13190" xr:uid="{0B191FC8-42AC-487C-9271-EF81855D796E}"/>
    <cellStyle name="Normal 2 2 2 2 2 28 2 2 2 2 11" xfId="13191" xr:uid="{8D81DE54-A33F-4A21-AD7D-202F0834305D}"/>
    <cellStyle name="Normal 2 2 2 2 2 28 2 2 2 2 2" xfId="13192" xr:uid="{0CBE3A49-6E45-46C0-A97C-E4C9EADF40D7}"/>
    <cellStyle name="Normal 2 2 2 2 2 28 2 2 2 2 2 2" xfId="13193" xr:uid="{666F61DD-F608-4048-9F42-CA90E3D48A11}"/>
    <cellStyle name="Normal 2 2 2 2 2 28 2 2 2 2 2 2 2" xfId="13194" xr:uid="{0A36BF62-E21E-4FD7-AD83-68DA3D9DE5E6}"/>
    <cellStyle name="Normal 2 2 2 2 2 28 2 2 2 2 2 2 3" xfId="13195" xr:uid="{7CCB6118-A95E-49C3-9817-6C1C63BD67AC}"/>
    <cellStyle name="Normal 2 2 2 2 2 28 2 2 2 2 2 2 4" xfId="13196" xr:uid="{4B9529B4-892F-46E9-9FF5-A35D34DDE8D8}"/>
    <cellStyle name="Normal 2 2 2 2 2 28 2 2 2 2 2 3" xfId="13197" xr:uid="{93EFBB5D-24F2-4036-8403-1E5461F0674B}"/>
    <cellStyle name="Normal 2 2 2 2 2 28 2 2 2 2 2 4" xfId="13198" xr:uid="{BDD86FC3-E6BB-44D0-A0E1-A554122B3F64}"/>
    <cellStyle name="Normal 2 2 2 2 2 28 2 2 2 2 2 5" xfId="13199" xr:uid="{C670D59D-54CC-4FD7-9A9F-0B520D1E4F6F}"/>
    <cellStyle name="Normal 2 2 2 2 2 28 2 2 2 2 2 6" xfId="13200" xr:uid="{15428154-EFBF-40DC-BC8C-032E8402409A}"/>
    <cellStyle name="Normal 2 2 2 2 2 28 2 2 2 2 3" xfId="13201" xr:uid="{E462C343-27B5-4100-AC28-4EE5AF4ECD6C}"/>
    <cellStyle name="Normal 2 2 2 2 2 28 2 2 2 2 4" xfId="13202" xr:uid="{EEF6C52E-0DE0-4B9A-847A-C449F2511A42}"/>
    <cellStyle name="Normal 2 2 2 2 2 28 2 2 2 2 5" xfId="13203" xr:uid="{45523E1D-4B67-478E-964C-F61C92357C02}"/>
    <cellStyle name="Normal 2 2 2 2 2 28 2 2 2 2 6" xfId="13204" xr:uid="{154F0E18-CBF0-4195-AA18-B5DBFD518E72}"/>
    <cellStyle name="Normal 2 2 2 2 2 28 2 2 2 2 7" xfId="13205" xr:uid="{DD1405A2-89E0-4200-80B6-5F04FE2F99B1}"/>
    <cellStyle name="Normal 2 2 2 2 2 28 2 2 2 2 8" xfId="13206" xr:uid="{34DF2888-9A82-4717-806E-70C670111D51}"/>
    <cellStyle name="Normal 2 2 2 2 2 28 2 2 2 2 8 2" xfId="13207" xr:uid="{A0EC4AC9-5A7A-454F-9DFD-DFF677A5A287}"/>
    <cellStyle name="Normal 2 2 2 2 2 28 2 2 2 2 8 3" xfId="13208" xr:uid="{0DD909E1-6DBD-4A0F-A0BC-467F19B46D59}"/>
    <cellStyle name="Normal 2 2 2 2 2 28 2 2 2 2 8 4" xfId="13209" xr:uid="{320F4E99-9CFE-4FAB-8264-05D9E2E0A570}"/>
    <cellStyle name="Normal 2 2 2 2 2 28 2 2 2 2 9" xfId="13210" xr:uid="{BAB7E616-B6AA-487B-872A-6AE533BA2485}"/>
    <cellStyle name="Normal 2 2 2 2 2 28 2 2 2 3" xfId="13211" xr:uid="{51EDE7A5-7ADF-4FB3-B8FC-44C6038D2550}"/>
    <cellStyle name="Normal 2 2 2 2 2 28 2 2 2 3 2" xfId="13212" xr:uid="{3A6B412E-A2D9-4505-9D50-59D1AE695D70}"/>
    <cellStyle name="Normal 2 2 2 2 2 28 2 2 2 3 2 2" xfId="13213" xr:uid="{DE4801A2-4DE4-485F-A62A-5505C338282E}"/>
    <cellStyle name="Normal 2 2 2 2 2 28 2 2 2 3 2 3" xfId="13214" xr:uid="{2E611DB6-6EB7-48F6-B42A-CB3C91165360}"/>
    <cellStyle name="Normal 2 2 2 2 2 28 2 2 2 3 2 4" xfId="13215" xr:uid="{0A3A9FF1-72DB-4CB3-A108-725057663C97}"/>
    <cellStyle name="Normal 2 2 2 2 2 28 2 2 2 3 3" xfId="13216" xr:uid="{258C298F-5F54-4413-866E-13FF68C4DFB5}"/>
    <cellStyle name="Normal 2 2 2 2 2 28 2 2 2 3 4" xfId="13217" xr:uid="{A24D1716-EC7C-4177-97E3-C2A1230DED63}"/>
    <cellStyle name="Normal 2 2 2 2 2 28 2 2 2 3 5" xfId="13218" xr:uid="{967231DB-2635-4DA6-9CF2-906297D0C6F8}"/>
    <cellStyle name="Normal 2 2 2 2 2 28 2 2 2 3 6" xfId="13219" xr:uid="{4B350F6C-C729-4EBB-862E-C0D97F301857}"/>
    <cellStyle name="Normal 2 2 2 2 2 28 2 2 2 4" xfId="13220" xr:uid="{57DED137-162B-4364-9BE2-78AF6F62CFEB}"/>
    <cellStyle name="Normal 2 2 2 2 2 28 2 2 2 5" xfId="13221" xr:uid="{460DB62B-19EE-48D1-A7D0-BE5AE4337E6B}"/>
    <cellStyle name="Normal 2 2 2 2 2 28 2 2 2 6" xfId="13222" xr:uid="{301DABC6-7F6A-4330-B3AC-C7A541D7F193}"/>
    <cellStyle name="Normal 2 2 2 2 2 28 2 2 2 7" xfId="13223" xr:uid="{18DC5731-9C8F-4194-A6B6-D0B32123CB08}"/>
    <cellStyle name="Normal 2 2 2 2 2 28 2 2 2 8" xfId="13224" xr:uid="{C4F46E93-5DB0-4BC7-A211-98593D38C50F}"/>
    <cellStyle name="Normal 2 2 2 2 2 28 2 2 2 8 2" xfId="13225" xr:uid="{7E7CFCC4-F077-478F-A4F7-05CCCAE5BD6E}"/>
    <cellStyle name="Normal 2 2 2 2 2 28 2 2 2 8 3" xfId="13226" xr:uid="{C026EBFB-38FD-40D2-9E9E-34E9B9AFD583}"/>
    <cellStyle name="Normal 2 2 2 2 2 28 2 2 2 8 4" xfId="13227" xr:uid="{E8FA12B7-3A27-489C-8340-C532B5E1E851}"/>
    <cellStyle name="Normal 2 2 2 2 2 28 2 2 2 9" xfId="13228" xr:uid="{EC513FF3-115D-4AAD-BD12-9CACB684F2DA}"/>
    <cellStyle name="Normal 2 2 2 2 2 28 2 2 3" xfId="13229" xr:uid="{D2550F68-C3E9-4F40-9673-1128BA93EAE6}"/>
    <cellStyle name="Normal 2 2 2 2 2 28 2 2 4" xfId="13230" xr:uid="{43F15CE9-B13E-4A26-B321-4C0650DDA2C4}"/>
    <cellStyle name="Normal 2 2 2 2 2 28 2 2 5" xfId="13231" xr:uid="{146EB46D-4814-4F38-8537-F96ED61FA38D}"/>
    <cellStyle name="Normal 2 2 2 2 2 28 2 2 5 2" xfId="13232" xr:uid="{EE1A11DE-37D9-4CB5-8952-48E2A95E0F24}"/>
    <cellStyle name="Normal 2 2 2 2 2 28 2 2 5 2 2" xfId="13233" xr:uid="{D7D953AC-E0F3-453F-92CF-DF153139DF00}"/>
    <cellStyle name="Normal 2 2 2 2 2 28 2 2 5 2 3" xfId="13234" xr:uid="{4EAF56D5-0C47-46B9-923E-FEC936B13211}"/>
    <cellStyle name="Normal 2 2 2 2 2 28 2 2 5 2 4" xfId="13235" xr:uid="{58C7E7FA-8416-43FC-BC4D-3F046B844E15}"/>
    <cellStyle name="Normal 2 2 2 2 2 28 2 2 5 3" xfId="13236" xr:uid="{74025291-DE53-405C-9281-999E2E0E70F5}"/>
    <cellStyle name="Normal 2 2 2 2 2 28 2 2 5 4" xfId="13237" xr:uid="{E128DBB1-762B-48AC-B54D-605A3D5B799A}"/>
    <cellStyle name="Normal 2 2 2 2 2 28 2 2 5 5" xfId="13238" xr:uid="{E4F3653A-29D1-4DFC-9AA3-2320D2ECE158}"/>
    <cellStyle name="Normal 2 2 2 2 2 28 2 2 5 6" xfId="13239" xr:uid="{4AFA0323-0488-4578-A74A-44035A5BF783}"/>
    <cellStyle name="Normal 2 2 2 2 2 28 2 2 6" xfId="13240" xr:uid="{0D18C945-B561-4000-9B5F-F10A63228978}"/>
    <cellStyle name="Normal 2 2 2 2 2 28 2 2 7" xfId="13241" xr:uid="{0B6EB38F-ABC8-445D-A26F-7C92BD63BD3D}"/>
    <cellStyle name="Normal 2 2 2 2 2 28 2 2 8" xfId="13242" xr:uid="{2076990B-89CE-4C82-A6DC-02B82337FBEA}"/>
    <cellStyle name="Normal 2 2 2 2 2 28 2 2 9" xfId="13243" xr:uid="{0242D850-37BE-46A9-9DB9-265A9CEFCE00}"/>
    <cellStyle name="Normal 2 2 2 2 2 28 2 3" xfId="13244" xr:uid="{EF9A1FE7-0A6E-4FB1-830D-25ECA608D4E0}"/>
    <cellStyle name="Normal 2 2 2 2 2 28 2 4" xfId="13245" xr:uid="{0A70EA50-530A-4F72-BAC5-AC433B17DD2E}"/>
    <cellStyle name="Normal 2 2 2 2 2 28 2 5" xfId="13246" xr:uid="{D54B4676-B75E-4115-B530-EF17B27A6CBC}"/>
    <cellStyle name="Normal 2 2 2 2 2 28 2 5 10" xfId="13247" xr:uid="{74CB70B6-14FD-48C9-9D0A-32F922071CD4}"/>
    <cellStyle name="Normal 2 2 2 2 2 28 2 5 11" xfId="13248" xr:uid="{496F4289-3504-4C69-92C5-6B27A52C4E49}"/>
    <cellStyle name="Normal 2 2 2 2 2 28 2 5 2" xfId="13249" xr:uid="{24943BBC-F565-41C6-BED2-9469937464A1}"/>
    <cellStyle name="Normal 2 2 2 2 2 28 2 5 2 10" xfId="13250" xr:uid="{080172FC-1617-4CF1-83D4-691BE84C7CDC}"/>
    <cellStyle name="Normal 2 2 2 2 2 28 2 5 2 11" xfId="13251" xr:uid="{AAFB0F65-5F90-455E-B43D-3B36AE1BCB05}"/>
    <cellStyle name="Normal 2 2 2 2 2 28 2 5 2 2" xfId="13252" xr:uid="{F46C7E94-67D8-495C-87AD-D60BC44C66CB}"/>
    <cellStyle name="Normal 2 2 2 2 2 28 2 5 2 2 2" xfId="13253" xr:uid="{985BEFEE-9B28-48E5-B80D-AEF9B722DD73}"/>
    <cellStyle name="Normal 2 2 2 2 2 28 2 5 2 2 2 2" xfId="13254" xr:uid="{BEFC0143-40DE-4C46-92A4-C9B3BFAE58E8}"/>
    <cellStyle name="Normal 2 2 2 2 2 28 2 5 2 2 2 3" xfId="13255" xr:uid="{5A972630-83B1-4BDF-B889-378899861FAF}"/>
    <cellStyle name="Normal 2 2 2 2 2 28 2 5 2 2 2 4" xfId="13256" xr:uid="{9C6DD967-6026-4B7D-8D61-3B4EDA4A0132}"/>
    <cellStyle name="Normal 2 2 2 2 2 28 2 5 2 2 3" xfId="13257" xr:uid="{E8F04A3D-2FC3-46E0-8D3D-DA1026AF4794}"/>
    <cellStyle name="Normal 2 2 2 2 2 28 2 5 2 2 4" xfId="13258" xr:uid="{4B8E3615-2F53-4581-87EA-8E677E998018}"/>
    <cellStyle name="Normal 2 2 2 2 2 28 2 5 2 2 5" xfId="13259" xr:uid="{49D37F71-907D-4980-871E-329AF6BA8C37}"/>
    <cellStyle name="Normal 2 2 2 2 2 28 2 5 2 2 6" xfId="13260" xr:uid="{3E3CB13B-75F5-45E0-BB7D-4E58EEF23803}"/>
    <cellStyle name="Normal 2 2 2 2 2 28 2 5 2 3" xfId="13261" xr:uid="{83F8EBA0-5BD4-4BCE-B02F-E3E79F939339}"/>
    <cellStyle name="Normal 2 2 2 2 2 28 2 5 2 4" xfId="13262" xr:uid="{5F7696AF-CD28-4E7B-8916-A770B74569AD}"/>
    <cellStyle name="Normal 2 2 2 2 2 28 2 5 2 5" xfId="13263" xr:uid="{F6E621B6-2343-49B7-92A6-F504E9224B96}"/>
    <cellStyle name="Normal 2 2 2 2 2 28 2 5 2 6" xfId="13264" xr:uid="{BAE51726-78EC-4FC6-A900-6EB42C49C776}"/>
    <cellStyle name="Normal 2 2 2 2 2 28 2 5 2 7" xfId="13265" xr:uid="{DA99BE86-C291-45A7-9D13-6D0D94DA19D7}"/>
    <cellStyle name="Normal 2 2 2 2 2 28 2 5 2 8" xfId="13266" xr:uid="{FD3A9195-7A1D-49AA-981F-8130519B8123}"/>
    <cellStyle name="Normal 2 2 2 2 2 28 2 5 2 8 2" xfId="13267" xr:uid="{398F7A61-88CF-42AB-BE68-B65D2E58215D}"/>
    <cellStyle name="Normal 2 2 2 2 2 28 2 5 2 8 3" xfId="13268" xr:uid="{B7653714-FA5E-4EBE-9080-0B6360C63DE4}"/>
    <cellStyle name="Normal 2 2 2 2 2 28 2 5 2 8 4" xfId="13269" xr:uid="{13703D2C-BC3B-48E8-B7FF-E425A55619B2}"/>
    <cellStyle name="Normal 2 2 2 2 2 28 2 5 2 9" xfId="13270" xr:uid="{9EE4471A-BC9F-468B-9A0A-91DC18A97C4C}"/>
    <cellStyle name="Normal 2 2 2 2 2 28 2 5 3" xfId="13271" xr:uid="{980AD546-33D1-40BC-9BAA-10C46D59865E}"/>
    <cellStyle name="Normal 2 2 2 2 2 28 2 5 3 2" xfId="13272" xr:uid="{4DDF64CB-7017-4799-8723-29B7B0E245C8}"/>
    <cellStyle name="Normal 2 2 2 2 2 28 2 5 3 2 2" xfId="13273" xr:uid="{421B4E3A-E166-4D0C-9392-D5E1757AD763}"/>
    <cellStyle name="Normal 2 2 2 2 2 28 2 5 3 2 3" xfId="13274" xr:uid="{DFB8CF4B-B923-4C14-B1D5-D3C56535D4FB}"/>
    <cellStyle name="Normal 2 2 2 2 2 28 2 5 3 2 4" xfId="13275" xr:uid="{39316943-0DB8-40CA-AA5C-FDDCDD1C54C0}"/>
    <cellStyle name="Normal 2 2 2 2 2 28 2 5 3 3" xfId="13276" xr:uid="{76008C4A-B72E-45EA-AC92-63E6D2A0E178}"/>
    <cellStyle name="Normal 2 2 2 2 2 28 2 5 3 4" xfId="13277" xr:uid="{2A8ED466-3CC2-4937-983F-E3EEC66FC647}"/>
    <cellStyle name="Normal 2 2 2 2 2 28 2 5 3 5" xfId="13278" xr:uid="{2EDAB544-3641-49A8-B8A9-301B5F626CCA}"/>
    <cellStyle name="Normal 2 2 2 2 2 28 2 5 3 6" xfId="13279" xr:uid="{BEF2AC52-4824-40AB-8411-6BFBB37FABC4}"/>
    <cellStyle name="Normal 2 2 2 2 2 28 2 5 4" xfId="13280" xr:uid="{D063B712-FA41-4E03-94F3-7438E06534DD}"/>
    <cellStyle name="Normal 2 2 2 2 2 28 2 5 5" xfId="13281" xr:uid="{40E16338-DAB8-4138-8663-2BA667987F2A}"/>
    <cellStyle name="Normal 2 2 2 2 2 28 2 5 6" xfId="13282" xr:uid="{5CBFFD25-5AF8-4EFC-8621-057E419F8731}"/>
    <cellStyle name="Normal 2 2 2 2 2 28 2 5 7" xfId="13283" xr:uid="{3966E84E-B897-485D-A3DC-E3DB779BF7BE}"/>
    <cellStyle name="Normal 2 2 2 2 2 28 2 5 8" xfId="13284" xr:uid="{4147CBF2-967B-4275-90EE-66BE557C801F}"/>
    <cellStyle name="Normal 2 2 2 2 2 28 2 5 8 2" xfId="13285" xr:uid="{CC51140E-1DCA-4003-B43B-1F2A55C58ACB}"/>
    <cellStyle name="Normal 2 2 2 2 2 28 2 5 8 3" xfId="13286" xr:uid="{875660A6-90DB-401A-BB7A-A3CE7818B22E}"/>
    <cellStyle name="Normal 2 2 2 2 2 28 2 5 8 4" xfId="13287" xr:uid="{47073762-BB88-490A-AF15-32608442B3D1}"/>
    <cellStyle name="Normal 2 2 2 2 2 28 2 5 9" xfId="13288" xr:uid="{C44B1A4A-ED9E-4F60-8037-E10073D8C0A9}"/>
    <cellStyle name="Normal 2 2 2 2 2 28 2 6" xfId="13289" xr:uid="{C77C39B3-63C8-4BD4-B90B-C104FBF830FB}"/>
    <cellStyle name="Normal 2 2 2 2 2 28 2 7" xfId="13290" xr:uid="{7EDB7444-0E82-448E-99CD-7A2BC631DA0E}"/>
    <cellStyle name="Normal 2 2 2 2 2 28 2 7 2" xfId="13291" xr:uid="{457E9C90-DBCF-455B-97D0-E6526A6CD7B4}"/>
    <cellStyle name="Normal 2 2 2 2 2 28 2 7 2 2" xfId="13292" xr:uid="{FC215548-37FF-415E-BCCB-9B8F4C9F67D0}"/>
    <cellStyle name="Normal 2 2 2 2 2 28 2 7 2 3" xfId="13293" xr:uid="{4670274D-0470-410E-9830-C0CBEA76B42A}"/>
    <cellStyle name="Normal 2 2 2 2 2 28 2 7 2 4" xfId="13294" xr:uid="{EEFE2F91-D356-4BC8-A560-5D46DBFC93FF}"/>
    <cellStyle name="Normal 2 2 2 2 2 28 2 7 3" xfId="13295" xr:uid="{0B980CFA-060A-4CA5-8294-948E4FC91997}"/>
    <cellStyle name="Normal 2 2 2 2 2 28 2 7 4" xfId="13296" xr:uid="{63366A35-13D7-423E-865B-A81F8A2D4E13}"/>
    <cellStyle name="Normal 2 2 2 2 2 28 2 7 5" xfId="13297" xr:uid="{0C5CBF37-AF98-460F-87C6-549019CA76FD}"/>
    <cellStyle name="Normal 2 2 2 2 2 28 2 7 6" xfId="13298" xr:uid="{9D86D042-0CD8-4C12-8489-18C34C79F2ED}"/>
    <cellStyle name="Normal 2 2 2 2 2 28 2 8" xfId="13299" xr:uid="{F2D62863-5373-4737-8764-C1C0D28F8693}"/>
    <cellStyle name="Normal 2 2 2 2 2 28 2 9" xfId="13300" xr:uid="{8DBE2C07-6740-4489-80E1-B41E7232F0D7}"/>
    <cellStyle name="Normal 2 2 2 2 2 28 20" xfId="13301" xr:uid="{D87CE69C-097E-45C1-A98C-8CDD794715A7}"/>
    <cellStyle name="Normal 2 2 2 2 2 28 21" xfId="13302" xr:uid="{0F89B2CF-BE75-44B5-AEF2-1BC16BFB5EE6}"/>
    <cellStyle name="Normal 2 2 2 2 2 28 21 2" xfId="13303" xr:uid="{D4F83FB1-5EEE-45A1-A0FD-4FD71C9891C4}"/>
    <cellStyle name="Normal 2 2 2 2 2 28 21 3" xfId="13304" xr:uid="{9E03F898-BC9F-4044-99CB-8A3EAF6B3A7C}"/>
    <cellStyle name="Normal 2 2 2 2 2 28 21 4" xfId="13305" xr:uid="{9A7279C4-E577-4072-B842-D3664EB4CC06}"/>
    <cellStyle name="Normal 2 2 2 2 2 28 22" xfId="13306" xr:uid="{C8BE582F-10EF-406B-8AC9-297CAE862223}"/>
    <cellStyle name="Normal 2 2 2 2 2 28 23" xfId="13307" xr:uid="{88AFF32A-F82C-4122-BC26-6DCF091543D4}"/>
    <cellStyle name="Normal 2 2 2 2 2 28 24" xfId="13308" xr:uid="{29833AD0-1744-4F27-BBCF-F7C929BDF3BF}"/>
    <cellStyle name="Normal 2 2 2 2 2 28 3" xfId="13309" xr:uid="{A6CBA7C1-DA4D-42AE-BBA5-36DD7B4C6E9D}"/>
    <cellStyle name="Normal 2 2 2 2 2 28 4" xfId="13310" xr:uid="{4CE6FB10-F1B6-4F28-9D0D-8544E9E52CE3}"/>
    <cellStyle name="Normal 2 2 2 2 2 28 5" xfId="13311" xr:uid="{9E226054-727F-422E-B69E-42FC0F9BA761}"/>
    <cellStyle name="Normal 2 2 2 2 2 28 6" xfId="13312" xr:uid="{C5DB3F1D-E8DB-47B6-82FC-F218B840388B}"/>
    <cellStyle name="Normal 2 2 2 2 2 28 7" xfId="13313" xr:uid="{70378098-F052-477B-852C-CB89177C991A}"/>
    <cellStyle name="Normal 2 2 2 2 2 28 8" xfId="13314" xr:uid="{F47E4358-D143-47EC-82D2-1701C1A4D691}"/>
    <cellStyle name="Normal 2 2 2 2 2 28 9" xfId="13315" xr:uid="{5B58FBDF-D787-4397-9633-B214F020DE90}"/>
    <cellStyle name="Normal 2 2 2 2 2 29" xfId="13316" xr:uid="{28BA9FEE-365F-4CD3-A4BA-B17060992524}"/>
    <cellStyle name="Normal 2 2 2 2 2 29 10" xfId="13317" xr:uid="{8725D4B8-C838-4F4E-A070-EA083771EB35}"/>
    <cellStyle name="Normal 2 2 2 2 2 29 11" xfId="13318" xr:uid="{BCC70506-BC90-4128-A4A8-A96E4E37BA2A}"/>
    <cellStyle name="Normal 2 2 2 2 2 29 12" xfId="13319" xr:uid="{7B44085F-03F3-439B-878C-C3DE18CDD8E5}"/>
    <cellStyle name="Normal 2 2 2 2 2 29 13" xfId="13320" xr:uid="{9443AC2F-6777-478F-ABFD-859333846434}"/>
    <cellStyle name="Normal 2 2 2 2 2 29 13 2" xfId="13321" xr:uid="{8F88D863-EF53-4BF7-A5B3-93D88AC8C95C}"/>
    <cellStyle name="Normal 2 2 2 2 2 29 13 3" xfId="13322" xr:uid="{ED509FB9-6F51-45E7-8D4D-EDD718CDBFD9}"/>
    <cellStyle name="Normal 2 2 2 2 2 29 13 4" xfId="13323" xr:uid="{369371E5-3C9B-4599-95AD-6489505BDF0E}"/>
    <cellStyle name="Normal 2 2 2 2 2 29 14" xfId="13324" xr:uid="{650736CF-23FB-4856-A1FC-67593183BF95}"/>
    <cellStyle name="Normal 2 2 2 2 2 29 15" xfId="13325" xr:uid="{9DC73051-A17E-4306-9C53-52C268ADC65C}"/>
    <cellStyle name="Normal 2 2 2 2 2 29 16" xfId="13326" xr:uid="{E3E209A2-0D0A-409B-92EA-53868A6C7788}"/>
    <cellStyle name="Normal 2 2 2 2 2 29 2" xfId="13327" xr:uid="{B96E54BF-33C9-4EF4-9288-ED64B36909C0}"/>
    <cellStyle name="Normal 2 2 2 2 2 29 2 10" xfId="13328" xr:uid="{4963B298-F83A-409A-8FD3-F7BE67F3627F}"/>
    <cellStyle name="Normal 2 2 2 2 2 29 2 11" xfId="13329" xr:uid="{259B92C7-81D2-4491-8E49-E36C2544A4B5}"/>
    <cellStyle name="Normal 2 2 2 2 2 29 2 11 2" xfId="13330" xr:uid="{9C79AC2F-ABC7-48E0-BC77-F915D8F39F80}"/>
    <cellStyle name="Normal 2 2 2 2 2 29 2 11 3" xfId="13331" xr:uid="{4FFE49E5-A44D-4CF1-AC4C-88B2091BB442}"/>
    <cellStyle name="Normal 2 2 2 2 2 29 2 11 4" xfId="13332" xr:uid="{AD3281A4-C2BD-43FA-9D96-3649434B5807}"/>
    <cellStyle name="Normal 2 2 2 2 2 29 2 12" xfId="13333" xr:uid="{A94CCC09-24A6-4D5D-A332-8EA44443FE01}"/>
    <cellStyle name="Normal 2 2 2 2 2 29 2 13" xfId="13334" xr:uid="{BD85C208-F0F4-4045-BC9A-9E197B6FC873}"/>
    <cellStyle name="Normal 2 2 2 2 2 29 2 14" xfId="13335" xr:uid="{A1ABD674-5DA3-4AF9-A916-E1C1834DCADE}"/>
    <cellStyle name="Normal 2 2 2 2 2 29 2 2" xfId="13336" xr:uid="{ECD64670-06E5-4443-88FD-0AF6EB360EBE}"/>
    <cellStyle name="Normal 2 2 2 2 2 29 2 2 10" xfId="13337" xr:uid="{8A940089-714D-4DC3-B06B-F9F195719454}"/>
    <cellStyle name="Normal 2 2 2 2 2 29 2 2 11" xfId="13338" xr:uid="{63C2E9B2-A7B3-4811-AE22-C22DA2EE3AB0}"/>
    <cellStyle name="Normal 2 2 2 2 2 29 2 2 2" xfId="13339" xr:uid="{1C1868BD-2D51-4ABF-AFC6-130FCE9A0FFD}"/>
    <cellStyle name="Normal 2 2 2 2 2 29 2 2 2 10" xfId="13340" xr:uid="{CC40E5EB-F92E-417F-A2BA-4162A6E5330D}"/>
    <cellStyle name="Normal 2 2 2 2 2 29 2 2 2 11" xfId="13341" xr:uid="{61D9509F-47F6-41FE-991B-FC7E0B3560B2}"/>
    <cellStyle name="Normal 2 2 2 2 2 29 2 2 2 2" xfId="13342" xr:uid="{5CDE0690-BB39-4A6B-AC44-8916F5997BE2}"/>
    <cellStyle name="Normal 2 2 2 2 2 29 2 2 2 2 2" xfId="13343" xr:uid="{BAC4DB18-2A4D-4FB2-97F4-FEB1322EC296}"/>
    <cellStyle name="Normal 2 2 2 2 2 29 2 2 2 2 2 2" xfId="13344" xr:uid="{E78BE70C-78B3-4020-9022-51CE2F0241CA}"/>
    <cellStyle name="Normal 2 2 2 2 2 29 2 2 2 2 2 3" xfId="13345" xr:uid="{E7E9A750-C032-4154-B127-D5F440B5A140}"/>
    <cellStyle name="Normal 2 2 2 2 2 29 2 2 2 2 2 4" xfId="13346" xr:uid="{37D58589-EB82-4FF2-8BE7-7DA09558C4CD}"/>
    <cellStyle name="Normal 2 2 2 2 2 29 2 2 2 2 3" xfId="13347" xr:uid="{1A08A757-FC50-452C-8952-428ABA718894}"/>
    <cellStyle name="Normal 2 2 2 2 2 29 2 2 2 2 4" xfId="13348" xr:uid="{6AAA4210-BDE4-445A-8B4A-10FA4997F4B1}"/>
    <cellStyle name="Normal 2 2 2 2 2 29 2 2 2 2 5" xfId="13349" xr:uid="{E892C7BB-5FAA-4FF9-A8E0-1779708A8329}"/>
    <cellStyle name="Normal 2 2 2 2 2 29 2 2 2 2 6" xfId="13350" xr:uid="{DBB916B9-405C-4EE1-A947-884CFDE3984B}"/>
    <cellStyle name="Normal 2 2 2 2 2 29 2 2 2 3" xfId="13351" xr:uid="{009C146A-07E1-4835-971E-79EEF89CE824}"/>
    <cellStyle name="Normal 2 2 2 2 2 29 2 2 2 4" xfId="13352" xr:uid="{965A09EC-291C-4A5D-A4FE-DF03BF56D641}"/>
    <cellStyle name="Normal 2 2 2 2 2 29 2 2 2 5" xfId="13353" xr:uid="{10D06EFB-8BC2-41DB-BB7A-5C5362EC6654}"/>
    <cellStyle name="Normal 2 2 2 2 2 29 2 2 2 6" xfId="13354" xr:uid="{BC87266D-1EB3-42A0-B5AE-8CFF7E1E6ACC}"/>
    <cellStyle name="Normal 2 2 2 2 2 29 2 2 2 7" xfId="13355" xr:uid="{1ECE1392-32D0-4642-874E-09F76AA100A8}"/>
    <cellStyle name="Normal 2 2 2 2 2 29 2 2 2 8" xfId="13356" xr:uid="{05ACA0AE-5F04-47F6-AA2F-F6C3DBDD6764}"/>
    <cellStyle name="Normal 2 2 2 2 2 29 2 2 2 8 2" xfId="13357" xr:uid="{80E10860-771B-45D2-A68B-1B41303CB615}"/>
    <cellStyle name="Normal 2 2 2 2 2 29 2 2 2 8 3" xfId="13358" xr:uid="{9B9A494B-6A0C-4F01-934A-6DA73AA07F90}"/>
    <cellStyle name="Normal 2 2 2 2 2 29 2 2 2 8 4" xfId="13359" xr:uid="{F82AAA4C-6E40-419E-94E2-2AC80D7F2AA3}"/>
    <cellStyle name="Normal 2 2 2 2 2 29 2 2 2 9" xfId="13360" xr:uid="{A5783B4B-10DF-4796-928D-E934FC3C6FB6}"/>
    <cellStyle name="Normal 2 2 2 2 2 29 2 2 3" xfId="13361" xr:uid="{2F12CA6B-CA2F-4248-899C-37EBC3BA6E93}"/>
    <cellStyle name="Normal 2 2 2 2 2 29 2 2 3 2" xfId="13362" xr:uid="{6A482941-96C4-41F4-B906-8C1ABBF806D4}"/>
    <cellStyle name="Normal 2 2 2 2 2 29 2 2 3 2 2" xfId="13363" xr:uid="{A437FD72-1CC1-46AA-A6A0-ACDB426F55AA}"/>
    <cellStyle name="Normal 2 2 2 2 2 29 2 2 3 2 3" xfId="13364" xr:uid="{EB2903AB-EEED-42B1-AAEA-5A277251CFF8}"/>
    <cellStyle name="Normal 2 2 2 2 2 29 2 2 3 2 4" xfId="13365" xr:uid="{DC5B15A6-E007-4894-8699-9C3F00CE121E}"/>
    <cellStyle name="Normal 2 2 2 2 2 29 2 2 3 3" xfId="13366" xr:uid="{1A90BECC-9A73-43B8-8D3A-C72B0B628CF8}"/>
    <cellStyle name="Normal 2 2 2 2 2 29 2 2 3 4" xfId="13367" xr:uid="{B3C0CD3D-B954-457D-813B-142D981D3FDC}"/>
    <cellStyle name="Normal 2 2 2 2 2 29 2 2 3 5" xfId="13368" xr:uid="{4C377C1C-123A-4611-91F2-02CB69BE8C05}"/>
    <cellStyle name="Normal 2 2 2 2 2 29 2 2 3 6" xfId="13369" xr:uid="{F1A39FEA-C37B-466A-9A29-B1FAE4C1414B}"/>
    <cellStyle name="Normal 2 2 2 2 2 29 2 2 4" xfId="13370" xr:uid="{30E8904C-CF95-4D34-A175-AB7FC74573FA}"/>
    <cellStyle name="Normal 2 2 2 2 2 29 2 2 5" xfId="13371" xr:uid="{32723620-A52C-4424-82E9-F1FEA36FCD75}"/>
    <cellStyle name="Normal 2 2 2 2 2 29 2 2 6" xfId="13372" xr:uid="{DF723B6F-636C-40FB-914A-941DFECF5677}"/>
    <cellStyle name="Normal 2 2 2 2 2 29 2 2 7" xfId="13373" xr:uid="{0F458B2A-96E7-4EE6-A383-E8FA0F4444BB}"/>
    <cellStyle name="Normal 2 2 2 2 2 29 2 2 8" xfId="13374" xr:uid="{9C45E108-86F9-4EFE-8878-F76FDA46F589}"/>
    <cellStyle name="Normal 2 2 2 2 2 29 2 2 8 2" xfId="13375" xr:uid="{FE2BB12D-E8EB-4CE5-96A4-12AD8FDC16B9}"/>
    <cellStyle name="Normal 2 2 2 2 2 29 2 2 8 3" xfId="13376" xr:uid="{653DC796-2ED9-4788-BC0E-6BB979605A65}"/>
    <cellStyle name="Normal 2 2 2 2 2 29 2 2 8 4" xfId="13377" xr:uid="{3184CC86-14F0-424D-AB41-1CCF7090FF3C}"/>
    <cellStyle name="Normal 2 2 2 2 2 29 2 2 9" xfId="13378" xr:uid="{5FE161AB-B43C-4143-80DA-C204408B9CD7}"/>
    <cellStyle name="Normal 2 2 2 2 2 29 2 3" xfId="13379" xr:uid="{1DA4195C-BE2E-4772-9B84-DF508ACFC60B}"/>
    <cellStyle name="Normal 2 2 2 2 2 29 2 4" xfId="13380" xr:uid="{350B0A16-20B6-4B1E-9B6F-ABC51842FF31}"/>
    <cellStyle name="Normal 2 2 2 2 2 29 2 5" xfId="13381" xr:uid="{368BEB2C-BBE7-4FC6-8A52-C84F1A5A5A8D}"/>
    <cellStyle name="Normal 2 2 2 2 2 29 2 5 2" xfId="13382" xr:uid="{30148CBB-7B20-4AEA-B745-E505173E8073}"/>
    <cellStyle name="Normal 2 2 2 2 2 29 2 5 2 2" xfId="13383" xr:uid="{C66283AA-3265-4635-91A6-8EAFE0CE77E9}"/>
    <cellStyle name="Normal 2 2 2 2 2 29 2 5 2 3" xfId="13384" xr:uid="{58FF6D4C-0E09-441F-8AF6-1BE54B37DF38}"/>
    <cellStyle name="Normal 2 2 2 2 2 29 2 5 2 4" xfId="13385" xr:uid="{314F756B-3D12-4B11-A4C1-F8121DB45B7F}"/>
    <cellStyle name="Normal 2 2 2 2 2 29 2 5 3" xfId="13386" xr:uid="{366F9656-C039-4A48-8EE8-AEBD2F9B53A0}"/>
    <cellStyle name="Normal 2 2 2 2 2 29 2 5 4" xfId="13387" xr:uid="{432A3DA7-1C9B-48D3-BBC5-8EC2B10FBED3}"/>
    <cellStyle name="Normal 2 2 2 2 2 29 2 5 5" xfId="13388" xr:uid="{DB7CF631-03FB-43E9-A2BE-147D1CFCEE64}"/>
    <cellStyle name="Normal 2 2 2 2 2 29 2 5 6" xfId="13389" xr:uid="{2020BDBA-DA42-41C5-A15B-D534BB52AADB}"/>
    <cellStyle name="Normal 2 2 2 2 2 29 2 6" xfId="13390" xr:uid="{32D4BEE7-C73A-417B-8919-AA27247B980C}"/>
    <cellStyle name="Normal 2 2 2 2 2 29 2 7" xfId="13391" xr:uid="{73E63CC3-BD2B-4247-A92B-E038E610A172}"/>
    <cellStyle name="Normal 2 2 2 2 2 29 2 8" xfId="13392" xr:uid="{B3629D56-6E12-4311-AD0F-7AF94D4790A5}"/>
    <cellStyle name="Normal 2 2 2 2 2 29 2 9" xfId="13393" xr:uid="{7C360E9E-FE60-49BA-BC72-B28C18A6471C}"/>
    <cellStyle name="Normal 2 2 2 2 2 29 3" xfId="13394" xr:uid="{69EE17E7-A742-4B63-99B8-57F1869F97F0}"/>
    <cellStyle name="Normal 2 2 2 2 2 29 4" xfId="13395" xr:uid="{6B003C46-F43F-42C6-8056-769305B68924}"/>
    <cellStyle name="Normal 2 2 2 2 2 29 5" xfId="13396" xr:uid="{6A03B467-6369-415A-B4A4-28AFE74EC284}"/>
    <cellStyle name="Normal 2 2 2 2 2 29 5 10" xfId="13397" xr:uid="{89FD3B34-903C-49B8-91FA-A55361FE0FB9}"/>
    <cellStyle name="Normal 2 2 2 2 2 29 5 11" xfId="13398" xr:uid="{22A2038D-A6F4-44AB-B498-751B8B5EED42}"/>
    <cellStyle name="Normal 2 2 2 2 2 29 5 2" xfId="13399" xr:uid="{8B496EFF-647B-49A1-8D7A-642B2E9831EF}"/>
    <cellStyle name="Normal 2 2 2 2 2 29 5 2 10" xfId="13400" xr:uid="{B80F2547-0668-48F0-B8A1-835A94B29EC8}"/>
    <cellStyle name="Normal 2 2 2 2 2 29 5 2 11" xfId="13401" xr:uid="{A3B5B051-C884-4654-BFC7-4CECCA611542}"/>
    <cellStyle name="Normal 2 2 2 2 2 29 5 2 2" xfId="13402" xr:uid="{48AFB09C-8A30-491E-90FD-142D70B91F76}"/>
    <cellStyle name="Normal 2 2 2 2 2 29 5 2 2 2" xfId="13403" xr:uid="{EE35BB5A-16E6-48EA-B86E-3C027201F40D}"/>
    <cellStyle name="Normal 2 2 2 2 2 29 5 2 2 2 2" xfId="13404" xr:uid="{53BBD5F2-DCE4-4B3E-9E71-7BD384F95692}"/>
    <cellStyle name="Normal 2 2 2 2 2 29 5 2 2 2 3" xfId="13405" xr:uid="{3787C86F-964B-4EF3-84EE-A3E0FC53BAEE}"/>
    <cellStyle name="Normal 2 2 2 2 2 29 5 2 2 2 4" xfId="13406" xr:uid="{DCA16037-991A-4C55-B417-6E7EA0C050B6}"/>
    <cellStyle name="Normal 2 2 2 2 2 29 5 2 2 3" xfId="13407" xr:uid="{070A8B2D-10F1-4E97-9236-D9DE044E5EAE}"/>
    <cellStyle name="Normal 2 2 2 2 2 29 5 2 2 4" xfId="13408" xr:uid="{2F8DB39D-E92C-43F9-B561-E836C14FC94D}"/>
    <cellStyle name="Normal 2 2 2 2 2 29 5 2 2 5" xfId="13409" xr:uid="{79D88293-2274-4F62-B61C-FF1A6740F4AD}"/>
    <cellStyle name="Normal 2 2 2 2 2 29 5 2 2 6" xfId="13410" xr:uid="{831C99B4-A51D-449F-AA0C-65355364960C}"/>
    <cellStyle name="Normal 2 2 2 2 2 29 5 2 3" xfId="13411" xr:uid="{F5A5AB65-CE9D-4855-9F3D-FB93FD033550}"/>
    <cellStyle name="Normal 2 2 2 2 2 29 5 2 4" xfId="13412" xr:uid="{91C784EA-7FCE-4496-9682-89078ECD9A44}"/>
    <cellStyle name="Normal 2 2 2 2 2 29 5 2 5" xfId="13413" xr:uid="{09886A01-972F-4727-B359-E09552F2175D}"/>
    <cellStyle name="Normal 2 2 2 2 2 29 5 2 6" xfId="13414" xr:uid="{8DB26A42-C18B-4A37-AEBC-FD434D7C238A}"/>
    <cellStyle name="Normal 2 2 2 2 2 29 5 2 7" xfId="13415" xr:uid="{ADE46C4C-EF1B-467B-9D47-57682EF92FBB}"/>
    <cellStyle name="Normal 2 2 2 2 2 29 5 2 8" xfId="13416" xr:uid="{4B925DB5-FD11-4952-A344-C6E79C00C3FA}"/>
    <cellStyle name="Normal 2 2 2 2 2 29 5 2 8 2" xfId="13417" xr:uid="{B7A8FAD6-C924-4BBB-ACF1-0E3A6EB6F9FF}"/>
    <cellStyle name="Normal 2 2 2 2 2 29 5 2 8 3" xfId="13418" xr:uid="{454A9AA4-7948-4597-AA19-2874E9D6285D}"/>
    <cellStyle name="Normal 2 2 2 2 2 29 5 2 8 4" xfId="13419" xr:uid="{9B41F29A-4825-4C8A-A377-BE9D51D0CC05}"/>
    <cellStyle name="Normal 2 2 2 2 2 29 5 2 9" xfId="13420" xr:uid="{81059CC0-A5F1-44D8-8DE8-D1E6677145C8}"/>
    <cellStyle name="Normal 2 2 2 2 2 29 5 3" xfId="13421" xr:uid="{5151BBF4-5F91-4404-8CAC-CDF6169E341C}"/>
    <cellStyle name="Normal 2 2 2 2 2 29 5 3 2" xfId="13422" xr:uid="{2ED89510-DFBC-4AE5-8454-AE0CDE164814}"/>
    <cellStyle name="Normal 2 2 2 2 2 29 5 3 2 2" xfId="13423" xr:uid="{303903E6-0C43-4860-8755-46A4257FB3E4}"/>
    <cellStyle name="Normal 2 2 2 2 2 29 5 3 2 3" xfId="13424" xr:uid="{FE7AA272-0B0E-405B-82AC-EC8AC5D11B2B}"/>
    <cellStyle name="Normal 2 2 2 2 2 29 5 3 2 4" xfId="13425" xr:uid="{7A52633D-5171-4DCA-8D2C-1A6C5CA1AB18}"/>
    <cellStyle name="Normal 2 2 2 2 2 29 5 3 3" xfId="13426" xr:uid="{B4771927-1F5F-4255-A09C-2BC8078811B3}"/>
    <cellStyle name="Normal 2 2 2 2 2 29 5 3 4" xfId="13427" xr:uid="{46AC3D75-3ED8-4DA2-918E-825AED67EAF1}"/>
    <cellStyle name="Normal 2 2 2 2 2 29 5 3 5" xfId="13428" xr:uid="{4C8D7A16-8222-4B04-8D1A-26E551C1E3EA}"/>
    <cellStyle name="Normal 2 2 2 2 2 29 5 3 6" xfId="13429" xr:uid="{DA1D6336-5496-47F2-82A6-4CA13E19D14A}"/>
    <cellStyle name="Normal 2 2 2 2 2 29 5 4" xfId="13430" xr:uid="{5AFFD493-D9EE-4A1B-B823-9BC0A399F43B}"/>
    <cellStyle name="Normal 2 2 2 2 2 29 5 5" xfId="13431" xr:uid="{54BB6608-D50F-487A-96F3-6052F212DC35}"/>
    <cellStyle name="Normal 2 2 2 2 2 29 5 6" xfId="13432" xr:uid="{B6EC74D1-F3D0-4F97-8657-DE48C35532DC}"/>
    <cellStyle name="Normal 2 2 2 2 2 29 5 7" xfId="13433" xr:uid="{01466C3D-0711-4C94-A933-447FDE3BC1BD}"/>
    <cellStyle name="Normal 2 2 2 2 2 29 5 8" xfId="13434" xr:uid="{0EE993F3-C0C4-42B4-A921-E7EF906335D8}"/>
    <cellStyle name="Normal 2 2 2 2 2 29 5 8 2" xfId="13435" xr:uid="{07BE8E68-9C43-4C1E-A677-A49F73338059}"/>
    <cellStyle name="Normal 2 2 2 2 2 29 5 8 3" xfId="13436" xr:uid="{D49CDED5-EF6B-4862-8894-1921515258C0}"/>
    <cellStyle name="Normal 2 2 2 2 2 29 5 8 4" xfId="13437" xr:uid="{FB804812-9904-4A85-8FBF-6BBD9E9B5A7D}"/>
    <cellStyle name="Normal 2 2 2 2 2 29 5 9" xfId="13438" xr:uid="{ECE6FAEB-286E-4D0B-9F74-DDA0388DF951}"/>
    <cellStyle name="Normal 2 2 2 2 2 29 6" xfId="13439" xr:uid="{007A121D-1EE4-47CF-A49F-60BD55440FA2}"/>
    <cellStyle name="Normal 2 2 2 2 2 29 7" xfId="13440" xr:uid="{59B21753-09AF-4B89-83EA-4BCBA7DE3022}"/>
    <cellStyle name="Normal 2 2 2 2 2 29 7 2" xfId="13441" xr:uid="{67DCD414-213F-498B-8756-54252DC4EDA5}"/>
    <cellStyle name="Normal 2 2 2 2 2 29 7 2 2" xfId="13442" xr:uid="{8461D5A0-ABB2-4281-B501-9B8EA31F0E81}"/>
    <cellStyle name="Normal 2 2 2 2 2 29 7 2 3" xfId="13443" xr:uid="{7CA816D7-63B0-44DC-A545-205CFA56500F}"/>
    <cellStyle name="Normal 2 2 2 2 2 29 7 2 4" xfId="13444" xr:uid="{8F31C7E3-B900-484D-84E1-B2B833782682}"/>
    <cellStyle name="Normal 2 2 2 2 2 29 7 3" xfId="13445" xr:uid="{B3F5A537-0DFC-457C-90A1-066123B0AC21}"/>
    <cellStyle name="Normal 2 2 2 2 2 29 7 4" xfId="13446" xr:uid="{348D6CD9-FA5D-4C5D-8EEB-FD592F00650B}"/>
    <cellStyle name="Normal 2 2 2 2 2 29 7 5" xfId="13447" xr:uid="{1511A745-98CC-4D93-A69D-4AF89441690E}"/>
    <cellStyle name="Normal 2 2 2 2 2 29 7 6" xfId="13448" xr:uid="{D0D0DD71-66E0-481B-AD56-635FE259C935}"/>
    <cellStyle name="Normal 2 2 2 2 2 29 8" xfId="13449" xr:uid="{FEC866BB-2615-48AB-B046-CEAFC578C517}"/>
    <cellStyle name="Normal 2 2 2 2 2 29 9" xfId="13450" xr:uid="{2363BFD6-7B77-49D4-8E48-A5E3587410B5}"/>
    <cellStyle name="Normal 2 2 2 2 2 3" xfId="13451" xr:uid="{E3A8EB90-F575-4482-9C55-466071AF38BE}"/>
    <cellStyle name="Normal 2 2 2 2 2 3 10" xfId="13452" xr:uid="{CAAD0B2B-F3E0-4891-BA81-234E83778900}"/>
    <cellStyle name="Normal 2 2 2 2 2 3 2" xfId="13453" xr:uid="{49CA6061-0AEA-489C-8835-74EC736AFEB0}"/>
    <cellStyle name="Normal 2 2 2 2 2 3 2 2" xfId="13454" xr:uid="{F2CF2A20-7546-423C-AE0C-25A0BC356D49}"/>
    <cellStyle name="Normal 2 2 2 2 2 3 2 3" xfId="13455" xr:uid="{7B56584B-2959-46C1-8DF7-E500E9563A45}"/>
    <cellStyle name="Normal 2 2 2 2 2 3 2 4" xfId="13456" xr:uid="{133D4210-1D3F-4863-B4E8-881554300DA2}"/>
    <cellStyle name="Normal 2 2 2 2 2 3 2 5" xfId="13457" xr:uid="{3E135225-6AEC-49B6-9D1F-D6B190406DB4}"/>
    <cellStyle name="Normal 2 2 2 2 2 3 2 6" xfId="13458" xr:uid="{E765FABB-AB52-49F6-9EB4-13A1953C9B24}"/>
    <cellStyle name="Normal 2 2 2 2 2 3 2 7" xfId="13459" xr:uid="{857CE368-E339-41C6-9B58-392ED6447770}"/>
    <cellStyle name="Normal 2 2 2 2 2 3 2 8" xfId="13460" xr:uid="{56FF6860-E1A6-4768-AA25-ED95FC2EE7BD}"/>
    <cellStyle name="Normal 2 2 2 2 2 3 2 9" xfId="13461" xr:uid="{7984674C-7A43-4CB7-8B31-3F9F1701D5D5}"/>
    <cellStyle name="Normal 2 2 2 2 2 3 3" xfId="13462" xr:uid="{2BFE8BFB-D848-4087-B015-8622748DB842}"/>
    <cellStyle name="Normal 2 2 2 2 2 3 4" xfId="13463" xr:uid="{517FA07C-ABE1-4D9C-8095-7C217D293460}"/>
    <cellStyle name="Normal 2 2 2 2 2 3 5" xfId="13464" xr:uid="{01FD4530-BD4F-4B5F-BCCA-66D9CA0C6A19}"/>
    <cellStyle name="Normal 2 2 2 2 2 3 6" xfId="13465" xr:uid="{D0536E1D-18D7-40AF-BA68-56091A74FDC9}"/>
    <cellStyle name="Normal 2 2 2 2 2 3 7" xfId="13466" xr:uid="{C1CD1199-6D49-4DCA-932E-507A307ED1D9}"/>
    <cellStyle name="Normal 2 2 2 2 2 3 8" xfId="13467" xr:uid="{99B28C8D-6B28-4BBE-9EA6-37A6CD46C041}"/>
    <cellStyle name="Normal 2 2 2 2 2 3 9" xfId="13468" xr:uid="{8D6AB011-91B4-459E-B4CD-E2F3ABF5DA48}"/>
    <cellStyle name="Normal 2 2 2 2 2 30" xfId="13469" xr:uid="{BDFDB80A-9FC8-4508-85D1-17EB83E35849}"/>
    <cellStyle name="Normal 2 2 2 2 2 31" xfId="13470" xr:uid="{1B2C913D-C854-449E-BA7F-3FD8573B276E}"/>
    <cellStyle name="Normal 2 2 2 2 2 32" xfId="13471" xr:uid="{50E486F6-8DA7-439C-89E6-B6AFC298A895}"/>
    <cellStyle name="Normal 2 2 2 2 2 33" xfId="13472" xr:uid="{E625BB94-39FC-4188-82AD-CB64647D8760}"/>
    <cellStyle name="Normal 2 2 2 2 2 34" xfId="13473" xr:uid="{29135939-FFCA-4049-A1EC-5CC2A690F94D}"/>
    <cellStyle name="Normal 2 2 2 2 2 35" xfId="13474" xr:uid="{C434675D-FF0C-4832-9F66-AB5E26C270BC}"/>
    <cellStyle name="Normal 2 2 2 2 2 36" xfId="13475" xr:uid="{B69A356F-7834-44BB-A982-1DFF19684C81}"/>
    <cellStyle name="Normal 2 2 2 2 2 37" xfId="13476" xr:uid="{184DD7C7-B353-4424-87F4-5E8E8892CA93}"/>
    <cellStyle name="Normal 2 2 2 2 2 37 10" xfId="13477" xr:uid="{A0007038-7709-4408-B874-318E1A12B49B}"/>
    <cellStyle name="Normal 2 2 2 2 2 37 11" xfId="13478" xr:uid="{202D494C-5C52-4647-A4BE-1A9694458C5D}"/>
    <cellStyle name="Normal 2 2 2 2 2 37 11 2" xfId="13479" xr:uid="{95BBDFD4-6B46-43E2-9362-7C4321A7F38C}"/>
    <cellStyle name="Normal 2 2 2 2 2 37 11 3" xfId="13480" xr:uid="{5EB7417E-5BAA-4A1D-8BA9-1EC6D9E195A5}"/>
    <cellStyle name="Normal 2 2 2 2 2 37 11 4" xfId="13481" xr:uid="{6556B9B6-13E4-48CD-AAB0-765D87137670}"/>
    <cellStyle name="Normal 2 2 2 2 2 37 12" xfId="13482" xr:uid="{37D5F078-44BB-4687-B008-3BFF1B2D4DD7}"/>
    <cellStyle name="Normal 2 2 2 2 2 37 13" xfId="13483" xr:uid="{7B05B01C-89B2-4607-A826-D43BA3F26F97}"/>
    <cellStyle name="Normal 2 2 2 2 2 37 14" xfId="13484" xr:uid="{BEE9754E-A0A4-4635-98FF-0A9DE437003B}"/>
    <cellStyle name="Normal 2 2 2 2 2 37 2" xfId="13485" xr:uid="{E4B080D2-BC25-48A6-AA5F-27330463904C}"/>
    <cellStyle name="Normal 2 2 2 2 2 37 2 10" xfId="13486" xr:uid="{EBD6815D-58F7-4002-8C1B-D9947FBA2AAF}"/>
    <cellStyle name="Normal 2 2 2 2 2 37 2 11" xfId="13487" xr:uid="{B694ED00-22D1-43C8-82E3-2BB22D481F8B}"/>
    <cellStyle name="Normal 2 2 2 2 2 37 2 2" xfId="13488" xr:uid="{5074AADD-C29B-4B61-BBB0-6D4A3F66B900}"/>
    <cellStyle name="Normal 2 2 2 2 2 37 2 2 10" xfId="13489" xr:uid="{BF12F151-AD93-416F-9F39-38100B23929E}"/>
    <cellStyle name="Normal 2 2 2 2 2 37 2 2 11" xfId="13490" xr:uid="{3230B9CA-729B-457D-AE0D-51227F2A0BE0}"/>
    <cellStyle name="Normal 2 2 2 2 2 37 2 2 2" xfId="13491" xr:uid="{161F4E0B-85C6-4F30-AB97-1E8FFEB4F74C}"/>
    <cellStyle name="Normal 2 2 2 2 2 37 2 2 2 2" xfId="13492" xr:uid="{80EACDBC-0FFD-4A4B-BDC0-E2D261EAD36E}"/>
    <cellStyle name="Normal 2 2 2 2 2 37 2 2 2 2 2" xfId="13493" xr:uid="{6957DD95-81A1-4907-B4E5-5FBCD96B7E26}"/>
    <cellStyle name="Normal 2 2 2 2 2 37 2 2 2 2 3" xfId="13494" xr:uid="{B1DE82BD-E01B-4917-B4F1-08C267F867F1}"/>
    <cellStyle name="Normal 2 2 2 2 2 37 2 2 2 2 4" xfId="13495" xr:uid="{F97A350B-0BD6-4DC5-918B-B6BC50588F4F}"/>
    <cellStyle name="Normal 2 2 2 2 2 37 2 2 2 3" xfId="13496" xr:uid="{83B63230-2734-466F-92A7-A58084748B00}"/>
    <cellStyle name="Normal 2 2 2 2 2 37 2 2 2 4" xfId="13497" xr:uid="{7D988010-3A2E-4B7D-941C-DF4F9A46A3C0}"/>
    <cellStyle name="Normal 2 2 2 2 2 37 2 2 2 5" xfId="13498" xr:uid="{94A16A5F-637D-424F-812C-BD83B7F9C520}"/>
    <cellStyle name="Normal 2 2 2 2 2 37 2 2 2 6" xfId="13499" xr:uid="{BF6283B3-BEC6-4A70-9F4B-1C1118644313}"/>
    <cellStyle name="Normal 2 2 2 2 2 37 2 2 3" xfId="13500" xr:uid="{E25C4266-B516-4465-8C38-354999E394B2}"/>
    <cellStyle name="Normal 2 2 2 2 2 37 2 2 4" xfId="13501" xr:uid="{6CE55B14-26F3-4697-853F-2053ADA46DEE}"/>
    <cellStyle name="Normal 2 2 2 2 2 37 2 2 5" xfId="13502" xr:uid="{E2086E1D-A11B-4114-B010-85486BCC290D}"/>
    <cellStyle name="Normal 2 2 2 2 2 37 2 2 6" xfId="13503" xr:uid="{8DEDCC2C-C2CA-4876-9DD4-88553D25BFFE}"/>
    <cellStyle name="Normal 2 2 2 2 2 37 2 2 7" xfId="13504" xr:uid="{279C84C7-5565-42C3-B19D-8ECED5403DE7}"/>
    <cellStyle name="Normal 2 2 2 2 2 37 2 2 8" xfId="13505" xr:uid="{A17472AD-103D-4DE1-AE23-30F65422BD65}"/>
    <cellStyle name="Normal 2 2 2 2 2 37 2 2 8 2" xfId="13506" xr:uid="{BF01BFA3-CD7F-481F-89C1-8957870386E3}"/>
    <cellStyle name="Normal 2 2 2 2 2 37 2 2 8 3" xfId="13507" xr:uid="{59D84E79-1425-4A51-B796-74639D83F758}"/>
    <cellStyle name="Normal 2 2 2 2 2 37 2 2 8 4" xfId="13508" xr:uid="{BAC11690-B105-4FA2-AFEE-002AD348B669}"/>
    <cellStyle name="Normal 2 2 2 2 2 37 2 2 9" xfId="13509" xr:uid="{2E695444-27E6-40F6-B162-A006E4A99B30}"/>
    <cellStyle name="Normal 2 2 2 2 2 37 2 3" xfId="13510" xr:uid="{FDD2A3E5-0912-446F-8C4B-5981A441E6E4}"/>
    <cellStyle name="Normal 2 2 2 2 2 37 2 3 2" xfId="13511" xr:uid="{BC4BAA8A-B649-467D-AAF8-F8B4C48242B7}"/>
    <cellStyle name="Normal 2 2 2 2 2 37 2 3 2 2" xfId="13512" xr:uid="{585F57B7-30FA-4E20-8830-C23A45D1B6CC}"/>
    <cellStyle name="Normal 2 2 2 2 2 37 2 3 2 3" xfId="13513" xr:uid="{2985D5AB-63BE-4870-A149-650B55115348}"/>
    <cellStyle name="Normal 2 2 2 2 2 37 2 3 2 4" xfId="13514" xr:uid="{2F5A2255-2052-4E51-9E9B-E963CFFA9632}"/>
    <cellStyle name="Normal 2 2 2 2 2 37 2 3 3" xfId="13515" xr:uid="{E72ACFE4-4482-45A2-95AC-20764E758FED}"/>
    <cellStyle name="Normal 2 2 2 2 2 37 2 3 4" xfId="13516" xr:uid="{55F62C7D-3DEA-4697-93D6-92CC1F7F6951}"/>
    <cellStyle name="Normal 2 2 2 2 2 37 2 3 5" xfId="13517" xr:uid="{978A00D4-521B-4A5F-BC1C-4A259C1937DE}"/>
    <cellStyle name="Normal 2 2 2 2 2 37 2 3 6" xfId="13518" xr:uid="{6CA07B32-8AE2-4ECB-8E40-82430CBB257A}"/>
    <cellStyle name="Normal 2 2 2 2 2 37 2 4" xfId="13519" xr:uid="{E1979AD3-F5E1-4AB7-B8D5-00EBD19DD1F7}"/>
    <cellStyle name="Normal 2 2 2 2 2 37 2 5" xfId="13520" xr:uid="{3D4BEF41-A0B2-4EC1-A1DC-0639338F2624}"/>
    <cellStyle name="Normal 2 2 2 2 2 37 2 6" xfId="13521" xr:uid="{5E86D05D-8462-41C5-A193-17192BF8CE10}"/>
    <cellStyle name="Normal 2 2 2 2 2 37 2 7" xfId="13522" xr:uid="{46771CC9-78B7-4AD1-ADA2-A5E55F023FA2}"/>
    <cellStyle name="Normal 2 2 2 2 2 37 2 8" xfId="13523" xr:uid="{619CCA67-3426-4D40-BD81-7B4C3142EB2F}"/>
    <cellStyle name="Normal 2 2 2 2 2 37 2 8 2" xfId="13524" xr:uid="{FC5821C3-60A8-4591-9CCD-A6FCF60DA518}"/>
    <cellStyle name="Normal 2 2 2 2 2 37 2 8 3" xfId="13525" xr:uid="{3B833F23-B541-4A6B-AE5F-8D2BF50B13F4}"/>
    <cellStyle name="Normal 2 2 2 2 2 37 2 8 4" xfId="13526" xr:uid="{9CD6A6BB-F9BC-42CD-B117-C67AAC5A2C4A}"/>
    <cellStyle name="Normal 2 2 2 2 2 37 2 9" xfId="13527" xr:uid="{04C1C7A4-579F-4E55-B14C-3143A88854D5}"/>
    <cellStyle name="Normal 2 2 2 2 2 37 3" xfId="13528" xr:uid="{91506146-B75F-4802-B605-D52B28B24562}"/>
    <cellStyle name="Normal 2 2 2 2 2 37 4" xfId="13529" xr:uid="{4FDDB3C4-E855-461F-A5E2-DE964E492696}"/>
    <cellStyle name="Normal 2 2 2 2 2 37 5" xfId="13530" xr:uid="{E71E0890-026C-410C-AECE-875DC971A70A}"/>
    <cellStyle name="Normal 2 2 2 2 2 37 5 2" xfId="13531" xr:uid="{FDB8E5EF-BE3F-4EAA-93C9-302FAAE177F3}"/>
    <cellStyle name="Normal 2 2 2 2 2 37 5 2 2" xfId="13532" xr:uid="{5EB8BEE3-B78E-4D2A-A034-ADCF42DF6303}"/>
    <cellStyle name="Normal 2 2 2 2 2 37 5 2 3" xfId="13533" xr:uid="{0A027F66-8303-4B7C-82B4-7F955755A7B4}"/>
    <cellStyle name="Normal 2 2 2 2 2 37 5 2 4" xfId="13534" xr:uid="{0E6A516D-6EFF-4BA4-8F90-B38F48192D4A}"/>
    <cellStyle name="Normal 2 2 2 2 2 37 5 3" xfId="13535" xr:uid="{D43C4C27-1367-41C8-A358-1A426DFBC394}"/>
    <cellStyle name="Normal 2 2 2 2 2 37 5 4" xfId="13536" xr:uid="{D4DF2BE8-2410-4430-B93C-D1AA919CF48E}"/>
    <cellStyle name="Normal 2 2 2 2 2 37 5 5" xfId="13537" xr:uid="{ABFD298F-3D96-4143-8916-3FD31817A09E}"/>
    <cellStyle name="Normal 2 2 2 2 2 37 5 6" xfId="13538" xr:uid="{8351A125-7257-4A68-B6FB-E8296AAE1D85}"/>
    <cellStyle name="Normal 2 2 2 2 2 37 6" xfId="13539" xr:uid="{44B0D3F9-F546-4DBE-8450-82CC2B3D2A6E}"/>
    <cellStyle name="Normal 2 2 2 2 2 37 7" xfId="13540" xr:uid="{F8E3A2B5-9442-48F3-B6FD-53E94EDBDCB2}"/>
    <cellStyle name="Normal 2 2 2 2 2 37 8" xfId="13541" xr:uid="{CD17381F-E8EC-4FA7-982B-A3AB4BCF0275}"/>
    <cellStyle name="Normal 2 2 2 2 2 37 9" xfId="13542" xr:uid="{A04F0E52-1CC5-4A8A-8633-732CAD2E10ED}"/>
    <cellStyle name="Normal 2 2 2 2 2 38" xfId="13543" xr:uid="{5DBFC9AC-3B42-42C3-A92D-32890B261ADF}"/>
    <cellStyle name="Normal 2 2 2 2 2 39" xfId="13544" xr:uid="{1ED8F63D-6DE6-444D-887C-FCAF16E23DED}"/>
    <cellStyle name="Normal 2 2 2 2 2 39 10" xfId="13545" xr:uid="{4B3BCD58-E325-4466-B634-C43F38F49C2F}"/>
    <cellStyle name="Normal 2 2 2 2 2 39 11" xfId="13546" xr:uid="{3E0F109A-BA15-497D-90A2-B35A75B9B338}"/>
    <cellStyle name="Normal 2 2 2 2 2 39 2" xfId="13547" xr:uid="{F0B4520B-2025-4169-98C5-074B52F18A4C}"/>
    <cellStyle name="Normal 2 2 2 2 2 39 2 10" xfId="13548" xr:uid="{252E25B8-69CA-4FD9-A611-1B508FFA66A4}"/>
    <cellStyle name="Normal 2 2 2 2 2 39 2 11" xfId="13549" xr:uid="{7E3D1A86-D6DE-437A-BE96-8C7EC560BAE7}"/>
    <cellStyle name="Normal 2 2 2 2 2 39 2 2" xfId="13550" xr:uid="{0224F091-9E16-4CCC-992C-D37E804AB462}"/>
    <cellStyle name="Normal 2 2 2 2 2 39 2 2 2" xfId="13551" xr:uid="{59E9DEB3-3360-40FD-973D-F127875EC33B}"/>
    <cellStyle name="Normal 2 2 2 2 2 39 2 2 2 2" xfId="13552" xr:uid="{33789AD2-3B66-4C50-9460-E9E5ED61EE97}"/>
    <cellStyle name="Normal 2 2 2 2 2 39 2 2 2 3" xfId="13553" xr:uid="{BAED89D1-7EEC-4F92-80FD-1069A4925F20}"/>
    <cellStyle name="Normal 2 2 2 2 2 39 2 2 2 4" xfId="13554" xr:uid="{1E6BE173-275A-4FCA-BD56-8BA7E884F507}"/>
    <cellStyle name="Normal 2 2 2 2 2 39 2 2 3" xfId="13555" xr:uid="{1AF4E12A-E4A1-46E9-8753-4564FC8091F1}"/>
    <cellStyle name="Normal 2 2 2 2 2 39 2 2 4" xfId="13556" xr:uid="{E13806DA-8CCC-456A-B3AB-DB63662F33B2}"/>
    <cellStyle name="Normal 2 2 2 2 2 39 2 2 5" xfId="13557" xr:uid="{BB02818F-3202-4118-B45C-5FB6EF12BD23}"/>
    <cellStyle name="Normal 2 2 2 2 2 39 2 2 6" xfId="13558" xr:uid="{AE8F061E-6FAF-4868-89F7-7163CDB7C35A}"/>
    <cellStyle name="Normal 2 2 2 2 2 39 2 3" xfId="13559" xr:uid="{AD2AB70F-44BB-4349-8F4A-72689F8933B3}"/>
    <cellStyle name="Normal 2 2 2 2 2 39 2 4" xfId="13560" xr:uid="{F24455F2-CC61-4D30-BF7C-3D51F3DC0793}"/>
    <cellStyle name="Normal 2 2 2 2 2 39 2 5" xfId="13561" xr:uid="{37E2B085-9903-48E9-8293-415DEC59D5B5}"/>
    <cellStyle name="Normal 2 2 2 2 2 39 2 6" xfId="13562" xr:uid="{23146302-AFB3-4B8D-88AD-249284C270C7}"/>
    <cellStyle name="Normal 2 2 2 2 2 39 2 7" xfId="13563" xr:uid="{27847AF8-C675-46A7-9850-116A0BF1EE72}"/>
    <cellStyle name="Normal 2 2 2 2 2 39 2 8" xfId="13564" xr:uid="{B3D26B36-819C-4A4F-876E-1CC06AB8A8F1}"/>
    <cellStyle name="Normal 2 2 2 2 2 39 2 8 2" xfId="13565" xr:uid="{511988DE-C1CE-4987-8D77-26BC15A5D4AC}"/>
    <cellStyle name="Normal 2 2 2 2 2 39 2 8 3" xfId="13566" xr:uid="{B493A9FF-1E43-4E6C-BF63-EE7F06885154}"/>
    <cellStyle name="Normal 2 2 2 2 2 39 2 8 4" xfId="13567" xr:uid="{001019FF-FC78-49D2-BA53-3973529DBB8B}"/>
    <cellStyle name="Normal 2 2 2 2 2 39 2 9" xfId="13568" xr:uid="{3B9C4EED-17B6-4D4D-A6B5-6458856E2A2A}"/>
    <cellStyle name="Normal 2 2 2 2 2 39 3" xfId="13569" xr:uid="{889BC123-310B-4E6D-BE75-12E0D6D90EA9}"/>
    <cellStyle name="Normal 2 2 2 2 2 39 3 2" xfId="13570" xr:uid="{7FF74EC4-A9EE-4346-BA2C-41D6C0AF102C}"/>
    <cellStyle name="Normal 2 2 2 2 2 39 3 2 2" xfId="13571" xr:uid="{4F5E71C8-857C-42DE-91DC-1D730CA2C433}"/>
    <cellStyle name="Normal 2 2 2 2 2 39 3 2 3" xfId="13572" xr:uid="{0BC41D07-916A-4855-9F8E-DCD60A9563FC}"/>
    <cellStyle name="Normal 2 2 2 2 2 39 3 2 4" xfId="13573" xr:uid="{FF4DFFCA-12BD-4A88-91DF-95B2E0A9D63F}"/>
    <cellStyle name="Normal 2 2 2 2 2 39 3 3" xfId="13574" xr:uid="{667ECAE5-6A5E-402A-B622-961335F0F494}"/>
    <cellStyle name="Normal 2 2 2 2 2 39 3 4" xfId="13575" xr:uid="{CF7B9B82-A092-400C-966C-83C89CEAABAB}"/>
    <cellStyle name="Normal 2 2 2 2 2 39 3 5" xfId="13576" xr:uid="{290A6D58-2CFB-4FF0-A3D5-60AB02A54D40}"/>
    <cellStyle name="Normal 2 2 2 2 2 39 3 6" xfId="13577" xr:uid="{ED173897-F718-48DD-A3B4-497A3DE45BA2}"/>
    <cellStyle name="Normal 2 2 2 2 2 39 4" xfId="13578" xr:uid="{205D1248-D91F-4346-907C-2F8C49F70617}"/>
    <cellStyle name="Normal 2 2 2 2 2 39 5" xfId="13579" xr:uid="{A336BD5F-D0F2-4E99-805E-178ACE9CCE66}"/>
    <cellStyle name="Normal 2 2 2 2 2 39 6" xfId="13580" xr:uid="{365ED01B-FB50-474C-BE9F-4A14DDED1A8F}"/>
    <cellStyle name="Normal 2 2 2 2 2 39 7" xfId="13581" xr:uid="{458ED600-199B-47C9-9B95-6247C5EDAEFD}"/>
    <cellStyle name="Normal 2 2 2 2 2 39 8" xfId="13582" xr:uid="{1701DAF1-5AAD-47F3-B06B-E12DA1EBCBF6}"/>
    <cellStyle name="Normal 2 2 2 2 2 39 8 2" xfId="13583" xr:uid="{A10B45C1-73A0-42AC-A0FB-AF09FD86E222}"/>
    <cellStyle name="Normal 2 2 2 2 2 39 8 3" xfId="13584" xr:uid="{26E88BD1-18CC-4E21-89DE-B214E4465EC9}"/>
    <cellStyle name="Normal 2 2 2 2 2 39 8 4" xfId="13585" xr:uid="{3F66AD60-9F36-41E7-BD4F-EFF22FC8FE5E}"/>
    <cellStyle name="Normal 2 2 2 2 2 39 9" xfId="13586" xr:uid="{E6D871E1-82A8-4DC2-8443-6B76216973F3}"/>
    <cellStyle name="Normal 2 2 2 2 2 4" xfId="13587" xr:uid="{7EDBB5B1-4C97-48D6-86FF-56779468EB12}"/>
    <cellStyle name="Normal 2 2 2 2 2 40" xfId="13588" xr:uid="{9B18F05E-CEFE-470D-AD9E-19AB739CDA8F}"/>
    <cellStyle name="Normal 2 2 2 2 2 41" xfId="13589" xr:uid="{4DAADA25-BEB9-469E-AE83-43FA7922AF9D}"/>
    <cellStyle name="Normal 2 2 2 2 2 41 2" xfId="13590" xr:uid="{F6799A72-634D-459F-869C-D0D3D1B14724}"/>
    <cellStyle name="Normal 2 2 2 2 2 41 2 2" xfId="13591" xr:uid="{B02A495E-A827-4381-8857-261373B7C671}"/>
    <cellStyle name="Normal 2 2 2 2 2 41 2 3" xfId="13592" xr:uid="{4B5A2D38-ADF9-4B75-B817-C04B999AC2EA}"/>
    <cellStyle name="Normal 2 2 2 2 2 41 2 4" xfId="13593" xr:uid="{DB90E77C-524D-47B0-BD42-AD3705C72874}"/>
    <cellStyle name="Normal 2 2 2 2 2 41 3" xfId="13594" xr:uid="{2448F0F5-DCA3-4FC0-B777-A25C2BFBE603}"/>
    <cellStyle name="Normal 2 2 2 2 2 41 4" xfId="13595" xr:uid="{7E6D316B-5370-455B-8B4A-0E2939C1A8F1}"/>
    <cellStyle name="Normal 2 2 2 2 2 41 5" xfId="13596" xr:uid="{E84A32AC-10B6-47A1-BD2E-D10640351A75}"/>
    <cellStyle name="Normal 2 2 2 2 2 41 6" xfId="13597" xr:uid="{428D1DAB-7289-4620-BED5-C01F329D6FB0}"/>
    <cellStyle name="Normal 2 2 2 2 2 42" xfId="13598" xr:uid="{5E735911-BF22-4E96-9BAE-B5E6283BB9CE}"/>
    <cellStyle name="Normal 2 2 2 2 2 43" xfId="13599" xr:uid="{FA89B92D-8497-4198-B387-A769DC5345F6}"/>
    <cellStyle name="Normal 2 2 2 2 2 44" xfId="13600" xr:uid="{1B064879-9AF5-46F5-821B-9F9FD971E223}"/>
    <cellStyle name="Normal 2 2 2 2 2 45" xfId="13601" xr:uid="{FAE5B3A3-0AA3-422D-AB49-2108B1F15214}"/>
    <cellStyle name="Normal 2 2 2 2 2 46" xfId="13602" xr:uid="{02856556-B461-47CE-B3DA-B206233ADDD0}"/>
    <cellStyle name="Normal 2 2 2 2 2 47" xfId="13603" xr:uid="{1FE72483-8555-4683-BAAE-1430D27C5418}"/>
    <cellStyle name="Normal 2 2 2 2 2 47 2" xfId="13604" xr:uid="{86FF6FFB-CC24-44BC-A48E-146885234BF1}"/>
    <cellStyle name="Normal 2 2 2 2 2 47 3" xfId="13605" xr:uid="{8FD00EDC-2FEC-40DA-AC36-125A05142090}"/>
    <cellStyle name="Normal 2 2 2 2 2 47 4" xfId="13606" xr:uid="{4AA4C10F-E6FE-4D43-B31D-E5165D60B9D7}"/>
    <cellStyle name="Normal 2 2 2 2 2 48" xfId="13607" xr:uid="{6299583B-DD7E-4278-9BC9-29D46010303F}"/>
    <cellStyle name="Normal 2 2 2 2 2 49" xfId="13608" xr:uid="{32DFC85A-EEB0-420A-A904-5228F2FF6B37}"/>
    <cellStyle name="Normal 2 2 2 2 2 5" xfId="13609" xr:uid="{61E95851-B377-4038-9C95-14236F0FE343}"/>
    <cellStyle name="Normal 2 2 2 2 2 50" xfId="13610" xr:uid="{C8D974DF-7302-4D52-89F1-444D2B5CC860}"/>
    <cellStyle name="Normal 2 2 2 2 2 51" xfId="13611" xr:uid="{47499F5A-81B6-4894-A9C2-E4EC15540026}"/>
    <cellStyle name="Normal 2 2 2 2 2 52" xfId="13612" xr:uid="{EE74BC9B-F4AB-47EF-B001-552546CF6877}"/>
    <cellStyle name="Normal 2 2 2 2 2 53" xfId="13613" xr:uid="{8DA9576F-A2F7-4FA4-ABA2-95C7FDDA4A5D}"/>
    <cellStyle name="Normal 2 2 2 2 2 54" xfId="13614" xr:uid="{81874917-56FD-4E3D-A817-C4C9656FA8EE}"/>
    <cellStyle name="Normal 2 2 2 2 2 55" xfId="13615" xr:uid="{331DBCC4-76BD-4FC2-AD16-9A8B7723C405}"/>
    <cellStyle name="Normal 2 2 2 2 2 56" xfId="13616" xr:uid="{2D10BEA8-F0A3-4CF5-8E2A-19170414612A}"/>
    <cellStyle name="Normal 2 2 2 2 2 57" xfId="13617" xr:uid="{6B3A8E10-3947-4B6A-9611-39E54BCEC459}"/>
    <cellStyle name="Normal 2 2 2 2 2 58" xfId="13618" xr:uid="{F7D91B4E-7915-4B62-B5B6-D914A39BF8B1}"/>
    <cellStyle name="Normal 2 2 2 2 2 59" xfId="13619" xr:uid="{FC4F89AF-16BE-4B32-AD3B-D2677D5FA007}"/>
    <cellStyle name="Normal 2 2 2 2 2 6" xfId="13620" xr:uid="{F15DD8AE-3448-4AFD-9A6A-D9CF2ADD205F}"/>
    <cellStyle name="Normal 2 2 2 2 2 60" xfId="13621" xr:uid="{10672941-4D58-4FC6-8589-23DDD85F592A}"/>
    <cellStyle name="Normal 2 2 2 2 2 61" xfId="13622" xr:uid="{57CEC5FF-3E49-4600-B5EB-AFC9E284BC94}"/>
    <cellStyle name="Normal 2 2 2 2 2 62" xfId="13623" xr:uid="{53A4D164-DDAC-461F-B3DE-EBD7CFA4F92A}"/>
    <cellStyle name="Normal 2 2 2 2 2 62 2" xfId="13624" xr:uid="{475DB68E-A31B-48B1-998E-D2D9A603B5FB}"/>
    <cellStyle name="Normal 2 2 2 2 2 62 3" xfId="13625" xr:uid="{DC1FFBAC-B6AC-4496-A2EB-631C0CE47B48}"/>
    <cellStyle name="Normal 2 2 2 2 2 62 4" xfId="13626" xr:uid="{958676CE-AB22-4C28-9D8C-DD6D42653585}"/>
    <cellStyle name="Normal 2 2 2 2 2 62 5" xfId="13627" xr:uid="{68BE039B-FC7A-4DD9-A91A-99C2069DD174}"/>
    <cellStyle name="Normal 2 2 2 2 2 62 6" xfId="13628" xr:uid="{839BF5D1-A0B4-4736-AA9F-C4709F30F6C2}"/>
    <cellStyle name="Normal 2 2 2 2 2 62 7" xfId="13629" xr:uid="{70731DA5-5247-4F38-96C8-C33A0D84FC79}"/>
    <cellStyle name="Normal 2 2 2 2 2 63" xfId="13630" xr:uid="{11D6DE06-05AB-4C47-B434-ED4161248353}"/>
    <cellStyle name="Normal 2 2 2 2 2 64" xfId="13631" xr:uid="{560276A9-6974-4716-9BF7-02B21973BEE7}"/>
    <cellStyle name="Normal 2 2 2 2 2 65" xfId="13632" xr:uid="{15BB4195-8A02-4F49-A007-066CEA4DA0E1}"/>
    <cellStyle name="Normal 2 2 2 2 2 66" xfId="13633" xr:uid="{1C306E8E-E445-40DC-8F2C-67E35B0C163A}"/>
    <cellStyle name="Normal 2 2 2 2 2 67" xfId="13634" xr:uid="{CF271BE8-5942-4272-B931-6452FC731792}"/>
    <cellStyle name="Normal 2 2 2 2 2 68" xfId="13635" xr:uid="{F0CCA695-DFFE-4655-847E-8614C695307F}"/>
    <cellStyle name="Normal 2 2 2 2 2 69" xfId="13636" xr:uid="{BB73A2E9-A5E8-4F82-AD84-3AB522D07826}"/>
    <cellStyle name="Normal 2 2 2 2 2 7" xfId="13637" xr:uid="{A72F4B41-3152-4C7C-8281-00197C3E731C}"/>
    <cellStyle name="Normal 2 2 2 2 2 70" xfId="13638" xr:uid="{C064434D-0B1C-42F1-B2C9-5C34F31AE94E}"/>
    <cellStyle name="Normal 2 2 2 2 2 71" xfId="13639" xr:uid="{0E01414E-4BC5-42DA-AB1F-FCC1C0C8019D}"/>
    <cellStyle name="Normal 2 2 2 2 2 72" xfId="13640" xr:uid="{51571633-E4FC-4905-9254-6670D2D9A042}"/>
    <cellStyle name="Normal 2 2 2 2 2 73" xfId="13641" xr:uid="{8F84A704-B1EF-4A4B-B6EE-3774CBDCCFF6}"/>
    <cellStyle name="Normal 2 2 2 2 2 74" xfId="13642" xr:uid="{33409BCE-8BBD-4993-B200-02524BB54600}"/>
    <cellStyle name="Normal 2 2 2 2 2 75" xfId="13643" xr:uid="{88D3B0DB-ECF3-4BE0-A4B0-CEDDC3B70A10}"/>
    <cellStyle name="Normal 2 2 2 2 2 76" xfId="13644" xr:uid="{F5F79723-1ABA-4BF9-BE9B-797293FFCD03}"/>
    <cellStyle name="Normal 2 2 2 2 2 77" xfId="13645" xr:uid="{344F6A47-9C76-40C2-80FF-38A3171F0C4A}"/>
    <cellStyle name="Normal 2 2 2 2 2 78" xfId="13646" xr:uid="{27589485-4C0F-4A4B-AE66-489D720E2013}"/>
    <cellStyle name="Normal 2 2 2 2 2 79" xfId="13647" xr:uid="{1EFB2AB2-F400-44E7-8DA5-AEB791B35072}"/>
    <cellStyle name="Normal 2 2 2 2 2 8" xfId="13648" xr:uid="{83525EE8-59B8-493C-87D4-A805273D5FCD}"/>
    <cellStyle name="Normal 2 2 2 2 2 80" xfId="13649" xr:uid="{48915EFB-BC46-40C2-AA7A-F0F9BC578C3F}"/>
    <cellStyle name="Normal 2 2 2 2 2 81" xfId="13650" xr:uid="{C3B2338A-E2EE-4D1B-BEB0-17E18CC2A6E0}"/>
    <cellStyle name="Normal 2 2 2 2 2 82" xfId="13651" xr:uid="{35744B12-7F3C-4C47-B60C-C578883C9B68}"/>
    <cellStyle name="Normal 2 2 2 2 2 83" xfId="13652" xr:uid="{E91D7DE2-F9C6-4464-86E4-4EBBB3AEAE40}"/>
    <cellStyle name="Normal 2 2 2 2 2 84" xfId="13653" xr:uid="{11196387-59E3-4A55-AD81-DB2BCC21C2C9}"/>
    <cellStyle name="Normal 2 2 2 2 2 85" xfId="13654" xr:uid="{40C192E8-A6E9-4979-9DE3-004F5687C461}"/>
    <cellStyle name="Normal 2 2 2 2 2 86" xfId="13655" xr:uid="{3CBA86E5-E902-4D32-A430-BB13F816392B}"/>
    <cellStyle name="Normal 2 2 2 2 2 87" xfId="13656" xr:uid="{C6D94BA9-0318-4B92-A43D-8299B6897371}"/>
    <cellStyle name="Normal 2 2 2 2 2 88" xfId="13657" xr:uid="{0A7B18E7-1D5B-4BA7-9D85-F4B05A45572A}"/>
    <cellStyle name="Normal 2 2 2 2 2 89" xfId="13658" xr:uid="{A28ED68D-B2EC-4FFE-9EB6-680ED6762C27}"/>
    <cellStyle name="Normal 2 2 2 2 2 9" xfId="13659" xr:uid="{ADACB2F1-E440-460A-B1FA-61395DD2FD2D}"/>
    <cellStyle name="Normal 2 2 2 2 2 90" xfId="13660" xr:uid="{78849CAB-AEE4-4364-BE45-BAD8AE47BA76}"/>
    <cellStyle name="Normal 2 2 2 2 2 91" xfId="13661" xr:uid="{83CE660C-8FB8-4264-820C-889D4B216CCC}"/>
    <cellStyle name="Normal 2 2 2 2 2 92" xfId="13662" xr:uid="{A6147152-C391-466B-BEB0-536B4475A86E}"/>
    <cellStyle name="Normal 2 2 2 2 2 93" xfId="13663" xr:uid="{2AE0B0A1-F87C-4596-979E-A63CDE22878E}"/>
    <cellStyle name="Normal 2 2 2 2 2 94" xfId="13664" xr:uid="{2B5E3250-D822-463C-B6F1-164331E56DB8}"/>
    <cellStyle name="Normal 2 2 2 2 2 95" xfId="13665" xr:uid="{A949BB79-E675-46C1-8826-F04DDC464584}"/>
    <cellStyle name="Normal 2 2 2 2 2 96" xfId="13666" xr:uid="{D5247882-E774-45D3-AAE8-F0569417826B}"/>
    <cellStyle name="Normal 2 2 2 2 2 97" xfId="13667" xr:uid="{B959AF96-C882-4CAD-9B22-122F44B2C0A3}"/>
    <cellStyle name="Normal 2 2 2 2 2 98" xfId="13668" xr:uid="{7E99DD56-997C-4B23-9E3F-89EECB000472}"/>
    <cellStyle name="Normal 2 2 2 2 2 99" xfId="13669" xr:uid="{4F7A54D5-7040-45E2-A8BF-3914726203C2}"/>
    <cellStyle name="Normal 2 2 2 2 20" xfId="13670" xr:uid="{739FC8C0-4379-4854-8CC4-0C4E24BA4DCA}"/>
    <cellStyle name="Normal 2 2 2 2 20 2" xfId="13671" xr:uid="{26C31FC7-F6CD-4D59-A4C9-A6BBF5B2A60C}"/>
    <cellStyle name="Normal 2 2 2 2 21" xfId="13672" xr:uid="{CF7A6AC5-27AC-4165-A182-E9F215B0D8DD}"/>
    <cellStyle name="Normal 2 2 2 2 21 2" xfId="13673" xr:uid="{91B504B5-3731-4C2A-BCAF-F986B27F6082}"/>
    <cellStyle name="Normal 2 2 2 2 22" xfId="13674" xr:uid="{0AEBA7AE-A4F6-43D4-BDAC-0A51F5C235CB}"/>
    <cellStyle name="Normal 2 2 2 2 22 2" xfId="13675" xr:uid="{00B89C17-D46B-4E71-8AE3-7C9354AC7B1D}"/>
    <cellStyle name="Normal 2 2 2 2 23" xfId="13676" xr:uid="{FE7FF1DD-FD73-4A05-BC60-F374A82A5079}"/>
    <cellStyle name="Normal 2 2 2 2 23 2" xfId="13677" xr:uid="{E00523EA-8402-4493-B794-BE696DC503CF}"/>
    <cellStyle name="Normal 2 2 2 2 24" xfId="13678" xr:uid="{9CA4EE4B-452C-4AA7-82F1-3C1E83E2703B}"/>
    <cellStyle name="Normal 2 2 2 2 24 2" xfId="13679" xr:uid="{45EC1B21-3AA3-4DD6-AED1-F819CBA297E0}"/>
    <cellStyle name="Normal 2 2 2 2 25" xfId="13680" xr:uid="{71BA3055-E532-4BDA-AD29-714D3A6FFF33}"/>
    <cellStyle name="Normal 2 2 2 2 25 2" xfId="13681" xr:uid="{D49253CF-967C-4CDE-A180-1E05CA26F060}"/>
    <cellStyle name="Normal 2 2 2 2 26" xfId="13682" xr:uid="{0663134A-BEC7-4848-8854-B0116EFC26D5}"/>
    <cellStyle name="Normal 2 2 2 2 26 2" xfId="13683" xr:uid="{826D4500-93EF-4BE1-B1D6-6879F81B1540}"/>
    <cellStyle name="Normal 2 2 2 2 27" xfId="13684" xr:uid="{A2F8D96C-96E8-47CF-9272-B38B20FF5FC2}"/>
    <cellStyle name="Normal 2 2 2 2 27 2" xfId="13685" xr:uid="{472AFF00-903F-4F2A-BD9C-CB2635C61D7E}"/>
    <cellStyle name="Normal 2 2 2 2 28" xfId="13686" xr:uid="{B6A40595-5620-432F-9FAA-977BC4CDFF48}"/>
    <cellStyle name="Normal 2 2 2 2 28 2" xfId="13687" xr:uid="{D762FFE6-BEA8-458B-8E9A-881C591FE412}"/>
    <cellStyle name="Normal 2 2 2 2 28 2 2" xfId="13688" xr:uid="{7CA8CEBF-36BE-407E-A246-CF60EA4B20B7}"/>
    <cellStyle name="Normal 2 2 2 2 28 2 2 2" xfId="13689" xr:uid="{41439919-7539-4A2E-BBFB-71F312B99514}"/>
    <cellStyle name="Normal 2 2 2 2 28 2 3" xfId="13690" xr:uid="{6126964E-B788-49E9-92BC-4624F27797E5}"/>
    <cellStyle name="Normal 2 2 2 2 28 3" xfId="13691" xr:uid="{4B1DD3BB-E84D-41F3-B1A3-2E10FFAE99A8}"/>
    <cellStyle name="Normal 2 2 2 2 28 4" xfId="13692" xr:uid="{1303826F-DC3D-4781-A1FB-FDD31D814736}"/>
    <cellStyle name="Normal 2 2 2 2 28 5" xfId="13693" xr:uid="{07EA8C81-936F-4B7D-BA2D-4A6EFEB91C30}"/>
    <cellStyle name="Normal 2 2 2 2 28 6" xfId="13694" xr:uid="{F7D8BE52-5230-41F2-B75E-EF44A916DABE}"/>
    <cellStyle name="Normal 2 2 2 2 28 7" xfId="13695" xr:uid="{119DD02D-B7E6-4EBF-81BF-C32EB6C59B30}"/>
    <cellStyle name="Normal 2 2 2 2 29" xfId="13696" xr:uid="{319272A3-4E46-459B-A422-8B7C0404EA53}"/>
    <cellStyle name="Normal 2 2 2 2 29 2" xfId="13697" xr:uid="{FC5D4370-57A4-40D5-AA3F-85E154D46438}"/>
    <cellStyle name="Normal 2 2 2 2 29 2 2" xfId="13698" xr:uid="{BAC053A9-3F11-4C28-8473-671405D26D61}"/>
    <cellStyle name="Normal 2 2 2 2 29 3" xfId="13699" xr:uid="{71F7CE80-F476-4993-9138-B6F10A9967B2}"/>
    <cellStyle name="Normal 2 2 2 2 3" xfId="13700" xr:uid="{D55980F6-7EA4-494A-ACEE-E33A851EBE23}"/>
    <cellStyle name="Normal 2 2 2 2 3 2" xfId="13701" xr:uid="{211E1700-7CAE-4370-8519-84CE4129B30F}"/>
    <cellStyle name="Normal 2 2 2 2 30" xfId="13702" xr:uid="{E8AA8812-F819-426A-82AA-B385F1088DED}"/>
    <cellStyle name="Normal 2 2 2 2 30 2" xfId="13703" xr:uid="{8DC2BDE8-FAF9-4EBD-8EC5-3A05D6E9C61A}"/>
    <cellStyle name="Normal 2 2 2 2 31" xfId="13704" xr:uid="{92392B00-F88B-4697-9980-9B9DBF72A0A4}"/>
    <cellStyle name="Normal 2 2 2 2 32" xfId="13705" xr:uid="{F8F7A237-4316-408F-BA0D-60A68666CBEE}"/>
    <cellStyle name="Normal 2 2 2 2 33" xfId="13706" xr:uid="{4B07FEC4-2F34-48C2-B459-7ECEEBD7D752}"/>
    <cellStyle name="Normal 2 2 2 2 34" xfId="13707" xr:uid="{551AA39E-DF93-48C5-A4B4-B1C1076844C6}"/>
    <cellStyle name="Normal 2 2 2 2 35" xfId="13708" xr:uid="{1C48352E-B85A-4BA9-B968-97E8FAA97D34}"/>
    <cellStyle name="Normal 2 2 2 2 36" xfId="13709" xr:uid="{6B9FAB65-E557-4EDE-8DAF-82DBA7B945C2}"/>
    <cellStyle name="Normal 2 2 2 2 37" xfId="13710" xr:uid="{A6A47059-434C-4BDD-9D6A-17EC921577C3}"/>
    <cellStyle name="Normal 2 2 2 2 38" xfId="13711" xr:uid="{4D91B230-8C9F-409C-8BEE-836BDBDCAACC}"/>
    <cellStyle name="Normal 2 2 2 2 38 10" xfId="13712" xr:uid="{7590F072-7DBD-428F-8AB1-1375857791A5}"/>
    <cellStyle name="Normal 2 2 2 2 38 11" xfId="13713" xr:uid="{B4CADC2C-142A-4E7A-A5D1-4C8F666E4F5F}"/>
    <cellStyle name="Normal 2 2 2 2 38 11 10" xfId="13714" xr:uid="{14F82257-0BDE-4A53-9D4B-720FBDA7C020}"/>
    <cellStyle name="Normal 2 2 2 2 38 11 11" xfId="13715" xr:uid="{751516C9-B9C7-42BD-A69B-EB07E7775490}"/>
    <cellStyle name="Normal 2 2 2 2 38 11 11 2" xfId="13716" xr:uid="{B9A73022-75E8-4815-8A81-DEABC88B0D5E}"/>
    <cellStyle name="Normal 2 2 2 2 38 11 11 3" xfId="13717" xr:uid="{8FEAA7C7-58AC-495A-90C6-7BB3C3A2A829}"/>
    <cellStyle name="Normal 2 2 2 2 38 11 11 4" xfId="13718" xr:uid="{CBC2D80B-C828-4F3D-924E-C890AECC66C1}"/>
    <cellStyle name="Normal 2 2 2 2 38 11 12" xfId="13719" xr:uid="{BD4CF202-5F99-4B9B-AB37-13823C0D4F45}"/>
    <cellStyle name="Normal 2 2 2 2 38 11 13" xfId="13720" xr:uid="{4FE18BEB-5163-4F58-9480-46CA002302D3}"/>
    <cellStyle name="Normal 2 2 2 2 38 11 14" xfId="13721" xr:uid="{F3326894-CFE6-4685-95B3-671057AB9941}"/>
    <cellStyle name="Normal 2 2 2 2 38 11 2" xfId="13722" xr:uid="{CBC84D94-ECD9-48E3-A8E7-72A1D8FCB692}"/>
    <cellStyle name="Normal 2 2 2 2 38 11 2 10" xfId="13723" xr:uid="{27B7461C-D2DC-4A76-8F2C-A9514F4CC70B}"/>
    <cellStyle name="Normal 2 2 2 2 38 11 2 11" xfId="13724" xr:uid="{C660D580-2347-4805-A819-6B565D5B74C0}"/>
    <cellStyle name="Normal 2 2 2 2 38 11 2 2" xfId="13725" xr:uid="{298B1A27-1CA9-4949-935B-2C10E3DC9B8C}"/>
    <cellStyle name="Normal 2 2 2 2 38 11 2 2 10" xfId="13726" xr:uid="{CC567933-5246-45E1-8158-7A5ECDDFA070}"/>
    <cellStyle name="Normal 2 2 2 2 38 11 2 2 11" xfId="13727" xr:uid="{7D6B0989-DD5C-4990-B391-08B0EA432457}"/>
    <cellStyle name="Normal 2 2 2 2 38 11 2 2 2" xfId="13728" xr:uid="{040AA97B-6416-4389-98B7-0797C94CF2AB}"/>
    <cellStyle name="Normal 2 2 2 2 38 11 2 2 2 2" xfId="13729" xr:uid="{95FCBD38-3820-415F-A5EB-6B146047D3C7}"/>
    <cellStyle name="Normal 2 2 2 2 38 11 2 2 2 2 2" xfId="13730" xr:uid="{E0296601-1A6E-4C9B-8919-01D654825172}"/>
    <cellStyle name="Normal 2 2 2 2 38 11 2 2 2 2 3" xfId="13731" xr:uid="{585DFE51-1D13-4544-92BA-0787CEFD5973}"/>
    <cellStyle name="Normal 2 2 2 2 38 11 2 2 2 2 4" xfId="13732" xr:uid="{67B7E8F9-F54F-4CDB-9AF3-B97049E4CF6E}"/>
    <cellStyle name="Normal 2 2 2 2 38 11 2 2 2 3" xfId="13733" xr:uid="{8056C1A2-AC6B-4EFF-B5B9-7F08F859B725}"/>
    <cellStyle name="Normal 2 2 2 2 38 11 2 2 2 4" xfId="13734" xr:uid="{61BDAA65-00A1-4773-8764-89734635F30F}"/>
    <cellStyle name="Normal 2 2 2 2 38 11 2 2 2 5" xfId="13735" xr:uid="{670ECC60-0DBF-42DA-8BAC-316A49E40AB0}"/>
    <cellStyle name="Normal 2 2 2 2 38 11 2 2 2 6" xfId="13736" xr:uid="{23C99046-31FB-4957-91B2-625AD88F1A40}"/>
    <cellStyle name="Normal 2 2 2 2 38 11 2 2 3" xfId="13737" xr:uid="{11E956AD-90BC-4AF4-A7F9-01E07559E8DE}"/>
    <cellStyle name="Normal 2 2 2 2 38 11 2 2 4" xfId="13738" xr:uid="{98C9655C-F18C-4D7C-B6D3-E80A863CCB29}"/>
    <cellStyle name="Normal 2 2 2 2 38 11 2 2 5" xfId="13739" xr:uid="{F6A65602-5DDB-4AF0-ABC1-31F51FB3C6EA}"/>
    <cellStyle name="Normal 2 2 2 2 38 11 2 2 6" xfId="13740" xr:uid="{6058A4B4-9AE7-4442-AF05-B8D5B662DAD2}"/>
    <cellStyle name="Normal 2 2 2 2 38 11 2 2 7" xfId="13741" xr:uid="{21B5E176-043F-4A6A-AFA1-E91EDA842485}"/>
    <cellStyle name="Normal 2 2 2 2 38 11 2 2 8" xfId="13742" xr:uid="{983FACDF-6317-4DA0-8331-5EB25B3C9D71}"/>
    <cellStyle name="Normal 2 2 2 2 38 11 2 2 8 2" xfId="13743" xr:uid="{AFEB1962-B50C-40F0-8C4F-7E888AC622A5}"/>
    <cellStyle name="Normal 2 2 2 2 38 11 2 2 8 3" xfId="13744" xr:uid="{AF0496FD-ED7B-4733-BC08-EB27A9CEF9F5}"/>
    <cellStyle name="Normal 2 2 2 2 38 11 2 2 8 4" xfId="13745" xr:uid="{4E896FD5-C5C1-4E9E-98E8-CE2BF5661466}"/>
    <cellStyle name="Normal 2 2 2 2 38 11 2 2 9" xfId="13746" xr:uid="{B8094B48-F549-4419-9AB9-89F5379CD362}"/>
    <cellStyle name="Normal 2 2 2 2 38 11 2 3" xfId="13747" xr:uid="{19EAE79A-8A84-428F-9475-471B3DA95520}"/>
    <cellStyle name="Normal 2 2 2 2 38 11 2 3 2" xfId="13748" xr:uid="{5E5E3502-E49B-4D3B-8E85-46A0FF7BD41B}"/>
    <cellStyle name="Normal 2 2 2 2 38 11 2 3 2 2" xfId="13749" xr:uid="{35F440C7-B76B-44AF-93F1-4E5E4FCB625B}"/>
    <cellStyle name="Normal 2 2 2 2 38 11 2 3 2 3" xfId="13750" xr:uid="{72E1249A-1C4B-4B65-A81C-0638540BE1F6}"/>
    <cellStyle name="Normal 2 2 2 2 38 11 2 3 2 4" xfId="13751" xr:uid="{C52B8C13-F01C-496B-A561-1E90612471CB}"/>
    <cellStyle name="Normal 2 2 2 2 38 11 2 3 3" xfId="13752" xr:uid="{17D3587A-1C7C-4776-BD1C-B6B24EE5F599}"/>
    <cellStyle name="Normal 2 2 2 2 38 11 2 3 4" xfId="13753" xr:uid="{43322D8E-9C4D-4BDE-A81C-809965EA21A7}"/>
    <cellStyle name="Normal 2 2 2 2 38 11 2 3 5" xfId="13754" xr:uid="{AA0D2262-E1C8-45BA-958A-D41A11D815BD}"/>
    <cellStyle name="Normal 2 2 2 2 38 11 2 3 6" xfId="13755" xr:uid="{C3BC62FB-F8BE-4FDC-8EFB-0A0693DF8FE9}"/>
    <cellStyle name="Normal 2 2 2 2 38 11 2 4" xfId="13756" xr:uid="{91CEA455-628C-487C-8F42-4EBE68D541B8}"/>
    <cellStyle name="Normal 2 2 2 2 38 11 2 5" xfId="13757" xr:uid="{61FA4DC5-6071-4D01-A567-30D2F6471659}"/>
    <cellStyle name="Normal 2 2 2 2 38 11 2 6" xfId="13758" xr:uid="{D0AD47E0-3805-4025-BD40-BBD4670BC28B}"/>
    <cellStyle name="Normal 2 2 2 2 38 11 2 7" xfId="13759" xr:uid="{D07D1FF3-5B27-40D6-AFF9-4DC87F89AEEB}"/>
    <cellStyle name="Normal 2 2 2 2 38 11 2 8" xfId="13760" xr:uid="{E2E08A3C-8905-436E-B201-66F54FA161A8}"/>
    <cellStyle name="Normal 2 2 2 2 38 11 2 8 2" xfId="13761" xr:uid="{43870DA5-316F-4F59-9E48-979E94736122}"/>
    <cellStyle name="Normal 2 2 2 2 38 11 2 8 3" xfId="13762" xr:uid="{4AF2B575-0DAD-402A-B6DE-8A3BF709FE84}"/>
    <cellStyle name="Normal 2 2 2 2 38 11 2 8 4" xfId="13763" xr:uid="{4D1CC7E9-B87C-462E-90C6-18FB5F8D208E}"/>
    <cellStyle name="Normal 2 2 2 2 38 11 2 9" xfId="13764" xr:uid="{8AF62E93-5534-402D-BD76-3BAD330900AE}"/>
    <cellStyle name="Normal 2 2 2 2 38 11 3" xfId="13765" xr:uid="{FB8EF585-D194-45AF-A8BB-4C64BAA5A169}"/>
    <cellStyle name="Normal 2 2 2 2 38 11 4" xfId="13766" xr:uid="{57C0B6B4-AE1E-4510-AC0A-0462B5FF779C}"/>
    <cellStyle name="Normal 2 2 2 2 38 11 5" xfId="13767" xr:uid="{3B0B8A1B-EA96-4A50-B566-901E754336CF}"/>
    <cellStyle name="Normal 2 2 2 2 38 11 5 2" xfId="13768" xr:uid="{C2F1CBD6-6A0F-454A-B342-A1897D9337EE}"/>
    <cellStyle name="Normal 2 2 2 2 38 11 5 2 2" xfId="13769" xr:uid="{1EA175D7-F9F4-4591-8C30-B200D2BD41EA}"/>
    <cellStyle name="Normal 2 2 2 2 38 11 5 2 3" xfId="13770" xr:uid="{EE31FA4C-6152-41C3-A55A-9A24B811523A}"/>
    <cellStyle name="Normal 2 2 2 2 38 11 5 2 4" xfId="13771" xr:uid="{4697F0AC-3B39-4C3B-BF5F-EF3855234D6E}"/>
    <cellStyle name="Normal 2 2 2 2 38 11 5 3" xfId="13772" xr:uid="{E1F172F3-69A2-48FD-B19A-9F3E409E8C4A}"/>
    <cellStyle name="Normal 2 2 2 2 38 11 5 4" xfId="13773" xr:uid="{A66DCCF8-69D8-47EB-AE43-A5E761229C3B}"/>
    <cellStyle name="Normal 2 2 2 2 38 11 5 5" xfId="13774" xr:uid="{A7063AEF-6C8A-44D7-9B23-364C69000E7D}"/>
    <cellStyle name="Normal 2 2 2 2 38 11 5 6" xfId="13775" xr:uid="{22FA6FC5-BF08-4450-9B8F-6B0687FD6215}"/>
    <cellStyle name="Normal 2 2 2 2 38 11 6" xfId="13776" xr:uid="{FFB75528-A0F6-4509-815C-2DD70436C3E2}"/>
    <cellStyle name="Normal 2 2 2 2 38 11 7" xfId="13777" xr:uid="{E79A7FB0-715E-48CB-BDC1-E5C962D0AE1D}"/>
    <cellStyle name="Normal 2 2 2 2 38 11 8" xfId="13778" xr:uid="{721650A5-D293-4AE8-B120-449DC08B171C}"/>
    <cellStyle name="Normal 2 2 2 2 38 11 9" xfId="13779" xr:uid="{516C143E-0758-4478-A252-79842E09CC1A}"/>
    <cellStyle name="Normal 2 2 2 2 38 12" xfId="13780" xr:uid="{98F51839-E12A-445E-8102-1F6E2D0B203D}"/>
    <cellStyle name="Normal 2 2 2 2 38 13" xfId="13781" xr:uid="{DFCA3262-8853-4B18-B8A3-49274E4CEF4C}"/>
    <cellStyle name="Normal 2 2 2 2 38 13 10" xfId="13782" xr:uid="{B8857F0E-E7F1-40BB-8496-F6102C1F3495}"/>
    <cellStyle name="Normal 2 2 2 2 38 13 11" xfId="13783" xr:uid="{7B7F2EE8-B698-4C97-9729-F1CE3C08779F}"/>
    <cellStyle name="Normal 2 2 2 2 38 13 2" xfId="13784" xr:uid="{8E026FA9-4863-4C5A-BFA2-DD015BB50153}"/>
    <cellStyle name="Normal 2 2 2 2 38 13 2 10" xfId="13785" xr:uid="{9FFC35F9-8A79-45AF-BC46-C5CEA20ABA90}"/>
    <cellStyle name="Normal 2 2 2 2 38 13 2 11" xfId="13786" xr:uid="{A0FEBFA5-57EB-4C3E-B9AC-96E58215717A}"/>
    <cellStyle name="Normal 2 2 2 2 38 13 2 2" xfId="13787" xr:uid="{0372FCBE-A388-42D4-B044-854FB8338734}"/>
    <cellStyle name="Normal 2 2 2 2 38 13 2 2 2" xfId="13788" xr:uid="{1D4A6462-85BF-4D5B-B7F3-3D3F4667F353}"/>
    <cellStyle name="Normal 2 2 2 2 38 13 2 2 2 2" xfId="13789" xr:uid="{E58C0A29-0FC5-4C3D-B697-72942555B8EB}"/>
    <cellStyle name="Normal 2 2 2 2 38 13 2 2 2 3" xfId="13790" xr:uid="{FF22530D-BEFE-4F7B-8695-09D97FDA9D62}"/>
    <cellStyle name="Normal 2 2 2 2 38 13 2 2 2 4" xfId="13791" xr:uid="{1094606C-A204-42D5-B7A8-7144D2A9A704}"/>
    <cellStyle name="Normal 2 2 2 2 38 13 2 2 3" xfId="13792" xr:uid="{AF77BC52-0B61-4F4D-BD92-2BFC971554FF}"/>
    <cellStyle name="Normal 2 2 2 2 38 13 2 2 4" xfId="13793" xr:uid="{FE0CE6F5-98F5-4854-9928-629BAEAC593E}"/>
    <cellStyle name="Normal 2 2 2 2 38 13 2 2 5" xfId="13794" xr:uid="{88AF6AD8-06CF-4AD4-9FF4-AE68B2635285}"/>
    <cellStyle name="Normal 2 2 2 2 38 13 2 2 6" xfId="13795" xr:uid="{2A336DF2-0399-489B-92BD-4B9B160BF425}"/>
    <cellStyle name="Normal 2 2 2 2 38 13 2 3" xfId="13796" xr:uid="{2345AE91-BAD6-4A70-91F4-3F11062FE7D6}"/>
    <cellStyle name="Normal 2 2 2 2 38 13 2 4" xfId="13797" xr:uid="{21ED2609-C189-450A-9694-A786B880662B}"/>
    <cellStyle name="Normal 2 2 2 2 38 13 2 5" xfId="13798" xr:uid="{38210F8F-561F-4AF8-84AF-9A2C7DA0EBAC}"/>
    <cellStyle name="Normal 2 2 2 2 38 13 2 6" xfId="13799" xr:uid="{CAA19F9D-F45E-42AE-BB6F-EE5EE0E33CA3}"/>
    <cellStyle name="Normal 2 2 2 2 38 13 2 7" xfId="13800" xr:uid="{BCDEBB0A-B18D-41EB-BD2A-F8349375EB7A}"/>
    <cellStyle name="Normal 2 2 2 2 38 13 2 8" xfId="13801" xr:uid="{A2952A3B-68A3-4D61-9500-38567B2A612E}"/>
    <cellStyle name="Normal 2 2 2 2 38 13 2 8 2" xfId="13802" xr:uid="{6240126B-A487-412A-A886-DC49ED05836D}"/>
    <cellStyle name="Normal 2 2 2 2 38 13 2 8 3" xfId="13803" xr:uid="{6266EAD3-7F47-4E73-80DA-BF8587A1B43F}"/>
    <cellStyle name="Normal 2 2 2 2 38 13 2 8 4" xfId="13804" xr:uid="{3DA83EB1-E6F7-4784-87EA-4F7982BAC5E7}"/>
    <cellStyle name="Normal 2 2 2 2 38 13 2 9" xfId="13805" xr:uid="{1E94ADC0-F341-4867-A999-72DA694F457B}"/>
    <cellStyle name="Normal 2 2 2 2 38 13 3" xfId="13806" xr:uid="{D0045AC5-9A73-4B27-B068-E5B9E89E5A13}"/>
    <cellStyle name="Normal 2 2 2 2 38 13 3 2" xfId="13807" xr:uid="{D7010856-E0CA-4A33-8735-D9F4A2643ABD}"/>
    <cellStyle name="Normal 2 2 2 2 38 13 3 2 2" xfId="13808" xr:uid="{26EC35DF-A9F2-4AB1-9CB5-355192EE0FFD}"/>
    <cellStyle name="Normal 2 2 2 2 38 13 3 2 3" xfId="13809" xr:uid="{3F9CB07F-7CDB-4DB7-A84A-08AEEF1CCAA3}"/>
    <cellStyle name="Normal 2 2 2 2 38 13 3 2 4" xfId="13810" xr:uid="{135BE099-3A13-41D5-97F4-A1443B2C6E24}"/>
    <cellStyle name="Normal 2 2 2 2 38 13 3 3" xfId="13811" xr:uid="{E37D138E-6E84-4511-98E9-6F1BC5BDFAA9}"/>
    <cellStyle name="Normal 2 2 2 2 38 13 3 4" xfId="13812" xr:uid="{2C50217D-E47D-454B-9C21-79A751658F85}"/>
    <cellStyle name="Normal 2 2 2 2 38 13 3 5" xfId="13813" xr:uid="{DCBA4FFD-83BE-49BD-B032-151BE49CDCFC}"/>
    <cellStyle name="Normal 2 2 2 2 38 13 3 6" xfId="13814" xr:uid="{B77B5B59-7E6A-4FE1-ACE3-57D04C184845}"/>
    <cellStyle name="Normal 2 2 2 2 38 13 4" xfId="13815" xr:uid="{C7A40B17-69EC-4ECD-A2A4-69E876F8A145}"/>
    <cellStyle name="Normal 2 2 2 2 38 13 5" xfId="13816" xr:uid="{9A126EF0-E3F2-42F5-9FC9-0658B7BCDA52}"/>
    <cellStyle name="Normal 2 2 2 2 38 13 6" xfId="13817" xr:uid="{942B9897-710E-4E5D-9532-ECA71D70EAEE}"/>
    <cellStyle name="Normal 2 2 2 2 38 13 7" xfId="13818" xr:uid="{BA00C4FD-8DE2-4A5A-98E1-A6DF634E9D37}"/>
    <cellStyle name="Normal 2 2 2 2 38 13 8" xfId="13819" xr:uid="{3BF84D8A-C4DF-4EF4-87F4-0B7C1423FD38}"/>
    <cellStyle name="Normal 2 2 2 2 38 13 8 2" xfId="13820" xr:uid="{899BB553-D6E8-4D3F-944D-1F02D904C34D}"/>
    <cellStyle name="Normal 2 2 2 2 38 13 8 3" xfId="13821" xr:uid="{7E0E2C99-3FD5-47D0-9045-00AD07AD3F29}"/>
    <cellStyle name="Normal 2 2 2 2 38 13 8 4" xfId="13822" xr:uid="{82A38550-3523-4F65-A22C-43E30F763AEF}"/>
    <cellStyle name="Normal 2 2 2 2 38 13 9" xfId="13823" xr:uid="{8662FD22-55C9-4555-80AB-69DEBE17D60B}"/>
    <cellStyle name="Normal 2 2 2 2 38 14" xfId="13824" xr:uid="{5C6A5513-4309-4CE6-BF81-E83DFA153E03}"/>
    <cellStyle name="Normal 2 2 2 2 38 15" xfId="13825" xr:uid="{BD23476C-6CDC-4776-8517-11DCBAF200AA}"/>
    <cellStyle name="Normal 2 2 2 2 38 15 2" xfId="13826" xr:uid="{DEC7DC8B-48DC-493B-B9B9-FF14212905C0}"/>
    <cellStyle name="Normal 2 2 2 2 38 15 2 2" xfId="13827" xr:uid="{62D8E1D4-6ACC-4F83-9FE6-625F1635414E}"/>
    <cellStyle name="Normal 2 2 2 2 38 15 2 3" xfId="13828" xr:uid="{54118167-B9EF-468D-9A0E-A71122C3A198}"/>
    <cellStyle name="Normal 2 2 2 2 38 15 2 4" xfId="13829" xr:uid="{8C1EB446-EFB6-44E1-8787-4A348B191A45}"/>
    <cellStyle name="Normal 2 2 2 2 38 15 3" xfId="13830" xr:uid="{44050D4B-B8E1-4838-8518-78B37E818FDF}"/>
    <cellStyle name="Normal 2 2 2 2 38 15 4" xfId="13831" xr:uid="{7E5BDCE6-A643-4513-A41D-8DB9ADBED03C}"/>
    <cellStyle name="Normal 2 2 2 2 38 15 5" xfId="13832" xr:uid="{43B4DF22-3656-4079-B1D5-298C7A8E570F}"/>
    <cellStyle name="Normal 2 2 2 2 38 15 6" xfId="13833" xr:uid="{D165BBF8-2CB1-4360-9FE1-FD4B6DF52EDE}"/>
    <cellStyle name="Normal 2 2 2 2 38 16" xfId="13834" xr:uid="{1E194A4C-6046-4D8A-ABB6-CB327567E188}"/>
    <cellStyle name="Normal 2 2 2 2 38 17" xfId="13835" xr:uid="{76D1A0A8-5829-4BB2-9818-67C72210FF57}"/>
    <cellStyle name="Normal 2 2 2 2 38 18" xfId="13836" xr:uid="{41109950-D286-44C1-AA07-371323A313D4}"/>
    <cellStyle name="Normal 2 2 2 2 38 19" xfId="13837" xr:uid="{BE6E269F-2200-49CC-B34A-5CA6F798EF9A}"/>
    <cellStyle name="Normal 2 2 2 2 38 2" xfId="13838" xr:uid="{D1151C49-AACC-4A7E-8C83-5DE67575530C}"/>
    <cellStyle name="Normal 2 2 2 2 38 2 10" xfId="13839" xr:uid="{BBA9A9E6-1C9E-4D94-BAE1-EB8B2B12143C}"/>
    <cellStyle name="Normal 2 2 2 2 38 2 11" xfId="13840" xr:uid="{71C4C807-0906-40E6-BA5A-CCC73397F097}"/>
    <cellStyle name="Normal 2 2 2 2 38 2 12" xfId="13841" xr:uid="{6AA80489-FED3-4153-9E1B-774649684DF7}"/>
    <cellStyle name="Normal 2 2 2 2 38 2 13" xfId="13842" xr:uid="{3D17E3B1-6EB6-4141-96A9-C676074768CB}"/>
    <cellStyle name="Normal 2 2 2 2 38 2 13 2" xfId="13843" xr:uid="{33E26F97-CA0E-4E6D-8A87-530E7CB77ED9}"/>
    <cellStyle name="Normal 2 2 2 2 38 2 13 3" xfId="13844" xr:uid="{BFB0F7ED-3BC4-494E-BCC4-E978166F7444}"/>
    <cellStyle name="Normal 2 2 2 2 38 2 13 4" xfId="13845" xr:uid="{9782FD57-3BC0-46C4-9B7D-6F25741BA1A9}"/>
    <cellStyle name="Normal 2 2 2 2 38 2 14" xfId="13846" xr:uid="{9D8DC485-7C8E-45AD-9E56-0D54A977F7B0}"/>
    <cellStyle name="Normal 2 2 2 2 38 2 15" xfId="13847" xr:uid="{6FCB1D12-A225-4990-BCF0-F8CBCD5A702A}"/>
    <cellStyle name="Normal 2 2 2 2 38 2 16" xfId="13848" xr:uid="{F33680C5-83BB-4439-991A-31DBDC0A220C}"/>
    <cellStyle name="Normal 2 2 2 2 38 2 2" xfId="13849" xr:uid="{894260EA-3346-4CC3-ADD4-3A3ABDC78641}"/>
    <cellStyle name="Normal 2 2 2 2 38 2 2 10" xfId="13850" xr:uid="{4226F816-ACB1-42CD-9A7F-883F0A332AA6}"/>
    <cellStyle name="Normal 2 2 2 2 38 2 2 11" xfId="13851" xr:uid="{D20C7D50-52D4-4353-9DE9-BAD3BDC5F218}"/>
    <cellStyle name="Normal 2 2 2 2 38 2 2 11 2" xfId="13852" xr:uid="{E8F1CCB8-9292-4A01-B864-9454CFED9480}"/>
    <cellStyle name="Normal 2 2 2 2 38 2 2 11 3" xfId="13853" xr:uid="{056D6D98-4620-4086-93EB-0AE6128224F5}"/>
    <cellStyle name="Normal 2 2 2 2 38 2 2 11 4" xfId="13854" xr:uid="{FAFEAC42-9F43-41BB-8A2E-6A83FB839BFF}"/>
    <cellStyle name="Normal 2 2 2 2 38 2 2 12" xfId="13855" xr:uid="{123F0C79-4164-41D3-8B8C-EF36A965C7C8}"/>
    <cellStyle name="Normal 2 2 2 2 38 2 2 13" xfId="13856" xr:uid="{9080C4C5-10A9-46C8-AF09-4F52C48D2E27}"/>
    <cellStyle name="Normal 2 2 2 2 38 2 2 14" xfId="13857" xr:uid="{73D07D63-EDF2-4AE5-862A-51DB9B1EB8BE}"/>
    <cellStyle name="Normal 2 2 2 2 38 2 2 2" xfId="13858" xr:uid="{1A6945BD-26D3-4E9A-853A-A538FE09CE69}"/>
    <cellStyle name="Normal 2 2 2 2 38 2 2 2 10" xfId="13859" xr:uid="{DE08174F-088C-494D-8474-44013D529502}"/>
    <cellStyle name="Normal 2 2 2 2 38 2 2 2 11" xfId="13860" xr:uid="{03BCC3F4-A891-483A-A3A6-18960A4120B6}"/>
    <cellStyle name="Normal 2 2 2 2 38 2 2 2 2" xfId="13861" xr:uid="{E0F8F184-E7DE-4FB6-9209-6221A81FC738}"/>
    <cellStyle name="Normal 2 2 2 2 38 2 2 2 2 10" xfId="13862" xr:uid="{80AF1D21-DA52-4725-B49C-A9239EAB8CA3}"/>
    <cellStyle name="Normal 2 2 2 2 38 2 2 2 2 11" xfId="13863" xr:uid="{465DB812-BEA3-491B-9EB5-E271E1766460}"/>
    <cellStyle name="Normal 2 2 2 2 38 2 2 2 2 2" xfId="13864" xr:uid="{0477034F-2FB6-4C8A-8AF1-87BA30735C82}"/>
    <cellStyle name="Normal 2 2 2 2 38 2 2 2 2 2 2" xfId="13865" xr:uid="{74299783-9F2E-4531-9B79-191388DF2FDB}"/>
    <cellStyle name="Normal 2 2 2 2 38 2 2 2 2 2 2 2" xfId="13866" xr:uid="{A444328B-F74A-4700-AB59-9B4D8DD8D017}"/>
    <cellStyle name="Normal 2 2 2 2 38 2 2 2 2 2 2 3" xfId="13867" xr:uid="{76F749DE-523A-4120-BD5C-5EA0C6306774}"/>
    <cellStyle name="Normal 2 2 2 2 38 2 2 2 2 2 2 4" xfId="13868" xr:uid="{1B253F26-797C-4394-BDEF-D7DA4D6D59A9}"/>
    <cellStyle name="Normal 2 2 2 2 38 2 2 2 2 2 3" xfId="13869" xr:uid="{1E3F0140-DDA6-4C8B-9827-31CF65F83E43}"/>
    <cellStyle name="Normal 2 2 2 2 38 2 2 2 2 2 4" xfId="13870" xr:uid="{D6BA67B3-A5FE-4313-98D5-A89310B40AB7}"/>
    <cellStyle name="Normal 2 2 2 2 38 2 2 2 2 2 5" xfId="13871" xr:uid="{A4C0D099-15B0-41BD-8B67-46C1D501BA2B}"/>
    <cellStyle name="Normal 2 2 2 2 38 2 2 2 2 2 6" xfId="13872" xr:uid="{8218B63D-8A3C-4706-BCE4-C9C11089A2D4}"/>
    <cellStyle name="Normal 2 2 2 2 38 2 2 2 2 3" xfId="13873" xr:uid="{229C03B4-82F1-4507-B58A-6DAFDE8EEB77}"/>
    <cellStyle name="Normal 2 2 2 2 38 2 2 2 2 4" xfId="13874" xr:uid="{B5F0E7F4-297F-4A42-B43B-4408BEFE007F}"/>
    <cellStyle name="Normal 2 2 2 2 38 2 2 2 2 5" xfId="13875" xr:uid="{EFA6C34F-8ABC-4435-A8E6-BBD8789F7F1B}"/>
    <cellStyle name="Normal 2 2 2 2 38 2 2 2 2 6" xfId="13876" xr:uid="{553D4F31-E6AF-465C-98EE-A94F19883617}"/>
    <cellStyle name="Normal 2 2 2 2 38 2 2 2 2 7" xfId="13877" xr:uid="{D633E275-8D60-4697-8AB6-66056BF9F606}"/>
    <cellStyle name="Normal 2 2 2 2 38 2 2 2 2 8" xfId="13878" xr:uid="{731B2B94-A826-4EC1-A179-9B9353A4C20F}"/>
    <cellStyle name="Normal 2 2 2 2 38 2 2 2 2 8 2" xfId="13879" xr:uid="{4B8F4ECA-72E7-4782-84C5-4F639B50A3F1}"/>
    <cellStyle name="Normal 2 2 2 2 38 2 2 2 2 8 3" xfId="13880" xr:uid="{973224C8-62EE-4C17-B38F-C09B1C28914A}"/>
    <cellStyle name="Normal 2 2 2 2 38 2 2 2 2 8 4" xfId="13881" xr:uid="{4427A531-AB83-4FED-B0F7-3AAF2B9BAEB9}"/>
    <cellStyle name="Normal 2 2 2 2 38 2 2 2 2 9" xfId="13882" xr:uid="{4D22C64D-3DD3-4A97-BEC3-99DED2345A74}"/>
    <cellStyle name="Normal 2 2 2 2 38 2 2 2 3" xfId="13883" xr:uid="{19247394-9EBB-4F9E-8EA6-7FEA9986F136}"/>
    <cellStyle name="Normal 2 2 2 2 38 2 2 2 3 2" xfId="13884" xr:uid="{2CA87B89-2FE9-41A1-B749-B0E1C0319BFD}"/>
    <cellStyle name="Normal 2 2 2 2 38 2 2 2 3 2 2" xfId="13885" xr:uid="{DB809F94-8A9C-430F-95DE-3DB615EAAC88}"/>
    <cellStyle name="Normal 2 2 2 2 38 2 2 2 3 2 3" xfId="13886" xr:uid="{286EB6B4-831C-4517-8F13-5ECCE85C10F0}"/>
    <cellStyle name="Normal 2 2 2 2 38 2 2 2 3 2 4" xfId="13887" xr:uid="{475A0D51-0652-4A1D-A5E4-8AB2F16A6F4C}"/>
    <cellStyle name="Normal 2 2 2 2 38 2 2 2 3 3" xfId="13888" xr:uid="{1805CA82-5277-4041-93C9-2E7FA79A164D}"/>
    <cellStyle name="Normal 2 2 2 2 38 2 2 2 3 4" xfId="13889" xr:uid="{4365A966-1C0C-46F8-A170-178B813E474A}"/>
    <cellStyle name="Normal 2 2 2 2 38 2 2 2 3 5" xfId="13890" xr:uid="{10B4DD61-6755-4F76-9AB0-C041B1C106F7}"/>
    <cellStyle name="Normal 2 2 2 2 38 2 2 2 3 6" xfId="13891" xr:uid="{708A259B-4FC3-425F-B6C2-C37326003ABB}"/>
    <cellStyle name="Normal 2 2 2 2 38 2 2 2 4" xfId="13892" xr:uid="{0E14D8B1-56F7-441C-B2DB-36524994794D}"/>
    <cellStyle name="Normal 2 2 2 2 38 2 2 2 5" xfId="13893" xr:uid="{B4A67492-805C-459B-8EA3-D41B32D6838C}"/>
    <cellStyle name="Normal 2 2 2 2 38 2 2 2 6" xfId="13894" xr:uid="{11212149-2126-4849-8809-3E21DF3684A0}"/>
    <cellStyle name="Normal 2 2 2 2 38 2 2 2 7" xfId="13895" xr:uid="{E5B768D4-2071-47CF-94EA-3C251560A167}"/>
    <cellStyle name="Normal 2 2 2 2 38 2 2 2 8" xfId="13896" xr:uid="{29C1E2C9-2F00-4BE0-809A-F07445F4E4CE}"/>
    <cellStyle name="Normal 2 2 2 2 38 2 2 2 8 2" xfId="13897" xr:uid="{C5C120FB-3A63-40DF-A3D4-7A3C97C64A57}"/>
    <cellStyle name="Normal 2 2 2 2 38 2 2 2 8 3" xfId="13898" xr:uid="{46C069F9-AB0B-4670-9E1C-C2B8CB35C689}"/>
    <cellStyle name="Normal 2 2 2 2 38 2 2 2 8 4" xfId="13899" xr:uid="{29280594-253C-4890-99E4-1D2A381543C3}"/>
    <cellStyle name="Normal 2 2 2 2 38 2 2 2 9" xfId="13900" xr:uid="{C2091984-87B9-4993-993E-9843FE652503}"/>
    <cellStyle name="Normal 2 2 2 2 38 2 2 3" xfId="13901" xr:uid="{95EC717A-4798-44C7-856A-A81544EBAEE0}"/>
    <cellStyle name="Normal 2 2 2 2 38 2 2 4" xfId="13902" xr:uid="{F81096F2-AFF6-4DD2-8F61-FDF5E779BCE0}"/>
    <cellStyle name="Normal 2 2 2 2 38 2 2 5" xfId="13903" xr:uid="{67C6DE36-5AD1-4CAB-AED4-9518B01618BB}"/>
    <cellStyle name="Normal 2 2 2 2 38 2 2 5 2" xfId="13904" xr:uid="{5873018B-A9C5-49F7-90A3-B64E3C648594}"/>
    <cellStyle name="Normal 2 2 2 2 38 2 2 5 2 2" xfId="13905" xr:uid="{CE9E35FD-E2CB-4F0F-BCFD-3F143A55A9B8}"/>
    <cellStyle name="Normal 2 2 2 2 38 2 2 5 2 3" xfId="13906" xr:uid="{8D7F1961-9F4D-40BB-8C8B-2590A265C95A}"/>
    <cellStyle name="Normal 2 2 2 2 38 2 2 5 2 4" xfId="13907" xr:uid="{404CE56F-128D-48D1-8138-909CA09DFC5A}"/>
    <cellStyle name="Normal 2 2 2 2 38 2 2 5 3" xfId="13908" xr:uid="{C741E6A7-2820-47DB-B319-55459413CE9B}"/>
    <cellStyle name="Normal 2 2 2 2 38 2 2 5 4" xfId="13909" xr:uid="{79EAA820-5ACA-4454-BDC4-A2D120939ECF}"/>
    <cellStyle name="Normal 2 2 2 2 38 2 2 5 5" xfId="13910" xr:uid="{FFC6AD25-C98B-4962-A322-EEEAACFC4406}"/>
    <cellStyle name="Normal 2 2 2 2 38 2 2 5 6" xfId="13911" xr:uid="{2888E9D6-8D36-454B-86AC-76A50A26C784}"/>
    <cellStyle name="Normal 2 2 2 2 38 2 2 6" xfId="13912" xr:uid="{CB619D00-2062-4EFC-A57F-FC54D25A8C47}"/>
    <cellStyle name="Normal 2 2 2 2 38 2 2 7" xfId="13913" xr:uid="{D9F465C6-9E3D-4820-AE23-B7349DE994D2}"/>
    <cellStyle name="Normal 2 2 2 2 38 2 2 8" xfId="13914" xr:uid="{A2D2F100-DD09-43DB-BDEC-B4771A0BEC8B}"/>
    <cellStyle name="Normal 2 2 2 2 38 2 2 9" xfId="13915" xr:uid="{C03BCF8D-F49E-4AF9-A794-B68F251FE65F}"/>
    <cellStyle name="Normal 2 2 2 2 38 2 3" xfId="13916" xr:uid="{0D2AFC94-FF0D-483F-9334-6DABA4C30E9D}"/>
    <cellStyle name="Normal 2 2 2 2 38 2 4" xfId="13917" xr:uid="{5F80BBCF-5236-44F4-8E65-4CD308D418E3}"/>
    <cellStyle name="Normal 2 2 2 2 38 2 5" xfId="13918" xr:uid="{AEB070E7-CE71-4386-B2B2-D261013C0CF4}"/>
    <cellStyle name="Normal 2 2 2 2 38 2 5 10" xfId="13919" xr:uid="{A9F1FF13-0785-4E7E-8473-480C8A5C5C59}"/>
    <cellStyle name="Normal 2 2 2 2 38 2 5 11" xfId="13920" xr:uid="{F345FEA7-7B91-4490-81BF-662E30BE7700}"/>
    <cellStyle name="Normal 2 2 2 2 38 2 5 2" xfId="13921" xr:uid="{5FE04D35-D784-4618-9E99-5D09F97748F3}"/>
    <cellStyle name="Normal 2 2 2 2 38 2 5 2 10" xfId="13922" xr:uid="{DB4F3EF0-0D18-4D47-9005-183126BA5BDF}"/>
    <cellStyle name="Normal 2 2 2 2 38 2 5 2 11" xfId="13923" xr:uid="{3D1533A7-0037-45D9-AC70-D3F0433CE277}"/>
    <cellStyle name="Normal 2 2 2 2 38 2 5 2 2" xfId="13924" xr:uid="{4B69D0C9-915D-4AD6-AEE8-70B23E51352E}"/>
    <cellStyle name="Normal 2 2 2 2 38 2 5 2 2 2" xfId="13925" xr:uid="{FB8F3718-6E68-4052-83B8-BF66A6288E18}"/>
    <cellStyle name="Normal 2 2 2 2 38 2 5 2 2 2 2" xfId="13926" xr:uid="{9550FC5B-4CF4-4F97-A7B7-FAF6CB222EA2}"/>
    <cellStyle name="Normal 2 2 2 2 38 2 5 2 2 2 3" xfId="13927" xr:uid="{973A7CCE-C1E8-434F-A87B-2AEBEA5D38D2}"/>
    <cellStyle name="Normal 2 2 2 2 38 2 5 2 2 2 4" xfId="13928" xr:uid="{44AB6D77-8A4D-4C60-B761-CBA959ABFCFD}"/>
    <cellStyle name="Normal 2 2 2 2 38 2 5 2 2 3" xfId="13929" xr:uid="{17E97CD2-A233-47FE-8119-4ABE76F35B69}"/>
    <cellStyle name="Normal 2 2 2 2 38 2 5 2 2 4" xfId="13930" xr:uid="{102B6419-661E-45DE-A9CA-F0621180F479}"/>
    <cellStyle name="Normal 2 2 2 2 38 2 5 2 2 5" xfId="13931" xr:uid="{B9E4D5A0-9DD2-49C3-9BE8-422C7F6C8642}"/>
    <cellStyle name="Normal 2 2 2 2 38 2 5 2 2 6" xfId="13932" xr:uid="{F7EF916A-EF52-48B0-BF28-4218328B67A9}"/>
    <cellStyle name="Normal 2 2 2 2 38 2 5 2 3" xfId="13933" xr:uid="{BA486ABC-E9E3-4D39-9C87-2EB34A8F9E4C}"/>
    <cellStyle name="Normal 2 2 2 2 38 2 5 2 4" xfId="13934" xr:uid="{62FD2377-D404-4D61-BEC4-B4F2A54EEA20}"/>
    <cellStyle name="Normal 2 2 2 2 38 2 5 2 5" xfId="13935" xr:uid="{AC0F8DFA-246A-4711-9CB1-44D0D6410307}"/>
    <cellStyle name="Normal 2 2 2 2 38 2 5 2 6" xfId="13936" xr:uid="{864CF85B-A941-4EB9-9370-B6F1AB40ADDF}"/>
    <cellStyle name="Normal 2 2 2 2 38 2 5 2 7" xfId="13937" xr:uid="{76B08BF2-0DEA-49C1-B827-C205028277C3}"/>
    <cellStyle name="Normal 2 2 2 2 38 2 5 2 8" xfId="13938" xr:uid="{463578B9-46B5-4AC3-8EB0-464F53928624}"/>
    <cellStyle name="Normal 2 2 2 2 38 2 5 2 8 2" xfId="13939" xr:uid="{C764767C-18F0-43B1-9AEF-4C83C0E11C42}"/>
    <cellStyle name="Normal 2 2 2 2 38 2 5 2 8 3" xfId="13940" xr:uid="{D89D1A7E-9E05-4FA2-9045-41673C5735EF}"/>
    <cellStyle name="Normal 2 2 2 2 38 2 5 2 8 4" xfId="13941" xr:uid="{47CD1A90-F894-4752-81F2-6EA2ED1C2391}"/>
    <cellStyle name="Normal 2 2 2 2 38 2 5 2 9" xfId="13942" xr:uid="{0EE7C5A6-E003-4B6F-9223-DA88F2393B7F}"/>
    <cellStyle name="Normal 2 2 2 2 38 2 5 3" xfId="13943" xr:uid="{1EC953C7-B1E4-4A7D-A190-BE88C9FD5163}"/>
    <cellStyle name="Normal 2 2 2 2 38 2 5 3 2" xfId="13944" xr:uid="{3AAA28F7-3E1F-45E5-9BAB-2B3FB3862C73}"/>
    <cellStyle name="Normal 2 2 2 2 38 2 5 3 2 2" xfId="13945" xr:uid="{9E3105AB-0280-44B1-99F3-AA1C3EB68A51}"/>
    <cellStyle name="Normal 2 2 2 2 38 2 5 3 2 3" xfId="13946" xr:uid="{F4ACBDE9-BC54-41E4-9C5E-F5F7770CB88D}"/>
    <cellStyle name="Normal 2 2 2 2 38 2 5 3 2 4" xfId="13947" xr:uid="{58739463-F8A2-4865-A3DF-E12878DC7272}"/>
    <cellStyle name="Normal 2 2 2 2 38 2 5 3 3" xfId="13948" xr:uid="{F2499A9B-48B7-4A87-B464-66AD1E13CD67}"/>
    <cellStyle name="Normal 2 2 2 2 38 2 5 3 4" xfId="13949" xr:uid="{F9E86473-E0CC-4019-9029-5889E2627F54}"/>
    <cellStyle name="Normal 2 2 2 2 38 2 5 3 5" xfId="13950" xr:uid="{121CA8A4-AD5B-46B2-BBD0-AD0C8F2B3582}"/>
    <cellStyle name="Normal 2 2 2 2 38 2 5 3 6" xfId="13951" xr:uid="{E9666B88-D3D2-412B-803E-FAE0F8D85A81}"/>
    <cellStyle name="Normal 2 2 2 2 38 2 5 4" xfId="13952" xr:uid="{596421EC-69B7-4557-B093-6C9C59CBB2B1}"/>
    <cellStyle name="Normal 2 2 2 2 38 2 5 5" xfId="13953" xr:uid="{3103472D-5D03-48D0-8DF9-B5EF3307C7BE}"/>
    <cellStyle name="Normal 2 2 2 2 38 2 5 6" xfId="13954" xr:uid="{F2AA8E98-5EA0-49D0-B47A-0F049E9025AF}"/>
    <cellStyle name="Normal 2 2 2 2 38 2 5 7" xfId="13955" xr:uid="{21DB4CBD-13A3-4025-AD11-16C45060853A}"/>
    <cellStyle name="Normal 2 2 2 2 38 2 5 8" xfId="13956" xr:uid="{5243B4CE-A723-4E7E-A53C-611669374ABC}"/>
    <cellStyle name="Normal 2 2 2 2 38 2 5 8 2" xfId="13957" xr:uid="{BF6A1C98-3FC3-4F2A-B3EB-2ADD8D083EEE}"/>
    <cellStyle name="Normal 2 2 2 2 38 2 5 8 3" xfId="13958" xr:uid="{ECF7B933-4577-46A6-80D7-3A478C49635D}"/>
    <cellStyle name="Normal 2 2 2 2 38 2 5 8 4" xfId="13959" xr:uid="{52AD7E32-95C6-471B-9CEE-02381E9A7463}"/>
    <cellStyle name="Normal 2 2 2 2 38 2 5 9" xfId="13960" xr:uid="{EC785F0D-5F9F-4F6A-B6B9-E09FE124EC10}"/>
    <cellStyle name="Normal 2 2 2 2 38 2 6" xfId="13961" xr:uid="{9512B3B1-DDD5-4861-A777-74E2AD44CB65}"/>
    <cellStyle name="Normal 2 2 2 2 38 2 7" xfId="13962" xr:uid="{4E75C669-AA33-4958-ADAB-B969BAD70400}"/>
    <cellStyle name="Normal 2 2 2 2 38 2 7 2" xfId="13963" xr:uid="{B8DB3E1E-1F54-40A1-8A11-4E9B38E0A875}"/>
    <cellStyle name="Normal 2 2 2 2 38 2 7 2 2" xfId="13964" xr:uid="{36FAEA0C-A7E3-4355-9958-390ADF457A22}"/>
    <cellStyle name="Normal 2 2 2 2 38 2 7 2 3" xfId="13965" xr:uid="{96C6F514-655C-4B40-8B03-9366C5116DFA}"/>
    <cellStyle name="Normal 2 2 2 2 38 2 7 2 4" xfId="13966" xr:uid="{348413BA-36F7-4880-A422-DB229BC84BCB}"/>
    <cellStyle name="Normal 2 2 2 2 38 2 7 3" xfId="13967" xr:uid="{40D15FAB-AEBD-4E5D-9359-63F45190A670}"/>
    <cellStyle name="Normal 2 2 2 2 38 2 7 4" xfId="13968" xr:uid="{2C92026D-9F86-4202-AC61-70ADA4433E28}"/>
    <cellStyle name="Normal 2 2 2 2 38 2 7 5" xfId="13969" xr:uid="{49FCA582-C348-42ED-87BB-679BEA647452}"/>
    <cellStyle name="Normal 2 2 2 2 38 2 7 6" xfId="13970" xr:uid="{EAF6BA00-923C-4AEC-99E4-79914B28A158}"/>
    <cellStyle name="Normal 2 2 2 2 38 2 8" xfId="13971" xr:uid="{44DA6385-1E2A-424D-ADDA-3309AA6E8150}"/>
    <cellStyle name="Normal 2 2 2 2 38 2 9" xfId="13972" xr:uid="{99D3087D-905A-45BC-B9E0-10A48E10954C}"/>
    <cellStyle name="Normal 2 2 2 2 38 20" xfId="13973" xr:uid="{1A2D5B7A-1225-4E96-ADE6-2E48376DE428}"/>
    <cellStyle name="Normal 2 2 2 2 38 21" xfId="13974" xr:uid="{7C59A883-CA74-492A-B302-B4B2F3158E1F}"/>
    <cellStyle name="Normal 2 2 2 2 38 21 2" xfId="13975" xr:uid="{DB42EA19-3D11-44D6-B89F-D1F7435F608E}"/>
    <cellStyle name="Normal 2 2 2 2 38 21 3" xfId="13976" xr:uid="{D8F15DE1-C534-4717-9F0F-D5EF06269D43}"/>
    <cellStyle name="Normal 2 2 2 2 38 21 4" xfId="13977" xr:uid="{D6547439-3788-47EB-9440-00DE44A2D582}"/>
    <cellStyle name="Normal 2 2 2 2 38 22" xfId="13978" xr:uid="{7F56C492-B41D-4F12-BA48-15D2F6752690}"/>
    <cellStyle name="Normal 2 2 2 2 38 23" xfId="13979" xr:uid="{C200ED92-B0F8-4E66-9BDD-7387CBEC8B8E}"/>
    <cellStyle name="Normal 2 2 2 2 38 24" xfId="13980" xr:uid="{14C6EBD2-98CE-42F3-9412-481D0B9FD10A}"/>
    <cellStyle name="Normal 2 2 2 2 38 3" xfId="13981" xr:uid="{13C8AEF3-24DE-4FBA-A754-54D832637FF0}"/>
    <cellStyle name="Normal 2 2 2 2 38 4" xfId="13982" xr:uid="{CA6B513A-9EF2-4C5C-8B72-8C5E882A8739}"/>
    <cellStyle name="Normal 2 2 2 2 38 5" xfId="13983" xr:uid="{9B5CD03B-09C4-4C5A-8D13-BA48B8E3FAFD}"/>
    <cellStyle name="Normal 2 2 2 2 38 6" xfId="13984" xr:uid="{18D3FDC6-4254-461B-AFA1-BA4DEF706713}"/>
    <cellStyle name="Normal 2 2 2 2 38 7" xfId="13985" xr:uid="{E9B6E486-DF54-44C4-8F71-681A76F7D51A}"/>
    <cellStyle name="Normal 2 2 2 2 38 8" xfId="13986" xr:uid="{E48E75DD-D40A-47D3-ABFC-449DDEE034FA}"/>
    <cellStyle name="Normal 2 2 2 2 38 9" xfId="13987" xr:uid="{44DCC43A-420D-4527-AE0F-159A31410E7E}"/>
    <cellStyle name="Normal 2 2 2 2 39" xfId="13988" xr:uid="{F41A68CD-3F93-4D5B-BA36-E8A7B82233F7}"/>
    <cellStyle name="Normal 2 2 2 2 39 10" xfId="13989" xr:uid="{1EA25D2C-42EB-4ECD-B967-C4AFD622B849}"/>
    <cellStyle name="Normal 2 2 2 2 39 11" xfId="13990" xr:uid="{3F9DBF05-D2F3-4DF9-B7C7-89EF863A80E7}"/>
    <cellStyle name="Normal 2 2 2 2 39 12" xfId="13991" xr:uid="{3BB6C594-56A3-4C00-B89E-E196ADD5793C}"/>
    <cellStyle name="Normal 2 2 2 2 39 13" xfId="13992" xr:uid="{27FCD871-2811-46B3-9DEC-D725CB58A608}"/>
    <cellStyle name="Normal 2 2 2 2 39 13 2" xfId="13993" xr:uid="{B889EF36-7275-4096-B061-B12745DFAFA7}"/>
    <cellStyle name="Normal 2 2 2 2 39 13 3" xfId="13994" xr:uid="{570A4569-CFC7-4F65-B9FA-77194CCAE748}"/>
    <cellStyle name="Normal 2 2 2 2 39 13 4" xfId="13995" xr:uid="{A3E464F8-1FEF-42E2-824C-8CF9E0D7668E}"/>
    <cellStyle name="Normal 2 2 2 2 39 14" xfId="13996" xr:uid="{97A15E95-9FC1-4E61-B4F0-1968F1889B32}"/>
    <cellStyle name="Normal 2 2 2 2 39 15" xfId="13997" xr:uid="{69DBB04E-B537-4D36-8073-98FD194CBB33}"/>
    <cellStyle name="Normal 2 2 2 2 39 16" xfId="13998" xr:uid="{1FDFA26F-7FE3-4B4D-B4C7-5CD1E3E59557}"/>
    <cellStyle name="Normal 2 2 2 2 39 2" xfId="13999" xr:uid="{33494672-58A0-4269-B252-07306026DE9F}"/>
    <cellStyle name="Normal 2 2 2 2 39 2 10" xfId="14000" xr:uid="{11AF7E13-EBC0-4CFC-8992-9FE7EBA57618}"/>
    <cellStyle name="Normal 2 2 2 2 39 2 11" xfId="14001" xr:uid="{37427820-CF9D-444B-81BC-C1C7A33F8F23}"/>
    <cellStyle name="Normal 2 2 2 2 39 2 11 2" xfId="14002" xr:uid="{4FD2EF61-B5AD-4BFA-ACBC-17DCAA2828AB}"/>
    <cellStyle name="Normal 2 2 2 2 39 2 11 3" xfId="14003" xr:uid="{38F7B907-9EFF-4C48-9BBB-89C87DF15CB9}"/>
    <cellStyle name="Normal 2 2 2 2 39 2 11 4" xfId="14004" xr:uid="{D98BB813-B7FE-49D4-810A-885EF7D65CF7}"/>
    <cellStyle name="Normal 2 2 2 2 39 2 12" xfId="14005" xr:uid="{A88FBD0A-5433-4360-8298-D5FAEF479BA7}"/>
    <cellStyle name="Normal 2 2 2 2 39 2 13" xfId="14006" xr:uid="{47CE059D-6708-4914-B487-76C17811BB2D}"/>
    <cellStyle name="Normal 2 2 2 2 39 2 14" xfId="14007" xr:uid="{989EF65C-D4D5-4DE5-A737-FACC222D6225}"/>
    <cellStyle name="Normal 2 2 2 2 39 2 2" xfId="14008" xr:uid="{7594AB79-E64D-410B-AD4D-88648A2B378C}"/>
    <cellStyle name="Normal 2 2 2 2 39 2 2 10" xfId="14009" xr:uid="{E07260B5-C1AE-469C-AA38-26E40A07A875}"/>
    <cellStyle name="Normal 2 2 2 2 39 2 2 11" xfId="14010" xr:uid="{D14A44F2-75C2-429F-BD0A-681B0089B97B}"/>
    <cellStyle name="Normal 2 2 2 2 39 2 2 2" xfId="14011" xr:uid="{A0CCEEEB-0B10-4660-B1E0-5F4DD8788E08}"/>
    <cellStyle name="Normal 2 2 2 2 39 2 2 2 10" xfId="14012" xr:uid="{AF3CA099-1369-41DD-B5F5-910F3EF1249E}"/>
    <cellStyle name="Normal 2 2 2 2 39 2 2 2 11" xfId="14013" xr:uid="{37B86087-2A19-4C62-9C42-A8D581922265}"/>
    <cellStyle name="Normal 2 2 2 2 39 2 2 2 2" xfId="14014" xr:uid="{22A41054-4D72-4E83-82CD-21E788A1EACE}"/>
    <cellStyle name="Normal 2 2 2 2 39 2 2 2 2 2" xfId="14015" xr:uid="{92EDEA18-09F1-445A-8BB5-67402BE4C36E}"/>
    <cellStyle name="Normal 2 2 2 2 39 2 2 2 2 2 2" xfId="14016" xr:uid="{8DCAD9D3-B02E-44CE-BC3C-F2776CC9158B}"/>
    <cellStyle name="Normal 2 2 2 2 39 2 2 2 2 2 3" xfId="14017" xr:uid="{90BC8586-3FE9-4A12-AB13-908066B6B6F5}"/>
    <cellStyle name="Normal 2 2 2 2 39 2 2 2 2 2 4" xfId="14018" xr:uid="{1F1B10D3-DD74-429B-A287-A179942963B3}"/>
    <cellStyle name="Normal 2 2 2 2 39 2 2 2 2 3" xfId="14019" xr:uid="{BB9A2ED8-4562-4392-8416-089FE4DD496B}"/>
    <cellStyle name="Normal 2 2 2 2 39 2 2 2 2 4" xfId="14020" xr:uid="{DF835012-80BB-4860-B18E-C335D5D82C83}"/>
    <cellStyle name="Normal 2 2 2 2 39 2 2 2 2 5" xfId="14021" xr:uid="{791E0926-664E-42E4-9C55-6500C1FD3650}"/>
    <cellStyle name="Normal 2 2 2 2 39 2 2 2 2 6" xfId="14022" xr:uid="{1BF20937-938B-4AB8-A462-02BC3B328855}"/>
    <cellStyle name="Normal 2 2 2 2 39 2 2 2 3" xfId="14023" xr:uid="{3F8A5288-9920-4B94-BD5F-101F6B3DD65C}"/>
    <cellStyle name="Normal 2 2 2 2 39 2 2 2 4" xfId="14024" xr:uid="{1F217CD7-6167-47C9-9E95-65ABE5C4A020}"/>
    <cellStyle name="Normal 2 2 2 2 39 2 2 2 5" xfId="14025" xr:uid="{B127621F-FB25-4BAD-AE9E-6D9FEFB072FC}"/>
    <cellStyle name="Normal 2 2 2 2 39 2 2 2 6" xfId="14026" xr:uid="{809750C2-B677-460F-B99F-F6A94507E995}"/>
    <cellStyle name="Normal 2 2 2 2 39 2 2 2 7" xfId="14027" xr:uid="{ABEDEAD2-D6E4-4FD2-B41A-DDF65FA0FBED}"/>
    <cellStyle name="Normal 2 2 2 2 39 2 2 2 8" xfId="14028" xr:uid="{5595CF88-D2D7-45FA-93D9-7C1605B2353F}"/>
    <cellStyle name="Normal 2 2 2 2 39 2 2 2 8 2" xfId="14029" xr:uid="{0827C7A2-27B0-4DA9-A13D-62115E924A99}"/>
    <cellStyle name="Normal 2 2 2 2 39 2 2 2 8 3" xfId="14030" xr:uid="{8762B060-D87F-450F-9F49-D845B8567097}"/>
    <cellStyle name="Normal 2 2 2 2 39 2 2 2 8 4" xfId="14031" xr:uid="{B1760AE7-57F8-4031-A4CA-0759BF0F4181}"/>
    <cellStyle name="Normal 2 2 2 2 39 2 2 2 9" xfId="14032" xr:uid="{72B78B0C-4FD7-4CF5-891B-A29EA49F46B5}"/>
    <cellStyle name="Normal 2 2 2 2 39 2 2 3" xfId="14033" xr:uid="{82AA1AD0-8CB8-4C86-9439-7C43DA719D8F}"/>
    <cellStyle name="Normal 2 2 2 2 39 2 2 3 2" xfId="14034" xr:uid="{7A1D8D3D-EE92-448E-A48D-941C192CC10B}"/>
    <cellStyle name="Normal 2 2 2 2 39 2 2 3 2 2" xfId="14035" xr:uid="{4F145666-331E-4D5C-BE9F-4D1199D9467E}"/>
    <cellStyle name="Normal 2 2 2 2 39 2 2 3 2 3" xfId="14036" xr:uid="{4C3EEB29-0240-4BDE-AC17-92081DB8A79F}"/>
    <cellStyle name="Normal 2 2 2 2 39 2 2 3 2 4" xfId="14037" xr:uid="{AC3D9DD9-0431-4022-9EEE-F5B69941A907}"/>
    <cellStyle name="Normal 2 2 2 2 39 2 2 3 3" xfId="14038" xr:uid="{92E96531-808C-4937-AD7D-AEA77A2D1593}"/>
    <cellStyle name="Normal 2 2 2 2 39 2 2 3 4" xfId="14039" xr:uid="{836D5D22-5810-4C8E-8BE7-6CBCD1E285FA}"/>
    <cellStyle name="Normal 2 2 2 2 39 2 2 3 5" xfId="14040" xr:uid="{C8EAE7F4-E8FA-40DE-89C2-870C4442C2D1}"/>
    <cellStyle name="Normal 2 2 2 2 39 2 2 3 6" xfId="14041" xr:uid="{E4DFCFA7-E6C7-4ADD-88B4-D275E7BA6434}"/>
    <cellStyle name="Normal 2 2 2 2 39 2 2 4" xfId="14042" xr:uid="{0297D100-DE97-4B2B-A892-005463424DA7}"/>
    <cellStyle name="Normal 2 2 2 2 39 2 2 5" xfId="14043" xr:uid="{11D28FB2-0955-4ED0-928D-1F907D113AD9}"/>
    <cellStyle name="Normal 2 2 2 2 39 2 2 6" xfId="14044" xr:uid="{9E41C44D-3FA3-47A8-856D-3C688414B10B}"/>
    <cellStyle name="Normal 2 2 2 2 39 2 2 7" xfId="14045" xr:uid="{539698F1-94E6-4F5D-BCFC-885D4FC855C7}"/>
    <cellStyle name="Normal 2 2 2 2 39 2 2 8" xfId="14046" xr:uid="{7E6B2BE5-DC99-4010-BB9A-205F063E9FA9}"/>
    <cellStyle name="Normal 2 2 2 2 39 2 2 8 2" xfId="14047" xr:uid="{DBEE1890-A9B2-4865-8B81-66325FE0D74C}"/>
    <cellStyle name="Normal 2 2 2 2 39 2 2 8 3" xfId="14048" xr:uid="{7F297914-A05D-4508-8E5B-2153AA113D68}"/>
    <cellStyle name="Normal 2 2 2 2 39 2 2 8 4" xfId="14049" xr:uid="{AE19B7EE-E9B5-41F5-A70B-F6D08F9C7AE2}"/>
    <cellStyle name="Normal 2 2 2 2 39 2 2 9" xfId="14050" xr:uid="{F79D6AEB-6B5B-4DA5-B00B-0ED51D987C1B}"/>
    <cellStyle name="Normal 2 2 2 2 39 2 3" xfId="14051" xr:uid="{1DDC32A9-4A33-42F2-BE3D-6E06D5EFB8DF}"/>
    <cellStyle name="Normal 2 2 2 2 39 2 4" xfId="14052" xr:uid="{6D46F683-D29F-4DCA-BF94-A2C530FE5BFD}"/>
    <cellStyle name="Normal 2 2 2 2 39 2 5" xfId="14053" xr:uid="{BD1EBD9C-8D70-424E-9B76-31A8DB150B63}"/>
    <cellStyle name="Normal 2 2 2 2 39 2 5 2" xfId="14054" xr:uid="{9099E17A-B2C5-4401-B812-E04B09D03291}"/>
    <cellStyle name="Normal 2 2 2 2 39 2 5 2 2" xfId="14055" xr:uid="{8F851526-D60D-477D-8DF4-712D223B6096}"/>
    <cellStyle name="Normal 2 2 2 2 39 2 5 2 3" xfId="14056" xr:uid="{83BA5AC8-F048-4314-BED7-B0E51F47C20D}"/>
    <cellStyle name="Normal 2 2 2 2 39 2 5 2 4" xfId="14057" xr:uid="{ABBDF3CE-DFE6-422D-BF75-788D14F08776}"/>
    <cellStyle name="Normal 2 2 2 2 39 2 5 3" xfId="14058" xr:uid="{B22B5846-8C73-4EA6-A396-0EC4C2303600}"/>
    <cellStyle name="Normal 2 2 2 2 39 2 5 4" xfId="14059" xr:uid="{ACBCB307-F17C-4152-84AD-299BDDF35006}"/>
    <cellStyle name="Normal 2 2 2 2 39 2 5 5" xfId="14060" xr:uid="{61007C60-F6AF-440B-9FD3-B82582B9EC08}"/>
    <cellStyle name="Normal 2 2 2 2 39 2 5 6" xfId="14061" xr:uid="{DF92BD18-C50C-4432-A331-D613374F23F5}"/>
    <cellStyle name="Normal 2 2 2 2 39 2 6" xfId="14062" xr:uid="{8C6BE881-13E7-46E6-A070-2E7B6203F4EC}"/>
    <cellStyle name="Normal 2 2 2 2 39 2 7" xfId="14063" xr:uid="{13389221-1A5A-453C-AC65-B84F1C76CA02}"/>
    <cellStyle name="Normal 2 2 2 2 39 2 8" xfId="14064" xr:uid="{C51C4590-A069-4BBA-A0FF-EA4B4FF0C212}"/>
    <cellStyle name="Normal 2 2 2 2 39 2 9" xfId="14065" xr:uid="{2F60AD0D-5F12-4C23-B957-87CABD916BE5}"/>
    <cellStyle name="Normal 2 2 2 2 39 3" xfId="14066" xr:uid="{B0A4B633-B13F-44CA-AD57-C5F22A35E9CA}"/>
    <cellStyle name="Normal 2 2 2 2 39 4" xfId="14067" xr:uid="{F62F8DC9-DBAC-4956-8F52-98926EEE9C87}"/>
    <cellStyle name="Normal 2 2 2 2 39 5" xfId="14068" xr:uid="{6B2568AF-3FDD-4460-AD1E-8D920D803A20}"/>
    <cellStyle name="Normal 2 2 2 2 39 5 10" xfId="14069" xr:uid="{340B197B-B8C7-451D-9698-2F3B350FD129}"/>
    <cellStyle name="Normal 2 2 2 2 39 5 11" xfId="14070" xr:uid="{B4CA4CCD-D28C-464A-B1B8-379D14565405}"/>
    <cellStyle name="Normal 2 2 2 2 39 5 2" xfId="14071" xr:uid="{CE173F4D-FD5F-481D-A080-8E868E05CD97}"/>
    <cellStyle name="Normal 2 2 2 2 39 5 2 10" xfId="14072" xr:uid="{F932B72C-2CE9-4B8C-A8B7-678B22B59FBA}"/>
    <cellStyle name="Normal 2 2 2 2 39 5 2 11" xfId="14073" xr:uid="{65B781E0-14CD-4A72-91FE-6DFAB0289D44}"/>
    <cellStyle name="Normal 2 2 2 2 39 5 2 2" xfId="14074" xr:uid="{85FB39CB-E91A-47BB-AD31-549A34AAEFE0}"/>
    <cellStyle name="Normal 2 2 2 2 39 5 2 2 2" xfId="14075" xr:uid="{61A29CC3-5632-45FB-A936-16F66E9A7CF5}"/>
    <cellStyle name="Normal 2 2 2 2 39 5 2 2 2 2" xfId="14076" xr:uid="{6645ABEE-E4F5-4D8C-B3C5-D30116B85D6C}"/>
    <cellStyle name="Normal 2 2 2 2 39 5 2 2 2 3" xfId="14077" xr:uid="{E0BA07CE-F7F7-41CE-9ACA-E19096033F4C}"/>
    <cellStyle name="Normal 2 2 2 2 39 5 2 2 2 4" xfId="14078" xr:uid="{F61C4204-39AE-4655-B433-0E91355D6497}"/>
    <cellStyle name="Normal 2 2 2 2 39 5 2 2 3" xfId="14079" xr:uid="{7E8B99B4-D2A1-4DE7-8B8B-AB33A5B5D101}"/>
    <cellStyle name="Normal 2 2 2 2 39 5 2 2 4" xfId="14080" xr:uid="{35CE659E-A93E-4871-82FB-C7263EAA5BAD}"/>
    <cellStyle name="Normal 2 2 2 2 39 5 2 2 5" xfId="14081" xr:uid="{2A94F20E-7D81-4E75-9CFA-063ED897834E}"/>
    <cellStyle name="Normal 2 2 2 2 39 5 2 2 6" xfId="14082" xr:uid="{EEFBAFC1-6463-4B3C-A5FA-3CB06BCBCA3B}"/>
    <cellStyle name="Normal 2 2 2 2 39 5 2 3" xfId="14083" xr:uid="{C77FA273-2FC0-42D0-95A5-4C281F5584E0}"/>
    <cellStyle name="Normal 2 2 2 2 39 5 2 4" xfId="14084" xr:uid="{7378E781-E0B3-4628-91D8-0E534C891309}"/>
    <cellStyle name="Normal 2 2 2 2 39 5 2 5" xfId="14085" xr:uid="{F205167B-2C62-4CED-8812-4F78D0E6524E}"/>
    <cellStyle name="Normal 2 2 2 2 39 5 2 6" xfId="14086" xr:uid="{C2E6AA76-0F4D-4078-A3BC-DE509266818A}"/>
    <cellStyle name="Normal 2 2 2 2 39 5 2 7" xfId="14087" xr:uid="{513EA9F0-1B72-4FE3-BE46-8A260F9ADA2B}"/>
    <cellStyle name="Normal 2 2 2 2 39 5 2 8" xfId="14088" xr:uid="{E0B7F3B3-14FA-4802-92C9-C9A996B4501C}"/>
    <cellStyle name="Normal 2 2 2 2 39 5 2 8 2" xfId="14089" xr:uid="{701D5DF4-1AB9-4602-A068-67068C24F4E8}"/>
    <cellStyle name="Normal 2 2 2 2 39 5 2 8 3" xfId="14090" xr:uid="{CBE8490B-080A-48FB-9D25-55F494C2CF0F}"/>
    <cellStyle name="Normal 2 2 2 2 39 5 2 8 4" xfId="14091" xr:uid="{064BE55C-02AE-48DA-88A1-29477F394F61}"/>
    <cellStyle name="Normal 2 2 2 2 39 5 2 9" xfId="14092" xr:uid="{9700BACC-50AA-445A-880A-7B006CD94154}"/>
    <cellStyle name="Normal 2 2 2 2 39 5 3" xfId="14093" xr:uid="{F2089DF4-E4D9-4794-AAB1-7F290E9DB1FA}"/>
    <cellStyle name="Normal 2 2 2 2 39 5 3 2" xfId="14094" xr:uid="{75E26174-78E8-4DF1-B5E4-161CC5A8F85E}"/>
    <cellStyle name="Normal 2 2 2 2 39 5 3 2 2" xfId="14095" xr:uid="{E3173C42-133F-479E-A249-27B3E93BA882}"/>
    <cellStyle name="Normal 2 2 2 2 39 5 3 2 3" xfId="14096" xr:uid="{991B394B-AFAA-4873-B411-4AAA48FC9306}"/>
    <cellStyle name="Normal 2 2 2 2 39 5 3 2 4" xfId="14097" xr:uid="{6B1473EF-BC85-40D1-9C90-7C3F7FC71691}"/>
    <cellStyle name="Normal 2 2 2 2 39 5 3 3" xfId="14098" xr:uid="{AB18183B-55CF-4825-AD38-54D8E352F846}"/>
    <cellStyle name="Normal 2 2 2 2 39 5 3 4" xfId="14099" xr:uid="{669EC5EF-9D5C-4B2A-8AE0-BCF13A7FCD93}"/>
    <cellStyle name="Normal 2 2 2 2 39 5 3 5" xfId="14100" xr:uid="{1F02FBCE-CA7F-47C3-A886-1998C75E8F42}"/>
    <cellStyle name="Normal 2 2 2 2 39 5 3 6" xfId="14101" xr:uid="{13224930-49A8-4215-B8A3-6CABFA312F44}"/>
    <cellStyle name="Normal 2 2 2 2 39 5 4" xfId="14102" xr:uid="{758C32A8-6CE8-4CC2-8B6D-4E85CB6256FF}"/>
    <cellStyle name="Normal 2 2 2 2 39 5 5" xfId="14103" xr:uid="{81A748E7-7F37-4DE7-8E6F-E919EF2AECB6}"/>
    <cellStyle name="Normal 2 2 2 2 39 5 6" xfId="14104" xr:uid="{9E181DBF-BC39-4E29-92D0-1FD08E0552A4}"/>
    <cellStyle name="Normal 2 2 2 2 39 5 7" xfId="14105" xr:uid="{D996AB84-C70C-4E8F-B12B-49299093E62A}"/>
    <cellStyle name="Normal 2 2 2 2 39 5 8" xfId="14106" xr:uid="{22D29B85-CC81-4CEF-9247-C0298C7640E3}"/>
    <cellStyle name="Normal 2 2 2 2 39 5 8 2" xfId="14107" xr:uid="{8BE21862-86AE-4707-BAE3-292003451EB3}"/>
    <cellStyle name="Normal 2 2 2 2 39 5 8 3" xfId="14108" xr:uid="{CDD2D823-9C9A-44B5-AAA1-C2515042D9AE}"/>
    <cellStyle name="Normal 2 2 2 2 39 5 8 4" xfId="14109" xr:uid="{64087D43-7276-4FAE-9BAB-5439FD2A5F12}"/>
    <cellStyle name="Normal 2 2 2 2 39 5 9" xfId="14110" xr:uid="{5B2E32F5-C2C6-4A93-B5DC-A5E5A2DE49AF}"/>
    <cellStyle name="Normal 2 2 2 2 39 6" xfId="14111" xr:uid="{A7A8A5BF-8DF2-4182-A1CF-E326FC2F68C1}"/>
    <cellStyle name="Normal 2 2 2 2 39 7" xfId="14112" xr:uid="{B04EB9B1-7735-44E9-8B48-1EF9BC5681DC}"/>
    <cellStyle name="Normal 2 2 2 2 39 7 2" xfId="14113" xr:uid="{1F3992F6-DC8A-46B9-BD06-DF280F234D68}"/>
    <cellStyle name="Normal 2 2 2 2 39 7 2 2" xfId="14114" xr:uid="{AD45AC1E-3164-40D9-97CE-8CA36E042FB1}"/>
    <cellStyle name="Normal 2 2 2 2 39 7 2 3" xfId="14115" xr:uid="{07EA69F5-3482-4188-880D-A7C2F3CDC021}"/>
    <cellStyle name="Normal 2 2 2 2 39 7 2 4" xfId="14116" xr:uid="{D215391F-1EE2-4AEC-A2DA-B5ED97F5D7E2}"/>
    <cellStyle name="Normal 2 2 2 2 39 7 3" xfId="14117" xr:uid="{FD94482E-B691-420E-9715-03F90E72F9C4}"/>
    <cellStyle name="Normal 2 2 2 2 39 7 4" xfId="14118" xr:uid="{0D868BEB-40B1-4939-8C95-E3CB53D9388B}"/>
    <cellStyle name="Normal 2 2 2 2 39 7 5" xfId="14119" xr:uid="{FDF3D39C-A828-4B5D-B2EA-950BA0ACE36C}"/>
    <cellStyle name="Normal 2 2 2 2 39 7 6" xfId="14120" xr:uid="{FBAE910B-35AB-43EA-89BF-6BE8BC23AF29}"/>
    <cellStyle name="Normal 2 2 2 2 39 8" xfId="14121" xr:uid="{BCD20E26-B72F-4567-B5BF-AB771AA69FE7}"/>
    <cellStyle name="Normal 2 2 2 2 39 9" xfId="14122" xr:uid="{3483F25C-1552-4C0F-870E-C61BA25B1E44}"/>
    <cellStyle name="Normal 2 2 2 2 4" xfId="14123" xr:uid="{25F1357A-630C-4990-AF14-F207F7C72DF3}"/>
    <cellStyle name="Normal 2 2 2 2 4 2" xfId="14124" xr:uid="{395AA852-35AC-47E2-8DC6-86B28CAD0F8E}"/>
    <cellStyle name="Normal 2 2 2 2 40" xfId="14125" xr:uid="{BBAB26CF-EDA8-4908-85AB-CE63D1C76358}"/>
    <cellStyle name="Normal 2 2 2 2 41" xfId="14126" xr:uid="{65161A3D-DFDA-4D2C-84BB-48ED18A32E29}"/>
    <cellStyle name="Normal 2 2 2 2 42" xfId="14127" xr:uid="{633BE7A1-C2A4-4DA2-AD37-21ED86F0327A}"/>
    <cellStyle name="Normal 2 2 2 2 43" xfId="14128" xr:uid="{7F6A37C1-5D40-4722-9BE6-4DA371542128}"/>
    <cellStyle name="Normal 2 2 2 2 44" xfId="14129" xr:uid="{4CA0E448-59CF-4E88-83E4-3C37DF36BB26}"/>
    <cellStyle name="Normal 2 2 2 2 45" xfId="14130" xr:uid="{43186FBF-C0B3-4C69-B0CD-4CD5DC82918E}"/>
    <cellStyle name="Normal 2 2 2 2 46" xfId="14131" xr:uid="{8DEBB28D-8E59-46C0-8C46-5C459DEA2B10}"/>
    <cellStyle name="Normal 2 2 2 2 47" xfId="14132" xr:uid="{21A553C3-37EC-405F-98C8-B1B58DEE0523}"/>
    <cellStyle name="Normal 2 2 2 2 47 10" xfId="14133" xr:uid="{C6C86935-491F-4ED0-A7F4-39D4B406C02C}"/>
    <cellStyle name="Normal 2 2 2 2 47 11" xfId="14134" xr:uid="{B6077ABB-BD68-4CA8-978B-FDD1B9953F09}"/>
    <cellStyle name="Normal 2 2 2 2 47 11 2" xfId="14135" xr:uid="{DBDEB277-7501-46F2-86E1-7A84D80DDEC1}"/>
    <cellStyle name="Normal 2 2 2 2 47 11 3" xfId="14136" xr:uid="{C6AB7BE2-662B-40CA-B031-5E3450D9D60E}"/>
    <cellStyle name="Normal 2 2 2 2 47 11 4" xfId="14137" xr:uid="{688B9CC3-A316-43FE-B4C9-00DAB6D8697F}"/>
    <cellStyle name="Normal 2 2 2 2 47 12" xfId="14138" xr:uid="{63C2A027-677D-4811-BEDF-821AD944A689}"/>
    <cellStyle name="Normal 2 2 2 2 47 13" xfId="14139" xr:uid="{584130FA-70A0-463B-A08B-914A33906662}"/>
    <cellStyle name="Normal 2 2 2 2 47 14" xfId="14140" xr:uid="{6C542B9C-9794-49B7-8827-0747AC67CDAD}"/>
    <cellStyle name="Normal 2 2 2 2 47 2" xfId="14141" xr:uid="{4AF75941-1D0D-4AE1-9408-52324D0CB0D2}"/>
    <cellStyle name="Normal 2 2 2 2 47 2 10" xfId="14142" xr:uid="{0A1C6E8B-6922-474F-B8B4-F6B003B2B7B3}"/>
    <cellStyle name="Normal 2 2 2 2 47 2 11" xfId="14143" xr:uid="{57674D3D-B870-4988-8293-A57713D118E4}"/>
    <cellStyle name="Normal 2 2 2 2 47 2 2" xfId="14144" xr:uid="{33218FDD-D51D-45A2-AB29-EEC660CDCF80}"/>
    <cellStyle name="Normal 2 2 2 2 47 2 2 10" xfId="14145" xr:uid="{625579B9-67F3-47BE-8475-98BD5CB36EA4}"/>
    <cellStyle name="Normal 2 2 2 2 47 2 2 11" xfId="14146" xr:uid="{FB901439-B2EE-438B-998F-B75287F4ADC5}"/>
    <cellStyle name="Normal 2 2 2 2 47 2 2 2" xfId="14147" xr:uid="{E0C4D8EC-A8AC-4B1A-A1FA-9F6D0C473E92}"/>
    <cellStyle name="Normal 2 2 2 2 47 2 2 2 2" xfId="14148" xr:uid="{394B0F77-62EF-448D-B4C1-DEA839A16EBB}"/>
    <cellStyle name="Normal 2 2 2 2 47 2 2 2 2 2" xfId="14149" xr:uid="{26FD3705-A4FC-47E5-B78E-7BA8C3F6BECC}"/>
    <cellStyle name="Normal 2 2 2 2 47 2 2 2 2 3" xfId="14150" xr:uid="{62A5CF6F-E297-44AA-80EA-C01B708EE298}"/>
    <cellStyle name="Normal 2 2 2 2 47 2 2 2 2 4" xfId="14151" xr:uid="{A6983552-A01A-4462-869D-BAD206CA8743}"/>
    <cellStyle name="Normal 2 2 2 2 47 2 2 2 3" xfId="14152" xr:uid="{0FDD1A26-6F4B-493B-8D49-8CC4EA016DFA}"/>
    <cellStyle name="Normal 2 2 2 2 47 2 2 2 4" xfId="14153" xr:uid="{7762CE0B-F5D0-4549-9B54-E87FD57A2F32}"/>
    <cellStyle name="Normal 2 2 2 2 47 2 2 2 5" xfId="14154" xr:uid="{CFF7F2C8-242D-4FE9-8F20-D6D493D9F59F}"/>
    <cellStyle name="Normal 2 2 2 2 47 2 2 2 6" xfId="14155" xr:uid="{439DCEA2-65EF-40B3-8D4F-5C6D66077721}"/>
    <cellStyle name="Normal 2 2 2 2 47 2 2 3" xfId="14156" xr:uid="{009149D6-6E3D-4AE8-B8CE-6B87DD890819}"/>
    <cellStyle name="Normal 2 2 2 2 47 2 2 4" xfId="14157" xr:uid="{F1F00D6B-9F4A-425E-A14B-6E5681988A93}"/>
    <cellStyle name="Normal 2 2 2 2 47 2 2 5" xfId="14158" xr:uid="{10548A49-DD50-4257-AC75-7EC843BE0A6A}"/>
    <cellStyle name="Normal 2 2 2 2 47 2 2 6" xfId="14159" xr:uid="{FA50E2B3-83EE-452F-A436-E8B08BBF3080}"/>
    <cellStyle name="Normal 2 2 2 2 47 2 2 7" xfId="14160" xr:uid="{C01492DD-3392-43C8-AB93-FC41D754F468}"/>
    <cellStyle name="Normal 2 2 2 2 47 2 2 8" xfId="14161" xr:uid="{8BD8BFD4-3340-400C-B820-A9F72658421B}"/>
    <cellStyle name="Normal 2 2 2 2 47 2 2 8 2" xfId="14162" xr:uid="{CEDA8D49-AB9A-4169-8B1C-40A4F65F50DB}"/>
    <cellStyle name="Normal 2 2 2 2 47 2 2 8 3" xfId="14163" xr:uid="{FBCF6A13-5349-4997-853A-A9F2BC80D210}"/>
    <cellStyle name="Normal 2 2 2 2 47 2 2 8 4" xfId="14164" xr:uid="{456F238E-8764-472F-8CBB-F276ABD95875}"/>
    <cellStyle name="Normal 2 2 2 2 47 2 2 9" xfId="14165" xr:uid="{91EDAACD-CB9F-4BB9-8252-310E7DD043C2}"/>
    <cellStyle name="Normal 2 2 2 2 47 2 3" xfId="14166" xr:uid="{800264CF-E595-4A0E-B462-0DF723597FEB}"/>
    <cellStyle name="Normal 2 2 2 2 47 2 3 2" xfId="14167" xr:uid="{0279453F-3132-48F5-8550-82005D338B0C}"/>
    <cellStyle name="Normal 2 2 2 2 47 2 3 2 2" xfId="14168" xr:uid="{907889E2-736A-4559-A51E-3FEB24FC9A62}"/>
    <cellStyle name="Normal 2 2 2 2 47 2 3 2 3" xfId="14169" xr:uid="{B33609B0-6AE8-4A87-B52C-6AAC737FF973}"/>
    <cellStyle name="Normal 2 2 2 2 47 2 3 2 4" xfId="14170" xr:uid="{87B5A345-76A9-41EC-86AE-A816C9ACABBA}"/>
    <cellStyle name="Normal 2 2 2 2 47 2 3 3" xfId="14171" xr:uid="{AFDCCBE7-CBBF-429A-B5F3-662B670AFC4A}"/>
    <cellStyle name="Normal 2 2 2 2 47 2 3 4" xfId="14172" xr:uid="{180773CB-2438-43BA-85E2-13D11DFD76B6}"/>
    <cellStyle name="Normal 2 2 2 2 47 2 3 5" xfId="14173" xr:uid="{75F160A3-773D-4D03-9B87-116AF16333C7}"/>
    <cellStyle name="Normal 2 2 2 2 47 2 3 6" xfId="14174" xr:uid="{6D211467-F6C0-4B99-A183-83BDD49D61D4}"/>
    <cellStyle name="Normal 2 2 2 2 47 2 4" xfId="14175" xr:uid="{337A9973-9750-4AAB-B493-52913C0EE3A4}"/>
    <cellStyle name="Normal 2 2 2 2 47 2 5" xfId="14176" xr:uid="{5FC53CAC-0B94-4EBB-BDF9-367E1B1C41B4}"/>
    <cellStyle name="Normal 2 2 2 2 47 2 6" xfId="14177" xr:uid="{EA7523B3-4B5C-4948-9DFE-7D4A4264D908}"/>
    <cellStyle name="Normal 2 2 2 2 47 2 7" xfId="14178" xr:uid="{6841DCD3-2701-4C6A-99CE-5E07D88F6771}"/>
    <cellStyle name="Normal 2 2 2 2 47 2 8" xfId="14179" xr:uid="{B03C0047-4EF0-4C25-9A3C-624F4632C0AB}"/>
    <cellStyle name="Normal 2 2 2 2 47 2 8 2" xfId="14180" xr:uid="{65238F2F-0D86-4470-BFE9-46985CA4B7BC}"/>
    <cellStyle name="Normal 2 2 2 2 47 2 8 3" xfId="14181" xr:uid="{998F1D47-AFD6-4807-A614-7DEE6AEDF3E7}"/>
    <cellStyle name="Normal 2 2 2 2 47 2 8 4" xfId="14182" xr:uid="{60CE826B-176A-4BF4-A864-DBC0CF72866C}"/>
    <cellStyle name="Normal 2 2 2 2 47 2 9" xfId="14183" xr:uid="{01E74CBB-662D-432A-9554-E5C4E3FE550B}"/>
    <cellStyle name="Normal 2 2 2 2 47 3" xfId="14184" xr:uid="{817AE727-6DBA-4A9F-884E-657530D1ABF3}"/>
    <cellStyle name="Normal 2 2 2 2 47 4" xfId="14185" xr:uid="{943D067C-DB03-4F1B-B71E-6DC7BFBC43E6}"/>
    <cellStyle name="Normal 2 2 2 2 47 5" xfId="14186" xr:uid="{D5695B24-9026-41CC-BF2B-425B4D5576F7}"/>
    <cellStyle name="Normal 2 2 2 2 47 5 2" xfId="14187" xr:uid="{4720B2C1-5A30-460C-864E-FDC75CA1BD47}"/>
    <cellStyle name="Normal 2 2 2 2 47 5 2 2" xfId="14188" xr:uid="{5B22E954-D417-40FF-A3BD-CFB73444B30A}"/>
    <cellStyle name="Normal 2 2 2 2 47 5 2 3" xfId="14189" xr:uid="{335AE424-F621-4BB4-900F-F624EEEC0BBB}"/>
    <cellStyle name="Normal 2 2 2 2 47 5 2 4" xfId="14190" xr:uid="{3EA62A25-0BB8-4A31-8B14-1C822E90129B}"/>
    <cellStyle name="Normal 2 2 2 2 47 5 3" xfId="14191" xr:uid="{CE27C9CE-F66B-4E45-9B19-07FE3AC2F258}"/>
    <cellStyle name="Normal 2 2 2 2 47 5 4" xfId="14192" xr:uid="{2A532BBB-55C5-4907-A15B-D61D94E6DAEE}"/>
    <cellStyle name="Normal 2 2 2 2 47 5 5" xfId="14193" xr:uid="{A6FB3C64-D1C3-4F0D-8F44-94C1841B0417}"/>
    <cellStyle name="Normal 2 2 2 2 47 5 6" xfId="14194" xr:uid="{A4787388-1A30-4EC5-9D26-F6A94D520876}"/>
    <cellStyle name="Normal 2 2 2 2 47 6" xfId="14195" xr:uid="{815ED07E-84C1-477E-9EA8-5FA120BB2E91}"/>
    <cellStyle name="Normal 2 2 2 2 47 7" xfId="14196" xr:uid="{01DF6532-A790-4CCB-9221-0603FBA30EFF}"/>
    <cellStyle name="Normal 2 2 2 2 47 8" xfId="14197" xr:uid="{4BD892E5-C80F-4A67-A2EF-7BBEA83E10F3}"/>
    <cellStyle name="Normal 2 2 2 2 47 9" xfId="14198" xr:uid="{43E13C99-CD0C-4AF0-B1F2-6F7E8F978B80}"/>
    <cellStyle name="Normal 2 2 2 2 48" xfId="14199" xr:uid="{47740471-FEDB-42BC-88C6-CC0BC3BB5EF3}"/>
    <cellStyle name="Normal 2 2 2 2 49" xfId="14200" xr:uid="{42CE7E9F-3596-41DF-B74C-97283C097F01}"/>
    <cellStyle name="Normal 2 2 2 2 49 10" xfId="14201" xr:uid="{77DF461B-1B83-4361-AE74-FBF0C8E078B1}"/>
    <cellStyle name="Normal 2 2 2 2 49 11" xfId="14202" xr:uid="{089F0840-27D0-40FE-8497-747017B3B373}"/>
    <cellStyle name="Normal 2 2 2 2 49 2" xfId="14203" xr:uid="{FBBF0EF7-D13F-45B7-AF44-574BA8496B04}"/>
    <cellStyle name="Normal 2 2 2 2 49 2 10" xfId="14204" xr:uid="{811C6402-7C78-489F-B157-24978C9577AC}"/>
    <cellStyle name="Normal 2 2 2 2 49 2 11" xfId="14205" xr:uid="{3A29104D-3750-48D7-8C78-2D48E4CE5A12}"/>
    <cellStyle name="Normal 2 2 2 2 49 2 2" xfId="14206" xr:uid="{983C78D5-CC69-412E-A2C4-CC8A61055104}"/>
    <cellStyle name="Normal 2 2 2 2 49 2 2 2" xfId="14207" xr:uid="{32BEBB80-C24D-4063-B6ED-E13226DF52E1}"/>
    <cellStyle name="Normal 2 2 2 2 49 2 2 2 2" xfId="14208" xr:uid="{428604C6-4506-48A2-8CBD-E6DAA1C695BE}"/>
    <cellStyle name="Normal 2 2 2 2 49 2 2 2 3" xfId="14209" xr:uid="{13C44FBE-E72C-432B-87CD-479E6C3E1BC9}"/>
    <cellStyle name="Normal 2 2 2 2 49 2 2 2 4" xfId="14210" xr:uid="{EB49BA6C-0C04-4414-A1CE-AEBDEF2043A3}"/>
    <cellStyle name="Normal 2 2 2 2 49 2 2 3" xfId="14211" xr:uid="{97455DD4-1C14-46D3-A042-7254B8505DF9}"/>
    <cellStyle name="Normal 2 2 2 2 49 2 2 4" xfId="14212" xr:uid="{284A14FA-4052-4E1A-A121-295ED26DCF57}"/>
    <cellStyle name="Normal 2 2 2 2 49 2 2 5" xfId="14213" xr:uid="{F627068D-1DDF-4B3C-85D3-AB3813597D06}"/>
    <cellStyle name="Normal 2 2 2 2 49 2 2 6" xfId="14214" xr:uid="{6AC2C9C0-44A8-4A50-9F1C-AABBE0677A5F}"/>
    <cellStyle name="Normal 2 2 2 2 49 2 3" xfId="14215" xr:uid="{ECA4E75D-A67D-4D16-8CCB-276B21F414E1}"/>
    <cellStyle name="Normal 2 2 2 2 49 2 4" xfId="14216" xr:uid="{7A264827-24A7-4C90-9303-3F72295E0D40}"/>
    <cellStyle name="Normal 2 2 2 2 49 2 5" xfId="14217" xr:uid="{D9F5723C-E48F-42D1-AB58-54B174F40F99}"/>
    <cellStyle name="Normal 2 2 2 2 49 2 6" xfId="14218" xr:uid="{7C3BE426-71F5-4B6C-8158-BF1AC5121E4A}"/>
    <cellStyle name="Normal 2 2 2 2 49 2 7" xfId="14219" xr:uid="{A2902513-574A-4BE7-9FB1-58FB3C7F7636}"/>
    <cellStyle name="Normal 2 2 2 2 49 2 8" xfId="14220" xr:uid="{BCD6A3FB-5070-4BC6-9F57-7F29489165D6}"/>
    <cellStyle name="Normal 2 2 2 2 49 2 8 2" xfId="14221" xr:uid="{F639750E-2357-4FC7-8CBD-FCFAB271E60D}"/>
    <cellStyle name="Normal 2 2 2 2 49 2 8 3" xfId="14222" xr:uid="{56A15966-AD99-4BE5-8368-84301DEFC39B}"/>
    <cellStyle name="Normal 2 2 2 2 49 2 8 4" xfId="14223" xr:uid="{9430681F-5391-49BC-B24D-49C1B3F43C12}"/>
    <cellStyle name="Normal 2 2 2 2 49 2 9" xfId="14224" xr:uid="{540870CD-386F-4357-836C-F90F52CC95D8}"/>
    <cellStyle name="Normal 2 2 2 2 49 3" xfId="14225" xr:uid="{F367C951-26BF-41F3-B6A6-1F9302E0EE31}"/>
    <cellStyle name="Normal 2 2 2 2 49 3 2" xfId="14226" xr:uid="{BBFFFCBA-D544-4397-912F-3D1F199AFD99}"/>
    <cellStyle name="Normal 2 2 2 2 49 3 2 2" xfId="14227" xr:uid="{92467859-9BF9-4F81-A0B0-6AAFA3771E37}"/>
    <cellStyle name="Normal 2 2 2 2 49 3 2 3" xfId="14228" xr:uid="{9C574B9F-D3BD-4CBD-850A-B92F62602292}"/>
    <cellStyle name="Normal 2 2 2 2 49 3 2 4" xfId="14229" xr:uid="{8CD44550-1C07-42BC-932B-531C33EDAFDA}"/>
    <cellStyle name="Normal 2 2 2 2 49 3 3" xfId="14230" xr:uid="{2A0CF28D-C956-4E59-BA06-01634EB78ADF}"/>
    <cellStyle name="Normal 2 2 2 2 49 3 4" xfId="14231" xr:uid="{9F0614AF-38C5-48D2-8E64-4963D1A1AD79}"/>
    <cellStyle name="Normal 2 2 2 2 49 3 5" xfId="14232" xr:uid="{8CC9D125-8AD5-4B2B-9ED1-DDF992A1CFF2}"/>
    <cellStyle name="Normal 2 2 2 2 49 3 6" xfId="14233" xr:uid="{8FCF34D1-4458-461C-A1DF-4D3676ADE1DE}"/>
    <cellStyle name="Normal 2 2 2 2 49 4" xfId="14234" xr:uid="{E9C2A604-4371-4574-A22A-F8DE524F5661}"/>
    <cellStyle name="Normal 2 2 2 2 49 5" xfId="14235" xr:uid="{A13CBA39-1667-482A-8D0A-1825E45775B3}"/>
    <cellStyle name="Normal 2 2 2 2 49 6" xfId="14236" xr:uid="{0D4CAED2-8FE8-4986-8774-774BB23E5C20}"/>
    <cellStyle name="Normal 2 2 2 2 49 7" xfId="14237" xr:uid="{CB34D31F-9F69-4A77-98CE-C0F7AFEEABC7}"/>
    <cellStyle name="Normal 2 2 2 2 49 8" xfId="14238" xr:uid="{29AAB150-3838-4DD1-B820-DE4151F78191}"/>
    <cellStyle name="Normal 2 2 2 2 49 8 2" xfId="14239" xr:uid="{7E2EE0E5-2FDD-4196-BE97-7377D08C6A97}"/>
    <cellStyle name="Normal 2 2 2 2 49 8 3" xfId="14240" xr:uid="{19C9E25C-BD98-43BE-B136-729043F75580}"/>
    <cellStyle name="Normal 2 2 2 2 49 8 4" xfId="14241" xr:uid="{8905A071-669C-4E0C-8155-A39F05A4E0CC}"/>
    <cellStyle name="Normal 2 2 2 2 49 9" xfId="14242" xr:uid="{6E6E4792-2A7E-4C35-B724-3A6D9ACB37F1}"/>
    <cellStyle name="Normal 2 2 2 2 5" xfId="14243" xr:uid="{F15E8376-331B-4642-9314-B74D1263A30E}"/>
    <cellStyle name="Normal 2 2 2 2 5 2" xfId="14244" xr:uid="{3EFBF2A4-1D19-4DB7-AB4F-4FDAB4E0ACC0}"/>
    <cellStyle name="Normal 2 2 2 2 50" xfId="14245" xr:uid="{5CAD3502-141F-488E-8247-04C3CCC58BC0}"/>
    <cellStyle name="Normal 2 2 2 2 51" xfId="14246" xr:uid="{26F50E29-7AE1-4F6C-B435-17D4A85F2F48}"/>
    <cellStyle name="Normal 2 2 2 2 51 2" xfId="14247" xr:uid="{3B70EF7A-59A2-4C77-B3E9-E1AD0C7EC08D}"/>
    <cellStyle name="Normal 2 2 2 2 51 2 2" xfId="14248" xr:uid="{03390B92-DAF3-4609-B04E-98E2BFDE9CB2}"/>
    <cellStyle name="Normal 2 2 2 2 51 2 3" xfId="14249" xr:uid="{61C83DA8-DA5A-4A43-81C1-AC5022F37944}"/>
    <cellStyle name="Normal 2 2 2 2 51 2 4" xfId="14250" xr:uid="{4EDBDBA8-72D5-494C-BD62-EA4ECEF4D08F}"/>
    <cellStyle name="Normal 2 2 2 2 51 3" xfId="14251" xr:uid="{E608E7E0-02B3-4417-B0E6-7380151A656F}"/>
    <cellStyle name="Normal 2 2 2 2 51 4" xfId="14252" xr:uid="{2BA62730-7378-466E-97F4-F5CA279D9FB1}"/>
    <cellStyle name="Normal 2 2 2 2 51 5" xfId="14253" xr:uid="{8FB35D17-6233-44C0-A3E9-E516CE7846E4}"/>
    <cellStyle name="Normal 2 2 2 2 51 6" xfId="14254" xr:uid="{9AEBC4CC-BEE9-4C56-8324-EE078A857D35}"/>
    <cellStyle name="Normal 2 2 2 2 52" xfId="14255" xr:uid="{B0B9713C-3326-47AF-A7B2-E172CD1DC86D}"/>
    <cellStyle name="Normal 2 2 2 2 53" xfId="14256" xr:uid="{CE0525F5-EF25-4E56-A9D8-BC76B51956BD}"/>
    <cellStyle name="Normal 2 2 2 2 54" xfId="14257" xr:uid="{CCA510B7-090C-4F76-9C7D-1A808977B987}"/>
    <cellStyle name="Normal 2 2 2 2 55" xfId="14258" xr:uid="{D4F54582-101C-4954-B3D2-C8747F549D40}"/>
    <cellStyle name="Normal 2 2 2 2 56" xfId="14259" xr:uid="{071EFFDF-1959-4883-AF7B-41EA0063AEB6}"/>
    <cellStyle name="Normal 2 2 2 2 57" xfId="14260" xr:uid="{E0A6B013-1003-4BB6-9455-EF699A1C5B22}"/>
    <cellStyle name="Normal 2 2 2 2 57 2" xfId="14261" xr:uid="{447EB347-E8A4-47A7-828B-0708B759D930}"/>
    <cellStyle name="Normal 2 2 2 2 57 3" xfId="14262" xr:uid="{D73DEAB4-18BD-405D-8BBA-19E7C2A09592}"/>
    <cellStyle name="Normal 2 2 2 2 57 4" xfId="14263" xr:uid="{4916A376-DDEE-4DCD-B023-6E61650ED766}"/>
    <cellStyle name="Normal 2 2 2 2 58" xfId="14264" xr:uid="{2A326C39-126A-430A-8032-4C97F7BC24FB}"/>
    <cellStyle name="Normal 2 2 2 2 59" xfId="14265" xr:uid="{7EFD1686-B343-4141-85E2-69A3C3238BDF}"/>
    <cellStyle name="Normal 2 2 2 2 6" xfId="14266" xr:uid="{610D8A35-BC11-416C-847F-D16BE97D4121}"/>
    <cellStyle name="Normal 2 2 2 2 6 2" xfId="14267" xr:uid="{3CC133FB-22AC-42A1-81EF-29F772832840}"/>
    <cellStyle name="Normal 2 2 2 2 60" xfId="14268" xr:uid="{A89990BD-DA42-4FBA-9769-77CC1B524CAD}"/>
    <cellStyle name="Normal 2 2 2 2 61" xfId="14269" xr:uid="{D3DE0B42-6D70-45CE-AA1B-DCCFD5207425}"/>
    <cellStyle name="Normal 2 2 2 2 62" xfId="14270" xr:uid="{45443BE4-EBE2-4EB2-BFD9-BCFC4FD0AC76}"/>
    <cellStyle name="Normal 2 2 2 2 63" xfId="14271" xr:uid="{F7D17D1B-4CE9-4CEB-A40C-E46CC224D2EA}"/>
    <cellStyle name="Normal 2 2 2 2 64" xfId="14272" xr:uid="{22F0D6C1-1732-4B1F-9481-2E2862982CAE}"/>
    <cellStyle name="Normal 2 2 2 2 65" xfId="14273" xr:uid="{CBFA71E9-030D-44D8-8884-7626634C27B8}"/>
    <cellStyle name="Normal 2 2 2 2 66" xfId="14274" xr:uid="{C159B45C-2488-4CB0-A6F7-0C5994ADFC57}"/>
    <cellStyle name="Normal 2 2 2 2 67" xfId="14275" xr:uid="{29A79D75-5775-46A0-A5AD-596072622AA8}"/>
    <cellStyle name="Normal 2 2 2 2 68" xfId="14276" xr:uid="{4C597039-8DF8-4484-9F91-A3B8CE0FD684}"/>
    <cellStyle name="Normal 2 2 2 2 69" xfId="14277" xr:uid="{E5D72CBD-8448-4770-81F8-6472961627D6}"/>
    <cellStyle name="Normal 2 2 2 2 7" xfId="14278" xr:uid="{CAA4D26E-5FAF-4B20-B63F-FFB81D98DFA7}"/>
    <cellStyle name="Normal 2 2 2 2 7 2" xfId="14279" xr:uid="{BA803146-1461-49E3-AEF8-50BA742617E6}"/>
    <cellStyle name="Normal 2 2 2 2 70" xfId="14280" xr:uid="{3568ED0B-1D6E-4E75-8716-4B8105B1A51C}"/>
    <cellStyle name="Normal 2 2 2 2 71" xfId="14281" xr:uid="{AA592B35-E4BD-4489-B1AD-3262829ADFB2}"/>
    <cellStyle name="Normal 2 2 2 2 72" xfId="14282" xr:uid="{52322416-CC86-4631-8381-0063D70ECF58}"/>
    <cellStyle name="Normal 2 2 2 2 72 2" xfId="14283" xr:uid="{289125C8-0487-402F-AA8D-2264AB8EA3C0}"/>
    <cellStyle name="Normal 2 2 2 2 72 3" xfId="14284" xr:uid="{510AA78D-17A4-459E-AA1B-A0C44CC612C8}"/>
    <cellStyle name="Normal 2 2 2 2 72 4" xfId="14285" xr:uid="{59EDBB5C-2626-41F9-A353-25ABC10E3A43}"/>
    <cellStyle name="Normal 2 2 2 2 72 5" xfId="14286" xr:uid="{6604C178-27DD-4743-A120-D73D1C0DC8E9}"/>
    <cellStyle name="Normal 2 2 2 2 72 6" xfId="14287" xr:uid="{166A4ED9-A4C4-4BDE-A8B7-D8179B853B72}"/>
    <cellStyle name="Normal 2 2 2 2 72 7" xfId="14288" xr:uid="{F856F1D7-9CAA-4161-8CE8-7D52CC8878B7}"/>
    <cellStyle name="Normal 2 2 2 2 73" xfId="14289" xr:uid="{17D2191D-77FC-4511-89F3-585347ABFE18}"/>
    <cellStyle name="Normal 2 2 2 2 74" xfId="14290" xr:uid="{25068AFA-90F1-4DE0-842D-849233AD7398}"/>
    <cellStyle name="Normal 2 2 2 2 75" xfId="14291" xr:uid="{45C0209C-3DDF-4293-AF63-2D5B14655E11}"/>
    <cellStyle name="Normal 2 2 2 2 76" xfId="14292" xr:uid="{93CA61FE-5542-4508-BC96-FD1180EAAB4A}"/>
    <cellStyle name="Normal 2 2 2 2 77" xfId="14293" xr:uid="{253993F7-E76D-4742-8B70-C0349F4FD1FF}"/>
    <cellStyle name="Normal 2 2 2 2 78" xfId="14294" xr:uid="{AF8D9EE6-D40A-40B6-81F2-AEC7F65BA820}"/>
    <cellStyle name="Normal 2 2 2 2 79" xfId="14295" xr:uid="{1E5591E8-B869-4597-833E-6B8EEC5CE474}"/>
    <cellStyle name="Normal 2 2 2 2 8" xfId="14296" xr:uid="{391CF3F7-B70E-411F-9932-E4059D849135}"/>
    <cellStyle name="Normal 2 2 2 2 8 2" xfId="14297" xr:uid="{663399FF-E08A-47BB-AEC3-0B5DFEFF13A4}"/>
    <cellStyle name="Normal 2 2 2 2 80" xfId="14298" xr:uid="{572BDDDB-E07A-4CFD-9CDA-CE4DBE8F91E9}"/>
    <cellStyle name="Normal 2 2 2 2 81" xfId="14299" xr:uid="{A37374ED-B0BE-43D8-A9CE-E99D837B1AFC}"/>
    <cellStyle name="Normal 2 2 2 2 82" xfId="14300" xr:uid="{EE679CE5-237C-44F1-AC3F-3343FA2C7EA2}"/>
    <cellStyle name="Normal 2 2 2 2 83" xfId="14301" xr:uid="{39C7F20B-2302-470B-B9BD-09F8F7FAFE23}"/>
    <cellStyle name="Normal 2 2 2 2 84" xfId="14302" xr:uid="{F066DD6E-55DE-4628-84A2-3C5599293A24}"/>
    <cellStyle name="Normal 2 2 2 2 85" xfId="14303" xr:uid="{358D5864-71DE-4A8B-A654-72232BBE6F90}"/>
    <cellStyle name="Normal 2 2 2 2 86" xfId="14304" xr:uid="{48591CB0-6615-4456-AFB1-D8723E79C3F3}"/>
    <cellStyle name="Normal 2 2 2 2 87" xfId="14305" xr:uid="{188EB1F5-F52A-47BC-A41D-3DCF6C7CFA3E}"/>
    <cellStyle name="Normal 2 2 2 2 88" xfId="14306" xr:uid="{DA4CE809-5A2C-46D6-A114-0E4C1802B288}"/>
    <cellStyle name="Normal 2 2 2 2 89" xfId="14307" xr:uid="{13EDDAB5-06DF-4C34-AD04-C9EF651C02A5}"/>
    <cellStyle name="Normal 2 2 2 2 9" xfId="14308" xr:uid="{4C8E9031-71F7-41DD-9B19-568CA16DAFE9}"/>
    <cellStyle name="Normal 2 2 2 2 9 2" xfId="14309" xr:uid="{AA8C5842-6912-4BF4-B7EE-287F55FF9509}"/>
    <cellStyle name="Normal 2 2 2 2 90" xfId="14310" xr:uid="{BB3D6128-0EAC-4583-B138-F5A1F4497C50}"/>
    <cellStyle name="Normal 2 2 2 2 91" xfId="14311" xr:uid="{BA562968-32EA-45AC-A577-B630AC24CBC9}"/>
    <cellStyle name="Normal 2 2 2 2 92" xfId="14312" xr:uid="{4ECB48D4-1F73-4743-83E5-BF6CE6D0FF4A}"/>
    <cellStyle name="Normal 2 2 2 2 93" xfId="14313" xr:uid="{9A4EB6D2-1D8F-45A0-B583-BB41AC69FB07}"/>
    <cellStyle name="Normal 2 2 2 2 94" xfId="14314" xr:uid="{E326301E-656A-4A7E-A041-962EF407940A}"/>
    <cellStyle name="Normal 2 2 2 2 95" xfId="14315" xr:uid="{8629B0F9-0CEA-476A-929E-DC8F4F7483AE}"/>
    <cellStyle name="Normal 2 2 2 2 96" xfId="14316" xr:uid="{1E9A1364-B91A-4213-ADAA-BBA7FBE2F919}"/>
    <cellStyle name="Normal 2 2 2 2 97" xfId="14317" xr:uid="{6C8ED0C3-F7F0-4B20-AF87-6120D9348E62}"/>
    <cellStyle name="Normal 2 2 2 2 98" xfId="14318" xr:uid="{0DF04E6D-1626-4DC8-9F31-6E6A55DF215F}"/>
    <cellStyle name="Normal 2 2 2 2 99" xfId="14319" xr:uid="{61EE5032-EDAC-4174-8CE2-8E5985A681A2}"/>
    <cellStyle name="Normal 2 2 2 20" xfId="14320" xr:uid="{FDF66050-BFC5-474A-B9BB-6384BEEA9F46}"/>
    <cellStyle name="Normal 2 2 2 20 2" xfId="14321" xr:uid="{4C4B1352-91A6-45A3-89EC-2210178C920B}"/>
    <cellStyle name="Normal 2 2 2 21" xfId="14322" xr:uid="{54FA3B6D-E03E-4663-8FBA-C66EA3C9C47B}"/>
    <cellStyle name="Normal 2 2 2 21 2" xfId="14323" xr:uid="{49FC7F1F-CB3F-403A-A17C-1CEF66207BE0}"/>
    <cellStyle name="Normal 2 2 2 22" xfId="14324" xr:uid="{948418DF-BBE6-4A6D-A188-DFC0FBE1D29A}"/>
    <cellStyle name="Normal 2 2 2 22 2" xfId="14325" xr:uid="{AAD804DD-2ABA-4769-8D07-B5D3BE97143D}"/>
    <cellStyle name="Normal 2 2 2 23" xfId="14326" xr:uid="{14AD8475-1E55-4A50-8AE6-BADD9A951146}"/>
    <cellStyle name="Normal 2 2 2 23 2" xfId="14327" xr:uid="{450BA6B8-CB30-4E61-B6CA-52D87E50A7E7}"/>
    <cellStyle name="Normal 2 2 2 24" xfId="14328" xr:uid="{E729A7DB-C4E0-4130-AE01-2F9117B724A3}"/>
    <cellStyle name="Normal 2 2 2 24 2" xfId="14329" xr:uid="{85FB2C6A-C88B-4487-B5E7-EEA6D8F5B56A}"/>
    <cellStyle name="Normal 2 2 2 25" xfId="14330" xr:uid="{C4C4C375-5E58-4967-8458-C13C7E89EE9A}"/>
    <cellStyle name="Normal 2 2 2 25 2" xfId="14331" xr:uid="{2E18F7E2-80DA-45E1-AA3A-12588EC97377}"/>
    <cellStyle name="Normal 2 2 2 26" xfId="14332" xr:uid="{ECB12D16-A47A-45E2-B777-BDFD574751F1}"/>
    <cellStyle name="Normal 2 2 2 26 2" xfId="14333" xr:uid="{C3448FD4-79BE-435E-B45A-6E65E95FF4B2}"/>
    <cellStyle name="Normal 2 2 2 27" xfId="14334" xr:uid="{C62FA105-1E31-47A1-B058-5B24607368AB}"/>
    <cellStyle name="Normal 2 2 2 27 2" xfId="14335" xr:uid="{58986AFE-8A6F-4861-98D7-2D32E62C6FB5}"/>
    <cellStyle name="Normal 2 2 2 28" xfId="14336" xr:uid="{AFDB6B37-4F97-431B-94BF-0186251AA90A}"/>
    <cellStyle name="Normal 2 2 2 28 2" xfId="14337" xr:uid="{AAB9370F-259B-499A-9DDD-8E80DFB675EF}"/>
    <cellStyle name="Normal 2 2 2 28 2 2" xfId="14338" xr:uid="{E1F661E2-2068-4E66-8050-C6FD1B4E5A9C}"/>
    <cellStyle name="Normal 2 2 2 28 2 2 2" xfId="14339" xr:uid="{17F1A434-D33C-42B2-9DE1-B9E042EBD3C1}"/>
    <cellStyle name="Normal 2 2 2 28 3" xfId="14340" xr:uid="{7193B776-D831-4C75-B84D-2508DEBBF0EC}"/>
    <cellStyle name="Normal 2 2 2 28 4" xfId="14341" xr:uid="{E965FB82-A2D4-4054-834E-935F5DD4639E}"/>
    <cellStyle name="Normal 2 2 2 28 5" xfId="14342" xr:uid="{BAFF411F-CDE8-4DB3-A8BD-775E6F070796}"/>
    <cellStyle name="Normal 2 2 2 28 6" xfId="14343" xr:uid="{CF18CFE2-AB55-4E14-BC80-DD6B9A4BDC83}"/>
    <cellStyle name="Normal 2 2 2 28 7" xfId="14344" xr:uid="{B6E3A9E6-DF1C-405E-9BC0-97D70F28B4BC}"/>
    <cellStyle name="Normal 2 2 2 29" xfId="14345" xr:uid="{D6119C62-4A3A-4A48-BECC-4068716E7583}"/>
    <cellStyle name="Normal 2 2 2 29 2" xfId="14346" xr:uid="{92E29D4A-EB35-4458-ACF9-F5783FEDF794}"/>
    <cellStyle name="Normal 2 2 2 29 2 2" xfId="14347" xr:uid="{4CA063C6-92C3-4154-A381-E87221960506}"/>
    <cellStyle name="Normal 2 2 2 29 2 3" xfId="14348" xr:uid="{993910DF-C88E-4B42-AB18-F8138AC93007}"/>
    <cellStyle name="Normal 2 2 2 29 3" xfId="14349" xr:uid="{DE1B09AC-14A0-47A1-BA44-99C1D71FB452}"/>
    <cellStyle name="Normal 2 2 2 3" xfId="14350" xr:uid="{9DB46FB3-268B-4F21-AFAD-4CA23755483C}"/>
    <cellStyle name="Normal 2 2 2 3 10" xfId="14351" xr:uid="{F1CACFFE-CD4F-47DD-B00F-47617723191A}"/>
    <cellStyle name="Normal 2 2 2 3 11" xfId="14352" xr:uid="{22746A3B-6A4C-4C4E-BBEB-982ACC91D603}"/>
    <cellStyle name="Normal 2 2 2 3 12" xfId="14353" xr:uid="{D923695C-32FA-40FA-9876-617275173026}"/>
    <cellStyle name="Normal 2 2 2 3 13" xfId="14354" xr:uid="{E6113BB8-F5EC-40A3-A00B-009F6B9595D9}"/>
    <cellStyle name="Normal 2 2 2 3 14" xfId="14355" xr:uid="{27E0F82F-51DE-4490-8253-CB4EFA190A86}"/>
    <cellStyle name="Normal 2 2 2 3 15" xfId="14356" xr:uid="{DBA2C591-968A-4295-9C6D-161D09BF4C42}"/>
    <cellStyle name="Normal 2 2 2 3 16" xfId="14357" xr:uid="{54E05D7D-B0F4-4ED5-A1FD-7FBA981C02ED}"/>
    <cellStyle name="Normal 2 2 2 3 17" xfId="14358" xr:uid="{084C22FF-9907-44EB-9CA4-30F6B5914BA9}"/>
    <cellStyle name="Normal 2 2 2 3 18" xfId="14359" xr:uid="{68322BA3-830A-4A0B-A14B-50E5AF87959D}"/>
    <cellStyle name="Normal 2 2 2 3 2" xfId="14360" xr:uid="{D1292FE6-E42D-482D-A7AD-21246CCCE347}"/>
    <cellStyle name="Normal 2 2 2 3 2 10" xfId="14361" xr:uid="{9F1A9B84-AE91-4199-925D-C02B2C477757}"/>
    <cellStyle name="Normal 2 2 2 3 2 11" xfId="14362" xr:uid="{AC96A0DC-0026-4412-B4F2-6F82FEC71167}"/>
    <cellStyle name="Normal 2 2 2 3 2 12" xfId="14363" xr:uid="{63D0DC2B-79CA-4242-8042-7A2CAE73B729}"/>
    <cellStyle name="Normal 2 2 2 3 2 13" xfId="14364" xr:uid="{0B966D22-66CA-4273-8843-C7C3451D0224}"/>
    <cellStyle name="Normal 2 2 2 3 2 14" xfId="14365" xr:uid="{CDD05E3F-4C47-4158-9B05-7D9E16023F71}"/>
    <cellStyle name="Normal 2 2 2 3 2 15" xfId="14366" xr:uid="{5323E623-D4F1-4CAB-8E4C-6E32AD25F5B5}"/>
    <cellStyle name="Normal 2 2 2 3 2 16" xfId="14367" xr:uid="{34FB4E93-D88D-4940-9508-28AEB4B2B36B}"/>
    <cellStyle name="Normal 2 2 2 3 2 17" xfId="14368" xr:uid="{58ADD8E0-53CC-489C-BAFC-05C48085ADF6}"/>
    <cellStyle name="Normal 2 2 2 3 2 2" xfId="14369" xr:uid="{92DCE3F7-CC61-41DE-8DEE-E11D3C5C210E}"/>
    <cellStyle name="Normal 2 2 2 3 2 2 2" xfId="14370" xr:uid="{5B7760C8-C967-43CD-9541-4EBA195CE550}"/>
    <cellStyle name="Normal 2 2 2 3 2 2 2 2" xfId="14371" xr:uid="{A738387B-FDF7-4D33-A758-AE46FE510C72}"/>
    <cellStyle name="Normal 2 2 2 3 2 2 2 3" xfId="14372" xr:uid="{C5835B3B-4EDE-47B4-882D-18E69F8CAC33}"/>
    <cellStyle name="Normal 2 2 2 3 2 2 2 4" xfId="14373" xr:uid="{FF90D2B8-19AA-4ECF-8FAA-26604A995EBE}"/>
    <cellStyle name="Normal 2 2 2 3 2 2 2 5" xfId="14374" xr:uid="{CE32E1F9-3300-417F-8834-36CC31741D22}"/>
    <cellStyle name="Normal 2 2 2 3 2 2 2 6" xfId="14375" xr:uid="{B2A3AC4F-B53E-4D02-A282-0F4F78F27CD7}"/>
    <cellStyle name="Normal 2 2 2 3 2 2 2 7" xfId="14376" xr:uid="{5E844692-C27B-488F-99AB-EFF5A22ED237}"/>
    <cellStyle name="Normal 2 2 2 3 2 2 2 8" xfId="14377" xr:uid="{0E118D1D-8CF9-40EA-B536-C31A6DE32460}"/>
    <cellStyle name="Normal 2 2 2 3 2 2 2 9" xfId="14378" xr:uid="{FA5D592E-FE45-4C12-939D-C7697C09FBDE}"/>
    <cellStyle name="Normal 2 2 2 3 2 2 3" xfId="14379" xr:uid="{6BDFFF9C-7112-436F-B37E-0699FFCFCC08}"/>
    <cellStyle name="Normal 2 2 2 3 2 2 4" xfId="14380" xr:uid="{6242E5D7-BA2E-4D27-B7BE-09FB631663BC}"/>
    <cellStyle name="Normal 2 2 2 3 2 2 5" xfId="14381" xr:uid="{491FA2DC-5A2E-47A5-8F5D-8F9651040BCE}"/>
    <cellStyle name="Normal 2 2 2 3 2 2 6" xfId="14382" xr:uid="{7610028F-375F-44C9-A5DC-3645B9D6E80A}"/>
    <cellStyle name="Normal 2 2 2 3 2 2 7" xfId="14383" xr:uid="{90BAE95A-7AFA-425D-9F79-A392E89DA2C3}"/>
    <cellStyle name="Normal 2 2 2 3 2 2 8" xfId="14384" xr:uid="{7570F228-9E11-4157-AE15-5DE4247C0655}"/>
    <cellStyle name="Normal 2 2 2 3 2 2 9" xfId="14385" xr:uid="{4575E302-3BF5-4EAA-BCB8-4D0F3A787CF0}"/>
    <cellStyle name="Normal 2 2 2 3 2 3" xfId="14386" xr:uid="{945696CE-1A49-4749-B49A-8EE9436DC6AA}"/>
    <cellStyle name="Normal 2 2 2 3 2 4" xfId="14387" xr:uid="{31F545E9-9AA4-45EF-BC5C-998E6388115D}"/>
    <cellStyle name="Normal 2 2 2 3 2 5" xfId="14388" xr:uid="{29F4F885-2062-46DC-919B-0CBBEC07D392}"/>
    <cellStyle name="Normal 2 2 2 3 2 6" xfId="14389" xr:uid="{AAEFB24A-58AB-4BA2-9F40-556D9D9D07CF}"/>
    <cellStyle name="Normal 2 2 2 3 2 7" xfId="14390" xr:uid="{0F9CE69E-69F9-4D54-9142-3069BF08DDFC}"/>
    <cellStyle name="Normal 2 2 2 3 2 8" xfId="14391" xr:uid="{3DD8E907-FDF1-4466-B2B9-10F28AED4490}"/>
    <cellStyle name="Normal 2 2 2 3 2 9" xfId="14392" xr:uid="{57C24CF1-E79E-4C36-B3EE-1D567210CC37}"/>
    <cellStyle name="Normal 2 2 2 3 3" xfId="14393" xr:uid="{19934A23-E248-477D-B1E6-09DFBCB66F67}"/>
    <cellStyle name="Normal 2 2 2 3 3 2" xfId="14394" xr:uid="{EA0193CB-C90E-4BBC-A219-A180C24BDF14}"/>
    <cellStyle name="Normal 2 2 2 3 3 2 2" xfId="14395" xr:uid="{0BA83679-66F7-49B4-BFAF-B30418848B0A}"/>
    <cellStyle name="Normal 2 2 2 3 3 2 3" xfId="14396" xr:uid="{242D436E-31B6-4CA4-8E25-5C6D991E31E7}"/>
    <cellStyle name="Normal 2 2 2 3 3 2 4" xfId="14397" xr:uid="{C4FB2C5E-A1BD-4858-B107-A3D8BBE1CB41}"/>
    <cellStyle name="Normal 2 2 2 3 3 2 5" xfId="14398" xr:uid="{FA0759A9-51BF-440D-9CF4-2C5CF0C76566}"/>
    <cellStyle name="Normal 2 2 2 3 3 2 6" xfId="14399" xr:uid="{9B5F5BDC-302A-4963-B82B-4EC49AC9E368}"/>
    <cellStyle name="Normal 2 2 2 3 3 2 7" xfId="14400" xr:uid="{67752FD6-E881-4EED-8758-9BF113FB59AD}"/>
    <cellStyle name="Normal 2 2 2 3 3 2 8" xfId="14401" xr:uid="{E4A70223-43B6-407D-BE4B-039CCC515B6A}"/>
    <cellStyle name="Normal 2 2 2 3 3 2 9" xfId="14402" xr:uid="{CFEE667B-A645-4BF6-BE75-8A604829A16A}"/>
    <cellStyle name="Normal 2 2 2 3 3 3" xfId="14403" xr:uid="{55EE3E73-0D1F-42AC-88C4-A6866552BDC8}"/>
    <cellStyle name="Normal 2 2 2 3 3 4" xfId="14404" xr:uid="{12638F76-0512-45CC-91E9-F489C5842211}"/>
    <cellStyle name="Normal 2 2 2 3 3 5" xfId="14405" xr:uid="{33357104-AEFF-4659-86C0-053FB6D19793}"/>
    <cellStyle name="Normal 2 2 2 3 3 6" xfId="14406" xr:uid="{E42827D9-031B-435D-A87F-7B3AE9C67464}"/>
    <cellStyle name="Normal 2 2 2 3 3 7" xfId="14407" xr:uid="{37837A19-1BCD-4907-91AE-72F2A735FB3C}"/>
    <cellStyle name="Normal 2 2 2 3 3 8" xfId="14408" xr:uid="{1DDB099B-0C36-4F67-9155-B8A6C21AFAED}"/>
    <cellStyle name="Normal 2 2 2 3 3 9" xfId="14409" xr:uid="{B5999A5D-1147-4FC9-9242-7CB03749D750}"/>
    <cellStyle name="Normal 2 2 2 3 4" xfId="14410" xr:uid="{B9F45387-D7EB-49DC-B17E-4F0E20C0D604}"/>
    <cellStyle name="Normal 2 2 2 3 5" xfId="14411" xr:uid="{CC6FB66F-9293-4044-BA36-ACB262D405CD}"/>
    <cellStyle name="Normal 2 2 2 3 6" xfId="14412" xr:uid="{B83120CD-C541-4CF5-8EDE-A8BD175CD3A6}"/>
    <cellStyle name="Normal 2 2 2 3 7" xfId="14413" xr:uid="{DF642EB1-4565-4C29-A330-84B204BA8417}"/>
    <cellStyle name="Normal 2 2 2 3 8" xfId="14414" xr:uid="{C3752CD1-CF23-4831-ACE3-1B7B59984B3A}"/>
    <cellStyle name="Normal 2 2 2 3 9" xfId="14415" xr:uid="{49E017C1-F4A0-4C63-B6DC-E691B75D64E3}"/>
    <cellStyle name="Normal 2 2 2 30" xfId="14416" xr:uid="{5E87FC86-200D-4AFC-A602-31AD19F837BD}"/>
    <cellStyle name="Normal 2 2 2 30 2" xfId="14417" xr:uid="{9A7AB563-2440-45B5-BDC1-A67D4EED7609}"/>
    <cellStyle name="Normal 2 2 2 31" xfId="14418" xr:uid="{1AA472A0-51FF-49CD-BDE6-EB6B6ADE9B06}"/>
    <cellStyle name="Normal 2 2 2 31 2" xfId="14419" xr:uid="{D3820AD2-FCBD-4991-9770-635A18804D33}"/>
    <cellStyle name="Normal 2 2 2 32" xfId="14420" xr:uid="{D1FA0829-F784-4625-9B30-6979F55DFD60}"/>
    <cellStyle name="Normal 2 2 2 32 2" xfId="14421" xr:uid="{611787AE-5EF1-43C9-912D-F02C6F6E89D2}"/>
    <cellStyle name="Normal 2 2 2 33" xfId="14422" xr:uid="{7BD3FB6E-7947-4224-95E5-FBF219093779}"/>
    <cellStyle name="Normal 2 2 2 34" xfId="14423" xr:uid="{185B8715-EA32-4284-9ED8-79EE090FA00A}"/>
    <cellStyle name="Normal 2 2 2 35" xfId="14424" xr:uid="{1B1559E7-934E-4CAC-965C-D2910860343F}"/>
    <cellStyle name="Normal 2 2 2 36" xfId="14425" xr:uid="{A899F39A-52BA-4185-B272-832F65264B46}"/>
    <cellStyle name="Normal 2 2 2 37" xfId="14426" xr:uid="{9B7DBD70-5F6E-49A4-9492-41B99EA3E408}"/>
    <cellStyle name="Normal 2 2 2 38" xfId="14427" xr:uid="{0C3829A6-317C-4F2A-B25D-9DEA5D28E5B6}"/>
    <cellStyle name="Normal 2 2 2 38 10" xfId="14428" xr:uid="{6A9029A4-EFC7-4EEF-976E-78C679C34E4F}"/>
    <cellStyle name="Normal 2 2 2 38 11" xfId="14429" xr:uid="{FEE33823-8E12-428C-8B8A-7080343D3DDF}"/>
    <cellStyle name="Normal 2 2 2 38 11 10" xfId="14430" xr:uid="{61011987-05F4-41A6-A0F0-FE3E825A858F}"/>
    <cellStyle name="Normal 2 2 2 38 11 11" xfId="14431" xr:uid="{68F049BF-65E2-480E-A5E7-DEEB4B7CAE6C}"/>
    <cellStyle name="Normal 2 2 2 38 11 11 2" xfId="14432" xr:uid="{23DB282D-7F11-4BB9-A26B-D629653B2A13}"/>
    <cellStyle name="Normal 2 2 2 38 11 11 3" xfId="14433" xr:uid="{C8426073-C96D-4C16-BBE0-5D283DE875A5}"/>
    <cellStyle name="Normal 2 2 2 38 11 11 4" xfId="14434" xr:uid="{341E994E-C351-4595-A0B1-4ECFEB359104}"/>
    <cellStyle name="Normal 2 2 2 38 11 12" xfId="14435" xr:uid="{A64671C1-6B83-4D3F-BF9D-B8B508AA5C80}"/>
    <cellStyle name="Normal 2 2 2 38 11 13" xfId="14436" xr:uid="{7CAEAE9C-C0CE-4C42-8B08-A8A937B8EEAB}"/>
    <cellStyle name="Normal 2 2 2 38 11 14" xfId="14437" xr:uid="{4EE8B955-77D8-4CB1-8581-676587D1D4C8}"/>
    <cellStyle name="Normal 2 2 2 38 11 2" xfId="14438" xr:uid="{4C00DDD8-BC92-49E3-ACD7-F558C21B1409}"/>
    <cellStyle name="Normal 2 2 2 38 11 2 10" xfId="14439" xr:uid="{333153AA-9995-43B0-A2D3-D09A0AAA843E}"/>
    <cellStyle name="Normal 2 2 2 38 11 2 11" xfId="14440" xr:uid="{8227F13E-0246-4BEF-96DC-1D658206097B}"/>
    <cellStyle name="Normal 2 2 2 38 11 2 2" xfId="14441" xr:uid="{56EB6FFE-6C72-49A1-B9E0-D19E4603DB2B}"/>
    <cellStyle name="Normal 2 2 2 38 11 2 2 10" xfId="14442" xr:uid="{1D0BD677-552F-466D-9704-05E7A7BBB325}"/>
    <cellStyle name="Normal 2 2 2 38 11 2 2 11" xfId="14443" xr:uid="{1E601894-3E08-4923-BABC-042003095527}"/>
    <cellStyle name="Normal 2 2 2 38 11 2 2 2" xfId="14444" xr:uid="{F0B91D8D-4ED1-436C-9F17-0EE8F6D67F31}"/>
    <cellStyle name="Normal 2 2 2 38 11 2 2 2 2" xfId="14445" xr:uid="{545B23B8-E7BE-4DA2-830F-52FC8E52884A}"/>
    <cellStyle name="Normal 2 2 2 38 11 2 2 2 2 2" xfId="14446" xr:uid="{06D95C2F-6735-4916-B995-0EDC5CF53171}"/>
    <cellStyle name="Normal 2 2 2 38 11 2 2 2 2 3" xfId="14447" xr:uid="{29AD9732-D7DF-4495-B8D8-5E147AE8B234}"/>
    <cellStyle name="Normal 2 2 2 38 11 2 2 2 2 4" xfId="14448" xr:uid="{35C6B078-0602-4D06-80B6-F08A4CF80A92}"/>
    <cellStyle name="Normal 2 2 2 38 11 2 2 2 3" xfId="14449" xr:uid="{19A916BB-4E80-4CB0-916B-484AFA34F64A}"/>
    <cellStyle name="Normal 2 2 2 38 11 2 2 2 4" xfId="14450" xr:uid="{BA4B1685-A690-48A9-9559-54C0B3775BBB}"/>
    <cellStyle name="Normal 2 2 2 38 11 2 2 2 5" xfId="14451" xr:uid="{E01CF0E4-3172-4596-81BF-D7C212D22BF0}"/>
    <cellStyle name="Normal 2 2 2 38 11 2 2 2 6" xfId="14452" xr:uid="{A88D32FB-3C08-4512-B322-393C185EE486}"/>
    <cellStyle name="Normal 2 2 2 38 11 2 2 3" xfId="14453" xr:uid="{81A486CC-5F45-4304-AC23-613BDD219E15}"/>
    <cellStyle name="Normal 2 2 2 38 11 2 2 4" xfId="14454" xr:uid="{B23B74F4-B94B-43B2-AF75-1F7F20363394}"/>
    <cellStyle name="Normal 2 2 2 38 11 2 2 5" xfId="14455" xr:uid="{69BE3AA5-351E-4C3D-8DB4-B567D992671C}"/>
    <cellStyle name="Normal 2 2 2 38 11 2 2 6" xfId="14456" xr:uid="{23412682-1C38-48E9-B6AD-880F6738BD35}"/>
    <cellStyle name="Normal 2 2 2 38 11 2 2 7" xfId="14457" xr:uid="{6A4DA82B-7737-477B-9221-35B06A4948EF}"/>
    <cellStyle name="Normal 2 2 2 38 11 2 2 8" xfId="14458" xr:uid="{BB0A8091-F76C-4A82-BDCA-0C4B64F9FD40}"/>
    <cellStyle name="Normal 2 2 2 38 11 2 2 8 2" xfId="14459" xr:uid="{55818D67-8E93-4551-941A-0A9104538DFF}"/>
    <cellStyle name="Normal 2 2 2 38 11 2 2 8 3" xfId="14460" xr:uid="{742C2E13-850A-466D-A635-1E7D52D7A961}"/>
    <cellStyle name="Normal 2 2 2 38 11 2 2 8 4" xfId="14461" xr:uid="{107B6555-148C-47B5-84FF-C28933F1D279}"/>
    <cellStyle name="Normal 2 2 2 38 11 2 2 9" xfId="14462" xr:uid="{97CD4E25-4A0F-41ED-98F5-1E6B4DEA8D05}"/>
    <cellStyle name="Normal 2 2 2 38 11 2 3" xfId="14463" xr:uid="{3BF769E6-62AF-4544-A3D5-A4753BF0DA26}"/>
    <cellStyle name="Normal 2 2 2 38 11 2 3 2" xfId="14464" xr:uid="{604156E5-18CC-455F-9F86-1296B4552FF5}"/>
    <cellStyle name="Normal 2 2 2 38 11 2 3 2 2" xfId="14465" xr:uid="{74272B2F-764C-483C-8BFF-13781F192BEA}"/>
    <cellStyle name="Normal 2 2 2 38 11 2 3 2 3" xfId="14466" xr:uid="{5B34F5FB-2E73-4C57-9BB6-4C1C2EEF05C1}"/>
    <cellStyle name="Normal 2 2 2 38 11 2 3 2 4" xfId="14467" xr:uid="{0C93CD29-8864-4801-ACE7-E7B2B3C49926}"/>
    <cellStyle name="Normal 2 2 2 38 11 2 3 3" xfId="14468" xr:uid="{2B6A99E8-879E-4139-9708-AE2CC55AB9F2}"/>
    <cellStyle name="Normal 2 2 2 38 11 2 3 4" xfId="14469" xr:uid="{1E1E21AC-2E5B-4C0C-AFBE-89C3E15214E3}"/>
    <cellStyle name="Normal 2 2 2 38 11 2 3 5" xfId="14470" xr:uid="{F76E8CC3-A9DB-45A1-945C-3BEB401C61DF}"/>
    <cellStyle name="Normal 2 2 2 38 11 2 3 6" xfId="14471" xr:uid="{E97EB796-DF8C-4F34-9E47-D85552930700}"/>
    <cellStyle name="Normal 2 2 2 38 11 2 4" xfId="14472" xr:uid="{620AA79A-9CDB-453B-958F-ED63A6D5A6B3}"/>
    <cellStyle name="Normal 2 2 2 38 11 2 5" xfId="14473" xr:uid="{AD8FE7A1-E9A6-4535-ACA9-1156DF6CDF4F}"/>
    <cellStyle name="Normal 2 2 2 38 11 2 6" xfId="14474" xr:uid="{74312B48-A375-4A62-9517-8DBB587B112A}"/>
    <cellStyle name="Normal 2 2 2 38 11 2 7" xfId="14475" xr:uid="{08A2564C-8A14-4490-8130-07C9348576BD}"/>
    <cellStyle name="Normal 2 2 2 38 11 2 8" xfId="14476" xr:uid="{79669707-0EDB-45D4-AC4C-F98BDF85577A}"/>
    <cellStyle name="Normal 2 2 2 38 11 2 8 2" xfId="14477" xr:uid="{D34E4E98-B4AA-4211-9140-48683E79D3F8}"/>
    <cellStyle name="Normal 2 2 2 38 11 2 8 3" xfId="14478" xr:uid="{DE3158E7-7E27-4D91-A596-7B5796538F06}"/>
    <cellStyle name="Normal 2 2 2 38 11 2 8 4" xfId="14479" xr:uid="{E84971F1-2D00-438D-9AB8-0CC38535573D}"/>
    <cellStyle name="Normal 2 2 2 38 11 2 9" xfId="14480" xr:uid="{46F72557-D0EF-404A-87A6-7346CA06DA33}"/>
    <cellStyle name="Normal 2 2 2 38 11 3" xfId="14481" xr:uid="{9F08647B-2380-421F-B9C1-855521AF8FA8}"/>
    <cellStyle name="Normal 2 2 2 38 11 4" xfId="14482" xr:uid="{5E526579-784A-4C4F-88C8-B16BAD4C68CC}"/>
    <cellStyle name="Normal 2 2 2 38 11 5" xfId="14483" xr:uid="{92B69CC3-3FC8-4635-B660-D79829DAC875}"/>
    <cellStyle name="Normal 2 2 2 38 11 5 2" xfId="14484" xr:uid="{8AE4583A-E8DB-4319-A9FE-74AABEBC5D5E}"/>
    <cellStyle name="Normal 2 2 2 38 11 5 2 2" xfId="14485" xr:uid="{FBF6C933-EA73-410F-830F-07777088B7AB}"/>
    <cellStyle name="Normal 2 2 2 38 11 5 2 3" xfId="14486" xr:uid="{3F70E81E-BAF1-48D8-8CE1-B46885D04B8D}"/>
    <cellStyle name="Normal 2 2 2 38 11 5 2 4" xfId="14487" xr:uid="{430D005D-177E-483B-9B45-03E9AB24EE7A}"/>
    <cellStyle name="Normal 2 2 2 38 11 5 3" xfId="14488" xr:uid="{E8CB6993-78B8-448E-A2A2-B325EB276ECB}"/>
    <cellStyle name="Normal 2 2 2 38 11 5 4" xfId="14489" xr:uid="{96FC77F5-8860-4BE2-9786-206D5BCF756C}"/>
    <cellStyle name="Normal 2 2 2 38 11 5 5" xfId="14490" xr:uid="{4DADC089-0558-4E6E-B28C-3EC5B31CEF6E}"/>
    <cellStyle name="Normal 2 2 2 38 11 5 6" xfId="14491" xr:uid="{C70961F1-2318-4BF3-A89A-D0AAB0CAFD6A}"/>
    <cellStyle name="Normal 2 2 2 38 11 6" xfId="14492" xr:uid="{453F686A-0C56-4283-8DAB-1E7CCDFB99D7}"/>
    <cellStyle name="Normal 2 2 2 38 11 7" xfId="14493" xr:uid="{EA765243-5BE1-4CAB-93E0-D4BA50393E1B}"/>
    <cellStyle name="Normal 2 2 2 38 11 8" xfId="14494" xr:uid="{4C2DCF2E-176D-4792-A19A-1CBAC7A4A16C}"/>
    <cellStyle name="Normal 2 2 2 38 11 9" xfId="14495" xr:uid="{8C10B169-3753-4C24-91E5-87348A00CEA3}"/>
    <cellStyle name="Normal 2 2 2 38 12" xfId="14496" xr:uid="{9CB17EA7-7059-45CA-8CEF-36AEC49DD8AC}"/>
    <cellStyle name="Normal 2 2 2 38 13" xfId="14497" xr:uid="{A4EB3CD1-A430-4D2F-AA4C-4C6E08DB32B8}"/>
    <cellStyle name="Normal 2 2 2 38 13 10" xfId="14498" xr:uid="{10300CEE-D14F-4E95-A558-BCD10A2B1E17}"/>
    <cellStyle name="Normal 2 2 2 38 13 11" xfId="14499" xr:uid="{D63E68E0-F282-46B9-9585-245E590E0323}"/>
    <cellStyle name="Normal 2 2 2 38 13 2" xfId="14500" xr:uid="{EFF0C871-428D-4C65-AC4A-76841CA4319E}"/>
    <cellStyle name="Normal 2 2 2 38 13 2 10" xfId="14501" xr:uid="{CA914219-C61F-4186-B346-5E621C0799C4}"/>
    <cellStyle name="Normal 2 2 2 38 13 2 11" xfId="14502" xr:uid="{A9E21BC0-79EA-4CA2-AB8A-2EDACA59A2A1}"/>
    <cellStyle name="Normal 2 2 2 38 13 2 2" xfId="14503" xr:uid="{22A77EF9-47B3-4E9B-B44D-9F0CE105A9CD}"/>
    <cellStyle name="Normal 2 2 2 38 13 2 2 2" xfId="14504" xr:uid="{1E8F48E6-887B-4A14-8A3B-784BB10B25C8}"/>
    <cellStyle name="Normal 2 2 2 38 13 2 2 2 2" xfId="14505" xr:uid="{0E1816D7-BA4F-42B6-922E-919AC1D6E9F1}"/>
    <cellStyle name="Normal 2 2 2 38 13 2 2 2 3" xfId="14506" xr:uid="{9FCCA3B2-F822-4B0E-A734-C50B8875D3EC}"/>
    <cellStyle name="Normal 2 2 2 38 13 2 2 2 4" xfId="14507" xr:uid="{09389010-B4D2-4397-BA2A-5FCFEB1D52DD}"/>
    <cellStyle name="Normal 2 2 2 38 13 2 2 3" xfId="14508" xr:uid="{19CB96E1-2B76-466C-978F-BA05257512D1}"/>
    <cellStyle name="Normal 2 2 2 38 13 2 2 4" xfId="14509" xr:uid="{82941F66-F745-46AC-9FCE-4CD05C1BA97D}"/>
    <cellStyle name="Normal 2 2 2 38 13 2 2 5" xfId="14510" xr:uid="{4ADF542D-A656-444C-9846-D46486622B3C}"/>
    <cellStyle name="Normal 2 2 2 38 13 2 2 6" xfId="14511" xr:uid="{2DC4B52D-4E82-47DA-A6D6-EF7EE874C0D2}"/>
    <cellStyle name="Normal 2 2 2 38 13 2 3" xfId="14512" xr:uid="{E7E1EFD4-4814-49E5-9C2B-871B44DF1375}"/>
    <cellStyle name="Normal 2 2 2 38 13 2 4" xfId="14513" xr:uid="{E2441AAC-AB7B-4819-8694-07081199644B}"/>
    <cellStyle name="Normal 2 2 2 38 13 2 5" xfId="14514" xr:uid="{3F8025A0-06BA-4DCA-8A28-A30DD90917F4}"/>
    <cellStyle name="Normal 2 2 2 38 13 2 6" xfId="14515" xr:uid="{3A16B4E9-5D19-42F1-A5CA-9169FD81A3D0}"/>
    <cellStyle name="Normal 2 2 2 38 13 2 7" xfId="14516" xr:uid="{FA2532F7-06EB-440D-9FAF-038E0C1DC1C0}"/>
    <cellStyle name="Normal 2 2 2 38 13 2 8" xfId="14517" xr:uid="{6103DAD6-6D38-49D3-9051-498FBA00B7A7}"/>
    <cellStyle name="Normal 2 2 2 38 13 2 8 2" xfId="14518" xr:uid="{636717FB-0EB9-4B07-A556-124E699CA3C1}"/>
    <cellStyle name="Normal 2 2 2 38 13 2 8 3" xfId="14519" xr:uid="{732AA15B-5FEF-4132-BB64-B81B170B9959}"/>
    <cellStyle name="Normal 2 2 2 38 13 2 8 4" xfId="14520" xr:uid="{73827A2B-250D-4214-A8D0-749A962EBC9C}"/>
    <cellStyle name="Normal 2 2 2 38 13 2 9" xfId="14521" xr:uid="{7C23C512-11B6-41FB-B286-24D56D51343F}"/>
    <cellStyle name="Normal 2 2 2 38 13 3" xfId="14522" xr:uid="{DE85D226-9B57-49EC-B88D-77F2EBAD41B2}"/>
    <cellStyle name="Normal 2 2 2 38 13 3 2" xfId="14523" xr:uid="{39B5B98E-ECD7-46E0-B0D6-BE422CE06A34}"/>
    <cellStyle name="Normal 2 2 2 38 13 3 2 2" xfId="14524" xr:uid="{857B1E6B-4A3A-4639-9332-974E0B416D0A}"/>
    <cellStyle name="Normal 2 2 2 38 13 3 2 3" xfId="14525" xr:uid="{85EA509C-8EB1-4718-89AB-421843B0739A}"/>
    <cellStyle name="Normal 2 2 2 38 13 3 2 4" xfId="14526" xr:uid="{AAC5A4C4-6FAD-40F1-8DB8-E603AFC6AD93}"/>
    <cellStyle name="Normal 2 2 2 38 13 3 3" xfId="14527" xr:uid="{9D20ACB9-7555-4350-819A-2499FEEEA68E}"/>
    <cellStyle name="Normal 2 2 2 38 13 3 4" xfId="14528" xr:uid="{B90001BD-7824-41B1-AF12-7F3792559431}"/>
    <cellStyle name="Normal 2 2 2 38 13 3 5" xfId="14529" xr:uid="{9E1D3FF0-A3BC-4B99-B2B1-2210594C6296}"/>
    <cellStyle name="Normal 2 2 2 38 13 3 6" xfId="14530" xr:uid="{07ED3249-DEF1-42FD-8BAE-69E302F0EBBB}"/>
    <cellStyle name="Normal 2 2 2 38 13 4" xfId="14531" xr:uid="{587F5BF6-2EA6-409E-8C4F-4C95D71CA0B6}"/>
    <cellStyle name="Normal 2 2 2 38 13 5" xfId="14532" xr:uid="{D4748071-3B84-4F4C-B363-D91ACDEC0E42}"/>
    <cellStyle name="Normal 2 2 2 38 13 6" xfId="14533" xr:uid="{AA14F3E9-3796-4613-BA3E-E42C167A0161}"/>
    <cellStyle name="Normal 2 2 2 38 13 7" xfId="14534" xr:uid="{21AA0A16-57E2-4173-8BBF-4BACF682389D}"/>
    <cellStyle name="Normal 2 2 2 38 13 8" xfId="14535" xr:uid="{4031EE32-BEAE-429F-ABCF-25F2F819E6DF}"/>
    <cellStyle name="Normal 2 2 2 38 13 8 2" xfId="14536" xr:uid="{FB16CADC-F520-446B-980D-4A6D5AAD882C}"/>
    <cellStyle name="Normal 2 2 2 38 13 8 3" xfId="14537" xr:uid="{4E18175F-43D4-4646-8930-E3E4FA44B13B}"/>
    <cellStyle name="Normal 2 2 2 38 13 8 4" xfId="14538" xr:uid="{6787254A-D38E-498D-B800-69F6FC47789B}"/>
    <cellStyle name="Normal 2 2 2 38 13 9" xfId="14539" xr:uid="{6C355E24-F2B8-4D0E-86BB-FCCFDBCFDA16}"/>
    <cellStyle name="Normal 2 2 2 38 14" xfId="14540" xr:uid="{E53DBA72-AA6E-4938-B93C-8FC37995BD47}"/>
    <cellStyle name="Normal 2 2 2 38 15" xfId="14541" xr:uid="{E92F371B-B3F8-432B-93F2-61278A210D8B}"/>
    <cellStyle name="Normal 2 2 2 38 15 2" xfId="14542" xr:uid="{599F0A3B-C9BF-4343-B6B8-B35C86834D07}"/>
    <cellStyle name="Normal 2 2 2 38 15 2 2" xfId="14543" xr:uid="{A55CC434-E6AA-4731-B1C4-608446516C36}"/>
    <cellStyle name="Normal 2 2 2 38 15 2 3" xfId="14544" xr:uid="{83989879-3F62-4935-8FDD-08D8E1BDB2DD}"/>
    <cellStyle name="Normal 2 2 2 38 15 2 4" xfId="14545" xr:uid="{3ED1505B-6A9C-4EF2-9B7E-9B5DF27FE1A8}"/>
    <cellStyle name="Normal 2 2 2 38 15 3" xfId="14546" xr:uid="{937DC480-0DF3-48FE-B9BC-9FA9276D6D87}"/>
    <cellStyle name="Normal 2 2 2 38 15 4" xfId="14547" xr:uid="{C6F3A7AB-24DE-435E-9C69-CA46797B813C}"/>
    <cellStyle name="Normal 2 2 2 38 15 5" xfId="14548" xr:uid="{BB7ED473-A8FF-4B24-AB62-165D619DBF62}"/>
    <cellStyle name="Normal 2 2 2 38 15 6" xfId="14549" xr:uid="{D2F584E7-22BF-4B49-ADCC-9053B9ACC850}"/>
    <cellStyle name="Normal 2 2 2 38 16" xfId="14550" xr:uid="{A8B3A51A-48F1-442D-B932-9D59B393EB15}"/>
    <cellStyle name="Normal 2 2 2 38 17" xfId="14551" xr:uid="{1DADE5BB-6743-404A-AD11-3E29A3FEA08F}"/>
    <cellStyle name="Normal 2 2 2 38 18" xfId="14552" xr:uid="{557312DA-AA61-40DC-AFA6-9AA86D0E9B59}"/>
    <cellStyle name="Normal 2 2 2 38 19" xfId="14553" xr:uid="{DA046552-5E6F-4217-9C90-84FCD7F57F81}"/>
    <cellStyle name="Normal 2 2 2 38 2" xfId="14554" xr:uid="{B94A9274-07F9-443D-8C31-6A3F53D02F98}"/>
    <cellStyle name="Normal 2 2 2 38 2 10" xfId="14555" xr:uid="{AD05CA18-AC96-4B23-A161-405D55AA4168}"/>
    <cellStyle name="Normal 2 2 2 38 2 11" xfId="14556" xr:uid="{1E682ED3-587F-4281-B733-CB55A34E8EE0}"/>
    <cellStyle name="Normal 2 2 2 38 2 12" xfId="14557" xr:uid="{4D6B79FF-0D32-4BE5-98E3-88113A4B868C}"/>
    <cellStyle name="Normal 2 2 2 38 2 13" xfId="14558" xr:uid="{1716A80C-29C1-401D-92D9-2415E1D965D4}"/>
    <cellStyle name="Normal 2 2 2 38 2 13 2" xfId="14559" xr:uid="{38116F87-7AE2-4608-8A9F-6022108969AB}"/>
    <cellStyle name="Normal 2 2 2 38 2 13 3" xfId="14560" xr:uid="{9C892A6E-04AA-40C2-A755-1CE46BAB0F3B}"/>
    <cellStyle name="Normal 2 2 2 38 2 13 4" xfId="14561" xr:uid="{D45312E1-79A4-4F0F-8FE9-6836220BAC42}"/>
    <cellStyle name="Normal 2 2 2 38 2 14" xfId="14562" xr:uid="{3109C239-3044-4390-A77E-31DF27941CF4}"/>
    <cellStyle name="Normal 2 2 2 38 2 15" xfId="14563" xr:uid="{B0497556-02F6-4016-95F4-AA7EDECB73FE}"/>
    <cellStyle name="Normal 2 2 2 38 2 16" xfId="14564" xr:uid="{4B5149B0-BBDF-4F72-B711-B111E12B1FDC}"/>
    <cellStyle name="Normal 2 2 2 38 2 2" xfId="14565" xr:uid="{A0F0EEB6-DD76-4E6B-A650-5FB7121DD782}"/>
    <cellStyle name="Normal 2 2 2 38 2 2 10" xfId="14566" xr:uid="{C76B61F9-5A44-4D37-8E75-E4EAD9615C3A}"/>
    <cellStyle name="Normal 2 2 2 38 2 2 11" xfId="14567" xr:uid="{AAE25A14-C922-40F7-8762-0639D0889CDD}"/>
    <cellStyle name="Normal 2 2 2 38 2 2 11 2" xfId="14568" xr:uid="{60AFADF1-FD2D-4230-B094-A71A576BEC80}"/>
    <cellStyle name="Normal 2 2 2 38 2 2 11 3" xfId="14569" xr:uid="{5E0B7743-55B5-4310-A41D-6E243878A5CF}"/>
    <cellStyle name="Normal 2 2 2 38 2 2 11 4" xfId="14570" xr:uid="{0C0A74D6-16B3-4D3F-9AA1-FE1B5D956282}"/>
    <cellStyle name="Normal 2 2 2 38 2 2 12" xfId="14571" xr:uid="{C65DBFB1-F918-4E83-89CD-81E624D8E7C6}"/>
    <cellStyle name="Normal 2 2 2 38 2 2 13" xfId="14572" xr:uid="{4B188AF0-6B20-4703-8BC7-3CC1F538394C}"/>
    <cellStyle name="Normal 2 2 2 38 2 2 14" xfId="14573" xr:uid="{CC4AA74D-6C79-49C0-90D8-694358576552}"/>
    <cellStyle name="Normal 2 2 2 38 2 2 2" xfId="14574" xr:uid="{F0A642CE-0036-4789-8544-35AE157D2BF8}"/>
    <cellStyle name="Normal 2 2 2 38 2 2 2 10" xfId="14575" xr:uid="{8E5790CC-0BEB-4F41-B807-03FB1C6FB40E}"/>
    <cellStyle name="Normal 2 2 2 38 2 2 2 11" xfId="14576" xr:uid="{C945B723-1F55-486F-932C-FD83546EED6D}"/>
    <cellStyle name="Normal 2 2 2 38 2 2 2 2" xfId="14577" xr:uid="{592D9C97-9EEC-460F-9EDC-2C20C2870A4A}"/>
    <cellStyle name="Normal 2 2 2 38 2 2 2 2 10" xfId="14578" xr:uid="{59AAC954-B85A-424D-BB37-133441AC58AD}"/>
    <cellStyle name="Normal 2 2 2 38 2 2 2 2 11" xfId="14579" xr:uid="{E8AC9633-7924-4EAD-B43F-DF1CC077B218}"/>
    <cellStyle name="Normal 2 2 2 38 2 2 2 2 2" xfId="14580" xr:uid="{A98D63ED-E10E-40E2-BF8E-4C2B54028FFC}"/>
    <cellStyle name="Normal 2 2 2 38 2 2 2 2 2 2" xfId="14581" xr:uid="{A8B83B19-D58E-4FDE-B134-8CAA4DBE4C47}"/>
    <cellStyle name="Normal 2 2 2 38 2 2 2 2 2 2 2" xfId="14582" xr:uid="{7FF079B3-46F2-421F-B4EB-45767AC9F6B8}"/>
    <cellStyle name="Normal 2 2 2 38 2 2 2 2 2 2 3" xfId="14583" xr:uid="{CE545466-8AAC-41B8-B3EC-291E0688FE56}"/>
    <cellStyle name="Normal 2 2 2 38 2 2 2 2 2 2 4" xfId="14584" xr:uid="{FF41BC35-BE16-457A-92AE-93BEA35D5C7C}"/>
    <cellStyle name="Normal 2 2 2 38 2 2 2 2 2 3" xfId="14585" xr:uid="{AA51DAA6-5F56-4BC4-A287-AE94A58964D5}"/>
    <cellStyle name="Normal 2 2 2 38 2 2 2 2 2 4" xfId="14586" xr:uid="{04420E1E-F90A-4620-85EC-790A858CF379}"/>
    <cellStyle name="Normal 2 2 2 38 2 2 2 2 2 5" xfId="14587" xr:uid="{1C5CC5EF-5566-4448-BD67-A4278ADA44CA}"/>
    <cellStyle name="Normal 2 2 2 38 2 2 2 2 2 6" xfId="14588" xr:uid="{23C1D8AF-5D6C-48E5-BE09-8D7BECC252FF}"/>
    <cellStyle name="Normal 2 2 2 38 2 2 2 2 3" xfId="14589" xr:uid="{FA78C7E4-6B77-440D-9A1A-287A1A5CEDE7}"/>
    <cellStyle name="Normal 2 2 2 38 2 2 2 2 4" xfId="14590" xr:uid="{55A04921-F994-4E52-8360-90DFE474AB7B}"/>
    <cellStyle name="Normal 2 2 2 38 2 2 2 2 5" xfId="14591" xr:uid="{B7A60F5D-660D-4761-89C9-DC2BAC2F512F}"/>
    <cellStyle name="Normal 2 2 2 38 2 2 2 2 6" xfId="14592" xr:uid="{2D102FE3-1E1A-4C71-9803-CB1E32DC24B5}"/>
    <cellStyle name="Normal 2 2 2 38 2 2 2 2 7" xfId="14593" xr:uid="{6A3E50E1-561F-4607-951B-962C5F4EF688}"/>
    <cellStyle name="Normal 2 2 2 38 2 2 2 2 8" xfId="14594" xr:uid="{75DB948E-DCDA-4CF1-A125-42FDF80ED28B}"/>
    <cellStyle name="Normal 2 2 2 38 2 2 2 2 8 2" xfId="14595" xr:uid="{0CD0F77E-174E-4AB6-A832-99C589909EC2}"/>
    <cellStyle name="Normal 2 2 2 38 2 2 2 2 8 3" xfId="14596" xr:uid="{C2030CFD-1D96-429B-9284-F4D436844B31}"/>
    <cellStyle name="Normal 2 2 2 38 2 2 2 2 8 4" xfId="14597" xr:uid="{87D58683-A61A-4BA1-89DE-121AEF39E21C}"/>
    <cellStyle name="Normal 2 2 2 38 2 2 2 2 9" xfId="14598" xr:uid="{968D04E8-1D3C-4214-974A-96EE59A30560}"/>
    <cellStyle name="Normal 2 2 2 38 2 2 2 3" xfId="14599" xr:uid="{2E642509-A6DB-4C43-B3CB-C7B606612765}"/>
    <cellStyle name="Normal 2 2 2 38 2 2 2 3 2" xfId="14600" xr:uid="{0F9FB9A8-4001-4327-AC43-B4DD7C14D920}"/>
    <cellStyle name="Normal 2 2 2 38 2 2 2 3 2 2" xfId="14601" xr:uid="{17D360D3-2618-4886-80B2-5E5424336681}"/>
    <cellStyle name="Normal 2 2 2 38 2 2 2 3 2 3" xfId="14602" xr:uid="{A6DD6DF1-C0E1-42FA-AD43-AC3E37FA013A}"/>
    <cellStyle name="Normal 2 2 2 38 2 2 2 3 2 4" xfId="14603" xr:uid="{9B4CF095-E3EA-45BE-AF48-2EEE78F2395B}"/>
    <cellStyle name="Normal 2 2 2 38 2 2 2 3 3" xfId="14604" xr:uid="{D4670388-3BAF-482B-BDF6-9C62DEEDA583}"/>
    <cellStyle name="Normal 2 2 2 38 2 2 2 3 4" xfId="14605" xr:uid="{3F654A29-61F6-4D90-ACC6-D75416D360D3}"/>
    <cellStyle name="Normal 2 2 2 38 2 2 2 3 5" xfId="14606" xr:uid="{FDE15AAB-4315-431B-B5C8-D8D8119CE2B8}"/>
    <cellStyle name="Normal 2 2 2 38 2 2 2 3 6" xfId="14607" xr:uid="{B253073C-C229-4757-84B6-C5678676E57C}"/>
    <cellStyle name="Normal 2 2 2 38 2 2 2 4" xfId="14608" xr:uid="{BA2A819D-8D00-47C1-9AF7-76A22EDEE889}"/>
    <cellStyle name="Normal 2 2 2 38 2 2 2 5" xfId="14609" xr:uid="{2AFB6998-4D34-4D29-AE5F-8B4F9C4F8395}"/>
    <cellStyle name="Normal 2 2 2 38 2 2 2 6" xfId="14610" xr:uid="{56AD80CA-CB44-44D8-A4AE-C897ADD879F2}"/>
    <cellStyle name="Normal 2 2 2 38 2 2 2 7" xfId="14611" xr:uid="{D37BEA88-C485-4B13-91DA-3394F4653B2A}"/>
    <cellStyle name="Normal 2 2 2 38 2 2 2 8" xfId="14612" xr:uid="{BF5CD8E2-C800-40EE-AA5F-4088A59CE058}"/>
    <cellStyle name="Normal 2 2 2 38 2 2 2 8 2" xfId="14613" xr:uid="{96AF3A92-4346-4BAF-9E2D-7A4CCF754E0B}"/>
    <cellStyle name="Normal 2 2 2 38 2 2 2 8 3" xfId="14614" xr:uid="{190D594B-2229-4CCD-83A5-7012ED30559D}"/>
    <cellStyle name="Normal 2 2 2 38 2 2 2 8 4" xfId="14615" xr:uid="{0997FA07-459B-4499-88BD-122418D17CEF}"/>
    <cellStyle name="Normal 2 2 2 38 2 2 2 9" xfId="14616" xr:uid="{0D76FAA2-434B-4C59-A51F-1447A124F90D}"/>
    <cellStyle name="Normal 2 2 2 38 2 2 3" xfId="14617" xr:uid="{3E174BDA-D115-49DE-8CF8-9D82B8B7B3D1}"/>
    <cellStyle name="Normal 2 2 2 38 2 2 4" xfId="14618" xr:uid="{4859641E-C266-499E-9542-8823B79FCCCA}"/>
    <cellStyle name="Normal 2 2 2 38 2 2 5" xfId="14619" xr:uid="{262CA533-590C-4E05-9C1C-8B565D4ADA15}"/>
    <cellStyle name="Normal 2 2 2 38 2 2 5 2" xfId="14620" xr:uid="{0B6C193C-5458-4445-B648-4D95CD396D5F}"/>
    <cellStyle name="Normal 2 2 2 38 2 2 5 2 2" xfId="14621" xr:uid="{829C9C53-2C86-4ACE-8E5C-398AD5D6EA1D}"/>
    <cellStyle name="Normal 2 2 2 38 2 2 5 2 3" xfId="14622" xr:uid="{EBB7FA3A-1471-4693-B219-D7D7AC9B1429}"/>
    <cellStyle name="Normal 2 2 2 38 2 2 5 2 4" xfId="14623" xr:uid="{A8429CC2-7325-48D7-B3AE-3A4C900A47D7}"/>
    <cellStyle name="Normal 2 2 2 38 2 2 5 3" xfId="14624" xr:uid="{29BFEBA1-4F7C-4DD2-A884-B420B3D5ECBB}"/>
    <cellStyle name="Normal 2 2 2 38 2 2 5 4" xfId="14625" xr:uid="{876625B6-8B9B-478B-9982-46FD472C366F}"/>
    <cellStyle name="Normal 2 2 2 38 2 2 5 5" xfId="14626" xr:uid="{2846F470-059A-4661-829C-64EFAE311298}"/>
    <cellStyle name="Normal 2 2 2 38 2 2 5 6" xfId="14627" xr:uid="{1C6F4974-B45B-4391-88FB-44836B9A35D7}"/>
    <cellStyle name="Normal 2 2 2 38 2 2 6" xfId="14628" xr:uid="{F840AF09-D2FF-489E-8780-5FE1F79BD23F}"/>
    <cellStyle name="Normal 2 2 2 38 2 2 7" xfId="14629" xr:uid="{E3AEE190-A66E-4C0A-BABA-B43348866C0F}"/>
    <cellStyle name="Normal 2 2 2 38 2 2 8" xfId="14630" xr:uid="{7BD2C3EC-46DF-4AB1-85F0-9D9DA3ACD99E}"/>
    <cellStyle name="Normal 2 2 2 38 2 2 9" xfId="14631" xr:uid="{C8DA1C98-9561-4A01-8AD0-E299DC088BD6}"/>
    <cellStyle name="Normal 2 2 2 38 2 3" xfId="14632" xr:uid="{F2913561-8C4E-414E-B0E8-6EA5E7996FDC}"/>
    <cellStyle name="Normal 2 2 2 38 2 4" xfId="14633" xr:uid="{E1A6B2C2-62FD-4294-BAD9-2CA6D4D1E27F}"/>
    <cellStyle name="Normal 2 2 2 38 2 5" xfId="14634" xr:uid="{0A279125-0652-4056-ABFD-FA1F409C47ED}"/>
    <cellStyle name="Normal 2 2 2 38 2 5 10" xfId="14635" xr:uid="{63C02B14-31B4-43E2-A946-1403B6414270}"/>
    <cellStyle name="Normal 2 2 2 38 2 5 11" xfId="14636" xr:uid="{6D021796-24A3-4340-BDAD-E0B0BE606A09}"/>
    <cellStyle name="Normal 2 2 2 38 2 5 2" xfId="14637" xr:uid="{9CAAD0F4-DD26-4229-9049-1B28AABCF87C}"/>
    <cellStyle name="Normal 2 2 2 38 2 5 2 10" xfId="14638" xr:uid="{9CF994DB-D4B7-4766-826D-5FDA4DCF53F7}"/>
    <cellStyle name="Normal 2 2 2 38 2 5 2 11" xfId="14639" xr:uid="{2ECF9430-2E8F-4BF5-A143-CB2385185150}"/>
    <cellStyle name="Normal 2 2 2 38 2 5 2 2" xfId="14640" xr:uid="{5517585A-5A9F-4915-B999-23C97198C204}"/>
    <cellStyle name="Normal 2 2 2 38 2 5 2 2 2" xfId="14641" xr:uid="{5CFC4652-13A9-465D-9C0A-F4B9E7588FE5}"/>
    <cellStyle name="Normal 2 2 2 38 2 5 2 2 2 2" xfId="14642" xr:uid="{B02AE9D8-12DD-4FFF-AF54-4009C505DDED}"/>
    <cellStyle name="Normal 2 2 2 38 2 5 2 2 2 3" xfId="14643" xr:uid="{3F743A0A-3822-4B99-8AEC-901F816EFD0B}"/>
    <cellStyle name="Normal 2 2 2 38 2 5 2 2 2 4" xfId="14644" xr:uid="{CC7678BB-A346-42DB-BE17-6850B359C110}"/>
    <cellStyle name="Normal 2 2 2 38 2 5 2 2 3" xfId="14645" xr:uid="{618C8B71-30B3-4390-B842-84469B09F805}"/>
    <cellStyle name="Normal 2 2 2 38 2 5 2 2 4" xfId="14646" xr:uid="{0666ED3D-FBA9-4368-B79D-3879DBCFD5DA}"/>
    <cellStyle name="Normal 2 2 2 38 2 5 2 2 5" xfId="14647" xr:uid="{7796AC9B-4036-4F75-990A-65FDC129598A}"/>
    <cellStyle name="Normal 2 2 2 38 2 5 2 2 6" xfId="14648" xr:uid="{BA3F776C-B08A-4E82-B45B-AA560C52F211}"/>
    <cellStyle name="Normal 2 2 2 38 2 5 2 3" xfId="14649" xr:uid="{E8C94C8C-0E49-4B74-820F-4EC85DCC1771}"/>
    <cellStyle name="Normal 2 2 2 38 2 5 2 4" xfId="14650" xr:uid="{6B477490-7A83-462C-8E52-65EE4D5B0E26}"/>
    <cellStyle name="Normal 2 2 2 38 2 5 2 5" xfId="14651" xr:uid="{64DC6BCD-9256-44D9-9A21-6A1605CB1E4E}"/>
    <cellStyle name="Normal 2 2 2 38 2 5 2 6" xfId="14652" xr:uid="{DDD7CD22-8B17-42C2-A0A5-914B60480104}"/>
    <cellStyle name="Normal 2 2 2 38 2 5 2 7" xfId="14653" xr:uid="{65559628-A338-4FD4-AD98-13D8DFEE07F8}"/>
    <cellStyle name="Normal 2 2 2 38 2 5 2 8" xfId="14654" xr:uid="{8E03D00E-4EC7-48C7-BADF-0D07FD15A4B2}"/>
    <cellStyle name="Normal 2 2 2 38 2 5 2 8 2" xfId="14655" xr:uid="{A74FFA55-6E83-4EF5-B197-B98C50B6DC88}"/>
    <cellStyle name="Normal 2 2 2 38 2 5 2 8 3" xfId="14656" xr:uid="{7BF15515-BC68-4261-A2E9-5C33B2F14B41}"/>
    <cellStyle name="Normal 2 2 2 38 2 5 2 8 4" xfId="14657" xr:uid="{57A49D48-7683-4672-B324-E7C63D39A96E}"/>
    <cellStyle name="Normal 2 2 2 38 2 5 2 9" xfId="14658" xr:uid="{2D733C8A-3AE5-47E4-8733-6B3939378D18}"/>
    <cellStyle name="Normal 2 2 2 38 2 5 3" xfId="14659" xr:uid="{670ECD68-61DB-428A-A48E-899A29CE0D16}"/>
    <cellStyle name="Normal 2 2 2 38 2 5 3 2" xfId="14660" xr:uid="{5ED79565-DE4D-4CCF-9AA3-E77798CE6936}"/>
    <cellStyle name="Normal 2 2 2 38 2 5 3 2 2" xfId="14661" xr:uid="{504886C7-0108-4817-A011-892714BCF759}"/>
    <cellStyle name="Normal 2 2 2 38 2 5 3 2 3" xfId="14662" xr:uid="{231F85B7-F91B-4190-A25B-24BF1D93348E}"/>
    <cellStyle name="Normal 2 2 2 38 2 5 3 2 4" xfId="14663" xr:uid="{7B0DC8DC-9BC8-4D2D-955A-8CE095F81FA8}"/>
    <cellStyle name="Normal 2 2 2 38 2 5 3 3" xfId="14664" xr:uid="{D7063697-F143-4B4C-8D3F-151E43FA6CE2}"/>
    <cellStyle name="Normal 2 2 2 38 2 5 3 4" xfId="14665" xr:uid="{D4B818F1-8C82-4B2C-894A-E5F6D4D00168}"/>
    <cellStyle name="Normal 2 2 2 38 2 5 3 5" xfId="14666" xr:uid="{596656A9-9B14-4A9F-8616-E61C8D845281}"/>
    <cellStyle name="Normal 2 2 2 38 2 5 3 6" xfId="14667" xr:uid="{B94ED9F8-ACF9-4E6C-9678-1E815DA603C6}"/>
    <cellStyle name="Normal 2 2 2 38 2 5 4" xfId="14668" xr:uid="{A99C6866-DB48-402D-A01F-E8C6278E932B}"/>
    <cellStyle name="Normal 2 2 2 38 2 5 5" xfId="14669" xr:uid="{BB35F632-C35A-43BB-B386-6442AAC6AF42}"/>
    <cellStyle name="Normal 2 2 2 38 2 5 6" xfId="14670" xr:uid="{F52CA986-EE5A-4FC5-BA31-0ACE050E4655}"/>
    <cellStyle name="Normal 2 2 2 38 2 5 7" xfId="14671" xr:uid="{0CDFC07E-2A04-4EA6-AB11-32897C67CE64}"/>
    <cellStyle name="Normal 2 2 2 38 2 5 8" xfId="14672" xr:uid="{DBD9CD0C-6393-4228-9256-7D2CA99BEB7E}"/>
    <cellStyle name="Normal 2 2 2 38 2 5 8 2" xfId="14673" xr:uid="{CD71E891-4685-453B-A008-5D1470DFD39D}"/>
    <cellStyle name="Normal 2 2 2 38 2 5 8 3" xfId="14674" xr:uid="{5B0B1319-7171-4A5C-AF39-CEB234400A86}"/>
    <cellStyle name="Normal 2 2 2 38 2 5 8 4" xfId="14675" xr:uid="{8A0DDED9-D0BF-4968-9402-CFFCAFD2D5A1}"/>
    <cellStyle name="Normal 2 2 2 38 2 5 9" xfId="14676" xr:uid="{9C8223CB-C57E-4EE0-94EE-9AC621BA2244}"/>
    <cellStyle name="Normal 2 2 2 38 2 6" xfId="14677" xr:uid="{89905E51-7A3F-4D79-9831-47CB6948FBA3}"/>
    <cellStyle name="Normal 2 2 2 38 2 7" xfId="14678" xr:uid="{DB2699CE-D855-444D-85A0-5FF458717FA1}"/>
    <cellStyle name="Normal 2 2 2 38 2 7 2" xfId="14679" xr:uid="{DF823158-6390-4F04-B990-5B4BAA3894EF}"/>
    <cellStyle name="Normal 2 2 2 38 2 7 2 2" xfId="14680" xr:uid="{03418A39-80D4-4CAB-986C-019DEDAF99A3}"/>
    <cellStyle name="Normal 2 2 2 38 2 7 2 3" xfId="14681" xr:uid="{0978BD76-BC10-4145-996E-B79C22DAD06C}"/>
    <cellStyle name="Normal 2 2 2 38 2 7 2 4" xfId="14682" xr:uid="{C5E58D7B-A59E-48DA-BC61-942C4F502956}"/>
    <cellStyle name="Normal 2 2 2 38 2 7 3" xfId="14683" xr:uid="{085755A9-18DB-41FA-B4B1-36F35031DE60}"/>
    <cellStyle name="Normal 2 2 2 38 2 7 4" xfId="14684" xr:uid="{99A842CA-BDE3-4040-B78C-A719C352D002}"/>
    <cellStyle name="Normal 2 2 2 38 2 7 5" xfId="14685" xr:uid="{610E7FAC-ACCA-4932-8E40-8C243E79BD1B}"/>
    <cellStyle name="Normal 2 2 2 38 2 7 6" xfId="14686" xr:uid="{4F687A76-F991-4DAF-92D2-68519C801672}"/>
    <cellStyle name="Normal 2 2 2 38 2 8" xfId="14687" xr:uid="{6AB1B9D4-F9A9-4975-96ED-80AB0204675A}"/>
    <cellStyle name="Normal 2 2 2 38 2 9" xfId="14688" xr:uid="{CCA60899-C038-4BF8-9BC8-892298E11228}"/>
    <cellStyle name="Normal 2 2 2 38 20" xfId="14689" xr:uid="{AED0DC9D-27E4-4642-9A3B-DFA4CA334717}"/>
    <cellStyle name="Normal 2 2 2 38 21" xfId="14690" xr:uid="{2BBC023C-16B0-455B-A0FA-776F67D4EF8C}"/>
    <cellStyle name="Normal 2 2 2 38 21 2" xfId="14691" xr:uid="{C16DA603-2D86-49CD-8E9B-89DAE6DE222C}"/>
    <cellStyle name="Normal 2 2 2 38 21 3" xfId="14692" xr:uid="{F9EF3EFD-BBDC-4BE9-8C32-5A9A9AC0B673}"/>
    <cellStyle name="Normal 2 2 2 38 21 4" xfId="14693" xr:uid="{2DD7D33F-54E0-44C1-B240-9867F40E1B4F}"/>
    <cellStyle name="Normal 2 2 2 38 22" xfId="14694" xr:uid="{C363F830-BF99-44D6-9AAD-B7B9E6296323}"/>
    <cellStyle name="Normal 2 2 2 38 23" xfId="14695" xr:uid="{1A4929AC-06B8-4182-B13A-EC264D2D1CD9}"/>
    <cellStyle name="Normal 2 2 2 38 24" xfId="14696" xr:uid="{EB602CF2-13B5-4A2B-8FEB-AF1CFBADF762}"/>
    <cellStyle name="Normal 2 2 2 38 3" xfId="14697" xr:uid="{180EBE54-21E2-41F0-B767-BB5E66315880}"/>
    <cellStyle name="Normal 2 2 2 38 4" xfId="14698" xr:uid="{5ECE978D-8DB9-4061-B5F0-415DBB21E2CD}"/>
    <cellStyle name="Normal 2 2 2 38 5" xfId="14699" xr:uid="{1EBC7B10-1B55-4209-9E88-C1C5E81EA891}"/>
    <cellStyle name="Normal 2 2 2 38 6" xfId="14700" xr:uid="{FAEBF264-DF2A-4B66-9BB3-3A35A86DFF84}"/>
    <cellStyle name="Normal 2 2 2 38 7" xfId="14701" xr:uid="{C2D424CA-AA47-4D59-8024-87274D9CD02B}"/>
    <cellStyle name="Normal 2 2 2 38 8" xfId="14702" xr:uid="{CC9521A4-CDBF-4604-8830-50609DAF47BA}"/>
    <cellStyle name="Normal 2 2 2 38 9" xfId="14703" xr:uid="{762F5D81-E3ED-4BDF-82EA-78A132D3B995}"/>
    <cellStyle name="Normal 2 2 2 39" xfId="14704" xr:uid="{12A93D4E-A942-4DC9-8DB7-C4DB63C9986B}"/>
    <cellStyle name="Normal 2 2 2 39 10" xfId="14705" xr:uid="{15AF68EC-1933-4A13-9584-81D93DF236CE}"/>
    <cellStyle name="Normal 2 2 2 39 11" xfId="14706" xr:uid="{17DDEF19-0571-43A6-8A51-25E4854A934F}"/>
    <cellStyle name="Normal 2 2 2 39 12" xfId="14707" xr:uid="{93C733B9-A0AC-4220-8976-705FC6E8FA45}"/>
    <cellStyle name="Normal 2 2 2 39 13" xfId="14708" xr:uid="{AC9E27BC-C489-4FEA-92F4-8334937FC98D}"/>
    <cellStyle name="Normal 2 2 2 39 13 2" xfId="14709" xr:uid="{FA41D8BC-79D2-4214-9360-795573625655}"/>
    <cellStyle name="Normal 2 2 2 39 13 3" xfId="14710" xr:uid="{82662C2A-83DF-4117-98B3-220C5FD957F2}"/>
    <cellStyle name="Normal 2 2 2 39 13 4" xfId="14711" xr:uid="{747B4F54-837C-47F0-B6EE-E15E5842EFFA}"/>
    <cellStyle name="Normal 2 2 2 39 14" xfId="14712" xr:uid="{8203616E-964F-4B65-944C-5F8C57D3F5BF}"/>
    <cellStyle name="Normal 2 2 2 39 15" xfId="14713" xr:uid="{7BA3578C-243A-4609-B9CF-6B3F29EFFC08}"/>
    <cellStyle name="Normal 2 2 2 39 16" xfId="14714" xr:uid="{444A6E56-2DE4-4E4E-81AD-CAE31E2752E6}"/>
    <cellStyle name="Normal 2 2 2 39 2" xfId="14715" xr:uid="{F7259CB6-D16D-4224-A30B-A6781108A6EE}"/>
    <cellStyle name="Normal 2 2 2 39 2 10" xfId="14716" xr:uid="{94F3D8ED-592B-42AF-ABD0-1B308F68E100}"/>
    <cellStyle name="Normal 2 2 2 39 2 11" xfId="14717" xr:uid="{D9055E84-3E96-490F-84DE-33637C934742}"/>
    <cellStyle name="Normal 2 2 2 39 2 11 2" xfId="14718" xr:uid="{523A1D57-D2E4-477F-B8A0-5A88DF7BBDC3}"/>
    <cellStyle name="Normal 2 2 2 39 2 11 3" xfId="14719" xr:uid="{B830FA41-C8CA-4184-A095-529EFEB7B2C5}"/>
    <cellStyle name="Normal 2 2 2 39 2 11 4" xfId="14720" xr:uid="{682FE471-FFCE-4641-B828-45ACFAA945A5}"/>
    <cellStyle name="Normal 2 2 2 39 2 12" xfId="14721" xr:uid="{1DB15C8A-E8B6-4A44-8D19-7115BF4D7CDB}"/>
    <cellStyle name="Normal 2 2 2 39 2 13" xfId="14722" xr:uid="{8C592304-B231-4FAC-84F4-F65304CDAB7C}"/>
    <cellStyle name="Normal 2 2 2 39 2 14" xfId="14723" xr:uid="{40F04D65-22F7-434C-9ADD-228B74DAD706}"/>
    <cellStyle name="Normal 2 2 2 39 2 2" xfId="14724" xr:uid="{DBFEFB39-7682-4474-9BBC-03805F7769C2}"/>
    <cellStyle name="Normal 2 2 2 39 2 2 10" xfId="14725" xr:uid="{D503D44D-F88B-495F-A714-E28EE0C3F270}"/>
    <cellStyle name="Normal 2 2 2 39 2 2 11" xfId="14726" xr:uid="{D5734A7C-72F3-4C2B-94BC-AD0FBAA48443}"/>
    <cellStyle name="Normal 2 2 2 39 2 2 2" xfId="14727" xr:uid="{E247BDF2-665C-4413-9961-3F976690F378}"/>
    <cellStyle name="Normal 2 2 2 39 2 2 2 10" xfId="14728" xr:uid="{CD53EA5E-38A9-4146-B5D2-99B701104D65}"/>
    <cellStyle name="Normal 2 2 2 39 2 2 2 11" xfId="14729" xr:uid="{D6DE5CF4-6673-4E60-8F17-0A19FBAD9957}"/>
    <cellStyle name="Normal 2 2 2 39 2 2 2 2" xfId="14730" xr:uid="{1F11BE69-BC5D-4AC2-9C31-1F9E0E02C8A9}"/>
    <cellStyle name="Normal 2 2 2 39 2 2 2 2 2" xfId="14731" xr:uid="{E8F3016D-7E08-4836-AA73-AA6EA0C6C594}"/>
    <cellStyle name="Normal 2 2 2 39 2 2 2 2 2 2" xfId="14732" xr:uid="{23644BF9-4AFC-4E69-94C1-A5C3E7DFB389}"/>
    <cellStyle name="Normal 2 2 2 39 2 2 2 2 2 3" xfId="14733" xr:uid="{B1083F17-B824-482F-9DE6-5994CD756D70}"/>
    <cellStyle name="Normal 2 2 2 39 2 2 2 2 2 4" xfId="14734" xr:uid="{F3B03EEF-9CF9-45E5-BD97-F2EB8DBDAF1A}"/>
    <cellStyle name="Normal 2 2 2 39 2 2 2 2 3" xfId="14735" xr:uid="{CA664B8C-E41E-4352-BBC2-D7AC3BD079C5}"/>
    <cellStyle name="Normal 2 2 2 39 2 2 2 2 4" xfId="14736" xr:uid="{FCC4F964-78B2-4776-B5E8-B76D0A08D653}"/>
    <cellStyle name="Normal 2 2 2 39 2 2 2 2 5" xfId="14737" xr:uid="{B5EEDACC-B814-4FC3-8844-DF86DDD8C7F5}"/>
    <cellStyle name="Normal 2 2 2 39 2 2 2 2 6" xfId="14738" xr:uid="{5073D1DB-F2E0-4BFC-8E81-722E01FE48AA}"/>
    <cellStyle name="Normal 2 2 2 39 2 2 2 3" xfId="14739" xr:uid="{B80521B9-6FB0-4984-BD23-2F62F06D5874}"/>
    <cellStyle name="Normal 2 2 2 39 2 2 2 4" xfId="14740" xr:uid="{F173A54F-EE39-42C7-9C05-04030F881219}"/>
    <cellStyle name="Normal 2 2 2 39 2 2 2 5" xfId="14741" xr:uid="{63D36903-7741-4EA6-8E26-2B24F9D14400}"/>
    <cellStyle name="Normal 2 2 2 39 2 2 2 6" xfId="14742" xr:uid="{EA4558A9-86C5-47F6-A682-7F9BF1E45D82}"/>
    <cellStyle name="Normal 2 2 2 39 2 2 2 7" xfId="14743" xr:uid="{CE42F859-93FE-4141-9071-05C73352CF06}"/>
    <cellStyle name="Normal 2 2 2 39 2 2 2 8" xfId="14744" xr:uid="{ADF31FD1-3215-4D3A-A69F-755D630BCED2}"/>
    <cellStyle name="Normal 2 2 2 39 2 2 2 8 2" xfId="14745" xr:uid="{143CBBF4-C09E-4426-9357-06985C2D301F}"/>
    <cellStyle name="Normal 2 2 2 39 2 2 2 8 3" xfId="14746" xr:uid="{A547D94F-C98F-4BC9-9A88-CA86A35B7700}"/>
    <cellStyle name="Normal 2 2 2 39 2 2 2 8 4" xfId="14747" xr:uid="{7A70C6CD-20BA-4819-A821-CA5CED8C86C7}"/>
    <cellStyle name="Normal 2 2 2 39 2 2 2 9" xfId="14748" xr:uid="{5362B46F-6DD6-4921-962A-E93940D9C7E5}"/>
    <cellStyle name="Normal 2 2 2 39 2 2 3" xfId="14749" xr:uid="{DB45D243-B0E6-4875-AFB1-D387A9146A50}"/>
    <cellStyle name="Normal 2 2 2 39 2 2 3 2" xfId="14750" xr:uid="{37128BEC-B6AA-48CC-9F09-CBC66B2A64D5}"/>
    <cellStyle name="Normal 2 2 2 39 2 2 3 2 2" xfId="14751" xr:uid="{A87C018F-5702-4CE6-81C8-AFA48603FE45}"/>
    <cellStyle name="Normal 2 2 2 39 2 2 3 2 3" xfId="14752" xr:uid="{6D68A1B1-7E3A-49D8-A920-EEB0DFDC1C18}"/>
    <cellStyle name="Normal 2 2 2 39 2 2 3 2 4" xfId="14753" xr:uid="{E1B33BFD-0DBB-46F0-AED4-493D81B9C34C}"/>
    <cellStyle name="Normal 2 2 2 39 2 2 3 3" xfId="14754" xr:uid="{E55432E4-0F66-4D98-B965-8C9D5BD2B12B}"/>
    <cellStyle name="Normal 2 2 2 39 2 2 3 4" xfId="14755" xr:uid="{FC17A3F3-141C-4995-9BCA-42F5F4E3ECAA}"/>
    <cellStyle name="Normal 2 2 2 39 2 2 3 5" xfId="14756" xr:uid="{07772D2F-F9B3-4851-A6C0-8DEBDA9E54AF}"/>
    <cellStyle name="Normal 2 2 2 39 2 2 3 6" xfId="14757" xr:uid="{01A2D1DC-5A57-4031-A56C-130630B0A893}"/>
    <cellStyle name="Normal 2 2 2 39 2 2 4" xfId="14758" xr:uid="{61960977-BD1E-4A9D-8A68-45C76367A2BD}"/>
    <cellStyle name="Normal 2 2 2 39 2 2 5" xfId="14759" xr:uid="{5BDFFEE3-109B-4958-AB1E-D4F6C67E50A5}"/>
    <cellStyle name="Normal 2 2 2 39 2 2 6" xfId="14760" xr:uid="{B38E6CBD-3BB5-4B59-ACA6-83A66D85DB13}"/>
    <cellStyle name="Normal 2 2 2 39 2 2 7" xfId="14761" xr:uid="{40ADA8BE-DAF8-4AD7-AA1F-8B4E1D9389DE}"/>
    <cellStyle name="Normal 2 2 2 39 2 2 8" xfId="14762" xr:uid="{FF6BF419-B8AF-4B85-BDA5-0D62C09D75D1}"/>
    <cellStyle name="Normal 2 2 2 39 2 2 8 2" xfId="14763" xr:uid="{1254BE78-7B9B-4FEA-B25C-FED19EB830BA}"/>
    <cellStyle name="Normal 2 2 2 39 2 2 8 3" xfId="14764" xr:uid="{04F030BA-462D-4274-A72C-F18370CBB14D}"/>
    <cellStyle name="Normal 2 2 2 39 2 2 8 4" xfId="14765" xr:uid="{0494B5D6-D291-4B70-A582-63C96A619667}"/>
    <cellStyle name="Normal 2 2 2 39 2 2 9" xfId="14766" xr:uid="{29242E37-6452-4D76-B3E2-36EEE8E9DB70}"/>
    <cellStyle name="Normal 2 2 2 39 2 3" xfId="14767" xr:uid="{A2A97414-85AB-4639-9622-3526326D1525}"/>
    <cellStyle name="Normal 2 2 2 39 2 4" xfId="14768" xr:uid="{05D9F8E6-8896-46C0-9765-9526061CBFB9}"/>
    <cellStyle name="Normal 2 2 2 39 2 5" xfId="14769" xr:uid="{C7FD1E49-A26D-414B-8D57-1027CA0947DA}"/>
    <cellStyle name="Normal 2 2 2 39 2 5 2" xfId="14770" xr:uid="{A4BEB747-A6DD-47A9-B138-C2D069815623}"/>
    <cellStyle name="Normal 2 2 2 39 2 5 2 2" xfId="14771" xr:uid="{1B96375A-2AE8-45B6-8DD3-D8FFDD051AD4}"/>
    <cellStyle name="Normal 2 2 2 39 2 5 2 3" xfId="14772" xr:uid="{11590225-04B4-4754-A648-BC29BC9C1E8E}"/>
    <cellStyle name="Normal 2 2 2 39 2 5 2 4" xfId="14773" xr:uid="{8BEE70AF-A1A2-4A6A-A310-C3212AF3CD0A}"/>
    <cellStyle name="Normal 2 2 2 39 2 5 3" xfId="14774" xr:uid="{260FA427-3AF2-475F-9181-8E967D80FEF1}"/>
    <cellStyle name="Normal 2 2 2 39 2 5 4" xfId="14775" xr:uid="{5614D7C6-5FA1-4F40-BA70-FC53473C7414}"/>
    <cellStyle name="Normal 2 2 2 39 2 5 5" xfId="14776" xr:uid="{2796D4BD-495A-40A3-8FF0-8E6213FEBD26}"/>
    <cellStyle name="Normal 2 2 2 39 2 5 6" xfId="14777" xr:uid="{487FBB20-583E-489A-A705-4C78204E32D8}"/>
    <cellStyle name="Normal 2 2 2 39 2 6" xfId="14778" xr:uid="{9B6823DF-34A0-4654-9411-9E54C76FFE62}"/>
    <cellStyle name="Normal 2 2 2 39 2 7" xfId="14779" xr:uid="{E57BAC8C-B518-4D05-A3F9-2ABB88C3A17E}"/>
    <cellStyle name="Normal 2 2 2 39 2 8" xfId="14780" xr:uid="{417160EE-96C3-4DB9-9F2E-DA5DFE8D030C}"/>
    <cellStyle name="Normal 2 2 2 39 2 9" xfId="14781" xr:uid="{3B7165E9-7F2F-4C95-8EE8-BE920EAD8119}"/>
    <cellStyle name="Normal 2 2 2 39 3" xfId="14782" xr:uid="{FA64BCA6-FF36-40D9-88B7-0720CE26968B}"/>
    <cellStyle name="Normal 2 2 2 39 4" xfId="14783" xr:uid="{259FA5FE-0154-401A-9220-7D5B97844FEC}"/>
    <cellStyle name="Normal 2 2 2 39 5" xfId="14784" xr:uid="{D58A9F49-A53C-4F4C-A684-3B43F81B8A80}"/>
    <cellStyle name="Normal 2 2 2 39 5 10" xfId="14785" xr:uid="{418FEBFA-D173-4B32-9BBD-15F19A18FE52}"/>
    <cellStyle name="Normal 2 2 2 39 5 11" xfId="14786" xr:uid="{7D47B7C5-E643-424F-8891-C736CCE942BD}"/>
    <cellStyle name="Normal 2 2 2 39 5 2" xfId="14787" xr:uid="{290BCEE0-EFF3-447A-8556-55137E56AEE4}"/>
    <cellStyle name="Normal 2 2 2 39 5 2 10" xfId="14788" xr:uid="{E3271BAE-A084-411E-B00C-C847D2F8F690}"/>
    <cellStyle name="Normal 2 2 2 39 5 2 11" xfId="14789" xr:uid="{A12602C7-513A-409F-8BCD-9392BBC653D9}"/>
    <cellStyle name="Normal 2 2 2 39 5 2 2" xfId="14790" xr:uid="{F3739364-8AFD-4A4E-9FC5-EB1D9B8FA06F}"/>
    <cellStyle name="Normal 2 2 2 39 5 2 2 2" xfId="14791" xr:uid="{75B460FC-323A-4786-8660-03BEC7DE79E4}"/>
    <cellStyle name="Normal 2 2 2 39 5 2 2 2 2" xfId="14792" xr:uid="{EA1495B7-0136-4734-9E67-F4457CA186C2}"/>
    <cellStyle name="Normal 2 2 2 39 5 2 2 2 3" xfId="14793" xr:uid="{29BB936D-92EC-496B-BADA-73476A695B8F}"/>
    <cellStyle name="Normal 2 2 2 39 5 2 2 2 4" xfId="14794" xr:uid="{499D9EB4-E3DC-439F-9A02-7B822C0D90AB}"/>
    <cellStyle name="Normal 2 2 2 39 5 2 2 3" xfId="14795" xr:uid="{E0009E24-2CF9-48FF-9A6F-39DAA2280C28}"/>
    <cellStyle name="Normal 2 2 2 39 5 2 2 4" xfId="14796" xr:uid="{8217C10D-CA07-48E9-B25B-58A6B2BFB00B}"/>
    <cellStyle name="Normal 2 2 2 39 5 2 2 5" xfId="14797" xr:uid="{22040AAC-4336-4845-BBF4-952676D4AD8F}"/>
    <cellStyle name="Normal 2 2 2 39 5 2 2 6" xfId="14798" xr:uid="{D86B7FC9-36AD-434A-A90A-3F0D5379A1BF}"/>
    <cellStyle name="Normal 2 2 2 39 5 2 3" xfId="14799" xr:uid="{EA2D9B1D-8E9E-408C-A590-CD5F2447C6F1}"/>
    <cellStyle name="Normal 2 2 2 39 5 2 4" xfId="14800" xr:uid="{4125DEBA-DBCF-4B68-866E-DBD1E214F35E}"/>
    <cellStyle name="Normal 2 2 2 39 5 2 5" xfId="14801" xr:uid="{EADAD367-4DA2-4862-BB50-838F16476CED}"/>
    <cellStyle name="Normal 2 2 2 39 5 2 6" xfId="14802" xr:uid="{27DC72A4-B155-46F5-AF7E-3DED54FBF11D}"/>
    <cellStyle name="Normal 2 2 2 39 5 2 7" xfId="14803" xr:uid="{EFEFAA90-C31E-4DD3-B604-F45D043A9974}"/>
    <cellStyle name="Normal 2 2 2 39 5 2 8" xfId="14804" xr:uid="{A8F2B135-DCD8-4A45-AFE7-3EDD3954AC04}"/>
    <cellStyle name="Normal 2 2 2 39 5 2 8 2" xfId="14805" xr:uid="{C8FB2EF8-45FF-4CFC-B7FC-AAC722C8A062}"/>
    <cellStyle name="Normal 2 2 2 39 5 2 8 3" xfId="14806" xr:uid="{141914A9-4EF2-4F12-97E5-938FC801F54A}"/>
    <cellStyle name="Normal 2 2 2 39 5 2 8 4" xfId="14807" xr:uid="{7FE9B686-2169-4DC5-A5DA-8A2C66D3DC50}"/>
    <cellStyle name="Normal 2 2 2 39 5 2 9" xfId="14808" xr:uid="{CF9B17DC-3608-4842-B467-A82B57A53EEF}"/>
    <cellStyle name="Normal 2 2 2 39 5 3" xfId="14809" xr:uid="{510D209F-7659-421C-88AD-1A349DCAA6AE}"/>
    <cellStyle name="Normal 2 2 2 39 5 3 2" xfId="14810" xr:uid="{97DB36ED-9F71-4562-90DD-8EFA9351D17B}"/>
    <cellStyle name="Normal 2 2 2 39 5 3 2 2" xfId="14811" xr:uid="{28F09322-8ED6-4ACB-B8FB-DCA58D5D677E}"/>
    <cellStyle name="Normal 2 2 2 39 5 3 2 3" xfId="14812" xr:uid="{3BB1FE2A-8906-4DA2-9F14-9C927FA64DCF}"/>
    <cellStyle name="Normal 2 2 2 39 5 3 2 4" xfId="14813" xr:uid="{06AA8AA0-2E7D-4C84-B16F-95B538D2B150}"/>
    <cellStyle name="Normal 2 2 2 39 5 3 3" xfId="14814" xr:uid="{2C2793FA-E70A-4F15-9EFF-469928C003CE}"/>
    <cellStyle name="Normal 2 2 2 39 5 3 4" xfId="14815" xr:uid="{8050A7E6-BD5C-4D8D-B5FA-7813B99ADB0E}"/>
    <cellStyle name="Normal 2 2 2 39 5 3 5" xfId="14816" xr:uid="{56C2B14F-31DB-4926-BA46-6A210D086ED8}"/>
    <cellStyle name="Normal 2 2 2 39 5 3 6" xfId="14817" xr:uid="{07DA569C-7BF8-43FC-9752-0DD55C8ADE07}"/>
    <cellStyle name="Normal 2 2 2 39 5 4" xfId="14818" xr:uid="{ECBE7703-DE56-4934-9308-26C529629556}"/>
    <cellStyle name="Normal 2 2 2 39 5 5" xfId="14819" xr:uid="{B797D7DE-BA61-42D4-8DCD-9CBA5125FBD5}"/>
    <cellStyle name="Normal 2 2 2 39 5 6" xfId="14820" xr:uid="{557870C3-3809-4990-B8F0-6D824C3FF153}"/>
    <cellStyle name="Normal 2 2 2 39 5 7" xfId="14821" xr:uid="{B8C4D2EB-23F1-4F35-9471-8A637196D8BF}"/>
    <cellStyle name="Normal 2 2 2 39 5 8" xfId="14822" xr:uid="{0D858AFE-B323-4EA0-9A2E-7F38279FB18E}"/>
    <cellStyle name="Normal 2 2 2 39 5 8 2" xfId="14823" xr:uid="{09FFD4AE-6CE2-4809-ACCC-FABB717362E4}"/>
    <cellStyle name="Normal 2 2 2 39 5 8 3" xfId="14824" xr:uid="{EE453F58-FC66-4345-84A5-4B80A6319379}"/>
    <cellStyle name="Normal 2 2 2 39 5 8 4" xfId="14825" xr:uid="{856A37AC-D9CD-4A0B-8D61-8E2E44A1E05F}"/>
    <cellStyle name="Normal 2 2 2 39 5 9" xfId="14826" xr:uid="{6159EB3D-757D-4E3B-89A7-A45F8615F16F}"/>
    <cellStyle name="Normal 2 2 2 39 6" xfId="14827" xr:uid="{B1CEBE5E-604A-467F-BF2A-558D79C89371}"/>
    <cellStyle name="Normal 2 2 2 39 7" xfId="14828" xr:uid="{9BE686F9-3E4D-4EAB-90BE-2D5923781915}"/>
    <cellStyle name="Normal 2 2 2 39 7 2" xfId="14829" xr:uid="{6C77E7BF-BC00-44E6-A53C-23AAC261E3C5}"/>
    <cellStyle name="Normal 2 2 2 39 7 2 2" xfId="14830" xr:uid="{52E2B827-65EE-4E0D-9333-1DBF8478C9F2}"/>
    <cellStyle name="Normal 2 2 2 39 7 2 3" xfId="14831" xr:uid="{B47C7657-29CF-4650-B698-317A662764B7}"/>
    <cellStyle name="Normal 2 2 2 39 7 2 4" xfId="14832" xr:uid="{26FC82C1-E550-479A-854F-B8338993FEF5}"/>
    <cellStyle name="Normal 2 2 2 39 7 3" xfId="14833" xr:uid="{8429F9D8-BC65-4BE1-A5D2-5C44E1D5436F}"/>
    <cellStyle name="Normal 2 2 2 39 7 4" xfId="14834" xr:uid="{0655F197-6ADE-46B2-BCDA-44785F9D8BFD}"/>
    <cellStyle name="Normal 2 2 2 39 7 5" xfId="14835" xr:uid="{E044011C-9D5D-4241-B52E-251711167BCB}"/>
    <cellStyle name="Normal 2 2 2 39 7 6" xfId="14836" xr:uid="{DA51E033-F0E4-4D26-B557-790794369F1F}"/>
    <cellStyle name="Normal 2 2 2 39 8" xfId="14837" xr:uid="{748BEAD6-EA82-4C39-B9C7-3E2FC8D98869}"/>
    <cellStyle name="Normal 2 2 2 39 9" xfId="14838" xr:uid="{5C94FFA7-2561-4224-98C9-244DC064F139}"/>
    <cellStyle name="Normal 2 2 2 4" xfId="14839" xr:uid="{183E932D-D7F4-4A94-8CD0-3D0543B75186}"/>
    <cellStyle name="Normal 2 2 2 4 2" xfId="14840" xr:uid="{D7A8EA28-B1E1-4312-9A96-95AF6DCAB8A9}"/>
    <cellStyle name="Normal 2 2 2 4 2 2" xfId="14841" xr:uid="{10CAD666-EB7E-4D41-BB8B-BD45FAF589D1}"/>
    <cellStyle name="Normal 2 2 2 4 2 2 2" xfId="14842" xr:uid="{C63DEEB4-8619-4565-9C53-9123311FA5D7}"/>
    <cellStyle name="Normal 2 2 2 4 3" xfId="14843" xr:uid="{658C4E1E-F8E3-4046-86D4-C931FF503CE3}"/>
    <cellStyle name="Normal 2 2 2 4 4" xfId="14844" xr:uid="{925C19A1-953E-4D80-808B-D46D54CD5F1D}"/>
    <cellStyle name="Normal 2 2 2 40" xfId="14845" xr:uid="{1169CFA2-A488-4883-8FC6-8EEF18E7AED4}"/>
    <cellStyle name="Normal 2 2 2 41" xfId="14846" xr:uid="{4109E343-FD9C-4E17-A724-817418C33714}"/>
    <cellStyle name="Normal 2 2 2 42" xfId="14847" xr:uid="{D1CA3C5B-6611-4807-A1D8-7198046E3569}"/>
    <cellStyle name="Normal 2 2 2 43" xfId="14848" xr:uid="{27EEB7AC-45B0-4FF8-9192-99AD6A079625}"/>
    <cellStyle name="Normal 2 2 2 44" xfId="14849" xr:uid="{AF1A2043-A091-4E1B-98BF-D6E0593332D8}"/>
    <cellStyle name="Normal 2 2 2 45" xfId="14850" xr:uid="{4AB9238D-9133-43E8-B84A-CF2844D47C3A}"/>
    <cellStyle name="Normal 2 2 2 46" xfId="14851" xr:uid="{0AEA5DC0-1B8A-43A1-AA59-4B03ED215819}"/>
    <cellStyle name="Normal 2 2 2 47" xfId="14852" xr:uid="{8F72EC61-8F0B-4F8B-8E4E-2EB3636AE285}"/>
    <cellStyle name="Normal 2 2 2 47 10" xfId="14853" xr:uid="{9E7D4F00-7C03-4D63-98E4-77436BD51FE2}"/>
    <cellStyle name="Normal 2 2 2 47 11" xfId="14854" xr:uid="{2BCBB593-5823-44C3-972A-CC3D605B285A}"/>
    <cellStyle name="Normal 2 2 2 47 11 2" xfId="14855" xr:uid="{B847230D-B2A1-4F24-A5D6-681DAD9BB31F}"/>
    <cellStyle name="Normal 2 2 2 47 11 3" xfId="14856" xr:uid="{69A74FD6-FF42-47FA-AF29-2A706B3DB055}"/>
    <cellStyle name="Normal 2 2 2 47 11 4" xfId="14857" xr:uid="{E5C91B4D-BC91-45A6-906E-582C6A6F62A1}"/>
    <cellStyle name="Normal 2 2 2 47 12" xfId="14858" xr:uid="{C98817CE-C1E6-45C8-B677-CC0F62143060}"/>
    <cellStyle name="Normal 2 2 2 47 13" xfId="14859" xr:uid="{5DB86622-AE06-4F86-95A3-AA2CBA19AF87}"/>
    <cellStyle name="Normal 2 2 2 47 14" xfId="14860" xr:uid="{84340469-72E5-446D-89C2-4B09CC511DB1}"/>
    <cellStyle name="Normal 2 2 2 47 2" xfId="14861" xr:uid="{37FA19EE-90C2-4280-856F-ED7E90E5173A}"/>
    <cellStyle name="Normal 2 2 2 47 2 10" xfId="14862" xr:uid="{6A6CFE4C-1210-4570-8BB4-E1EA97725EA0}"/>
    <cellStyle name="Normal 2 2 2 47 2 11" xfId="14863" xr:uid="{4001BF0A-EA55-4126-B140-48EED1360289}"/>
    <cellStyle name="Normal 2 2 2 47 2 2" xfId="14864" xr:uid="{C2395CCE-D1B4-4907-A819-93B8EAFE1162}"/>
    <cellStyle name="Normal 2 2 2 47 2 2 10" xfId="14865" xr:uid="{C0A23769-16E7-4B6F-AC4A-DCC420DFB37E}"/>
    <cellStyle name="Normal 2 2 2 47 2 2 11" xfId="14866" xr:uid="{F6ABD2DA-7E9C-4B4C-A6BD-ECD8332AAE86}"/>
    <cellStyle name="Normal 2 2 2 47 2 2 2" xfId="14867" xr:uid="{7B42D7F0-EC55-45DE-B06C-06DABB812444}"/>
    <cellStyle name="Normal 2 2 2 47 2 2 2 2" xfId="14868" xr:uid="{E4828DE4-A67E-4447-B931-B1480C291A6B}"/>
    <cellStyle name="Normal 2 2 2 47 2 2 2 2 2" xfId="14869" xr:uid="{0CD610BC-B9CF-420B-9BD0-8EE8F27F664A}"/>
    <cellStyle name="Normal 2 2 2 47 2 2 2 2 3" xfId="14870" xr:uid="{65592DE3-693C-4691-82AF-9F4845C26FA7}"/>
    <cellStyle name="Normal 2 2 2 47 2 2 2 2 4" xfId="14871" xr:uid="{EB1C084A-218F-4ACB-9B36-418348BF55E7}"/>
    <cellStyle name="Normal 2 2 2 47 2 2 2 3" xfId="14872" xr:uid="{0A85E6CF-E79B-46CB-9F7A-A8D7D65CA297}"/>
    <cellStyle name="Normal 2 2 2 47 2 2 2 4" xfId="14873" xr:uid="{D24D3A5C-282C-4E11-8E07-F70858A144D2}"/>
    <cellStyle name="Normal 2 2 2 47 2 2 2 5" xfId="14874" xr:uid="{18CC56E0-88EA-4099-B174-BAEECCDF4E1C}"/>
    <cellStyle name="Normal 2 2 2 47 2 2 2 6" xfId="14875" xr:uid="{113ACCAC-128C-454A-91F7-F0D942A1ADE9}"/>
    <cellStyle name="Normal 2 2 2 47 2 2 3" xfId="14876" xr:uid="{4978EBF9-4978-4C2A-BEA4-7D9653CDE7F2}"/>
    <cellStyle name="Normal 2 2 2 47 2 2 4" xfId="14877" xr:uid="{925CF1E9-6D12-42CD-96A0-1B1D2B6A3486}"/>
    <cellStyle name="Normal 2 2 2 47 2 2 5" xfId="14878" xr:uid="{11D74C69-BEC4-4411-9E99-F7023661132D}"/>
    <cellStyle name="Normal 2 2 2 47 2 2 6" xfId="14879" xr:uid="{2866978B-5AA5-4F10-AF79-1424D577D973}"/>
    <cellStyle name="Normal 2 2 2 47 2 2 7" xfId="14880" xr:uid="{AE8FA429-A8E0-41E1-BDC9-FBD3E26B54D8}"/>
    <cellStyle name="Normal 2 2 2 47 2 2 8" xfId="14881" xr:uid="{507AC0DE-D64B-4B59-BDB3-157F8E3B6CAE}"/>
    <cellStyle name="Normal 2 2 2 47 2 2 8 2" xfId="14882" xr:uid="{1D316CEA-F877-4475-868E-0FC5CC590322}"/>
    <cellStyle name="Normal 2 2 2 47 2 2 8 3" xfId="14883" xr:uid="{965A2506-F69E-478C-9BB1-DF787288AE61}"/>
    <cellStyle name="Normal 2 2 2 47 2 2 8 4" xfId="14884" xr:uid="{E5F9EDBE-5DB6-47A3-91D3-86A4150ABC6B}"/>
    <cellStyle name="Normal 2 2 2 47 2 2 9" xfId="14885" xr:uid="{51520387-DF54-4606-88DC-4BD2F81A1B43}"/>
    <cellStyle name="Normal 2 2 2 47 2 3" xfId="14886" xr:uid="{52D1E697-D513-45B2-BC75-04F2E0DA5775}"/>
    <cellStyle name="Normal 2 2 2 47 2 3 2" xfId="14887" xr:uid="{ABEB6EE0-AD50-42D7-9CB0-404704895B8F}"/>
    <cellStyle name="Normal 2 2 2 47 2 3 2 2" xfId="14888" xr:uid="{8DF2E500-5FE9-4127-900A-34DA77BABD2B}"/>
    <cellStyle name="Normal 2 2 2 47 2 3 2 3" xfId="14889" xr:uid="{0B67B3DA-FF59-4698-9019-05095926E7B8}"/>
    <cellStyle name="Normal 2 2 2 47 2 3 2 4" xfId="14890" xr:uid="{38EAB416-6EAC-4D7D-923B-DC603E41D64D}"/>
    <cellStyle name="Normal 2 2 2 47 2 3 3" xfId="14891" xr:uid="{7577AC9E-2739-4E38-A663-89B53B8F469C}"/>
    <cellStyle name="Normal 2 2 2 47 2 3 4" xfId="14892" xr:uid="{6E9919AF-AB16-4BA0-8105-7B2E20E82628}"/>
    <cellStyle name="Normal 2 2 2 47 2 3 5" xfId="14893" xr:uid="{278C7F8C-FD23-428F-AA62-A792AACA0835}"/>
    <cellStyle name="Normal 2 2 2 47 2 3 6" xfId="14894" xr:uid="{415C27F1-8087-434B-A556-CA334AA1F067}"/>
    <cellStyle name="Normal 2 2 2 47 2 4" xfId="14895" xr:uid="{7C20EC4F-6AB6-4782-B7FF-D7E63262F9F5}"/>
    <cellStyle name="Normal 2 2 2 47 2 5" xfId="14896" xr:uid="{F567E882-3983-4F10-8232-9B9775BFD14F}"/>
    <cellStyle name="Normal 2 2 2 47 2 6" xfId="14897" xr:uid="{D30AED9B-776B-4970-8073-E8D0079C8A93}"/>
    <cellStyle name="Normal 2 2 2 47 2 7" xfId="14898" xr:uid="{AE65CF4C-FF41-471D-B20D-F060AC58430E}"/>
    <cellStyle name="Normal 2 2 2 47 2 8" xfId="14899" xr:uid="{085A8D60-D8D0-4E28-A440-DDC6B5D36704}"/>
    <cellStyle name="Normal 2 2 2 47 2 8 2" xfId="14900" xr:uid="{3DD26B5F-DFB1-4E02-A525-F5A29C13932F}"/>
    <cellStyle name="Normal 2 2 2 47 2 8 3" xfId="14901" xr:uid="{2EAA6F44-6EB7-4016-A3EF-D11300477B6B}"/>
    <cellStyle name="Normal 2 2 2 47 2 8 4" xfId="14902" xr:uid="{53E6CF7D-1FAB-4A92-9072-452F49F04B9B}"/>
    <cellStyle name="Normal 2 2 2 47 2 9" xfId="14903" xr:uid="{3BC8CB8B-3F6E-4309-AF73-40A388519C92}"/>
    <cellStyle name="Normal 2 2 2 47 3" xfId="14904" xr:uid="{E9F762A5-5C82-4350-9A63-452EB4384FFB}"/>
    <cellStyle name="Normal 2 2 2 47 4" xfId="14905" xr:uid="{44EDD1B2-B6E0-40E7-8479-436001080324}"/>
    <cellStyle name="Normal 2 2 2 47 5" xfId="14906" xr:uid="{67609386-D502-48B6-8119-667799D6E29B}"/>
    <cellStyle name="Normal 2 2 2 47 5 2" xfId="14907" xr:uid="{8E381D7F-758D-41F5-BEDF-06898687C5C2}"/>
    <cellStyle name="Normal 2 2 2 47 5 2 2" xfId="14908" xr:uid="{977DDCAF-5E68-4DF5-ACEB-B4359C4FC809}"/>
    <cellStyle name="Normal 2 2 2 47 5 2 3" xfId="14909" xr:uid="{1448E77E-EC71-4C17-9E84-D5B8354DEAA6}"/>
    <cellStyle name="Normal 2 2 2 47 5 2 4" xfId="14910" xr:uid="{ECC1208F-C733-4C36-A011-14456A87DB00}"/>
    <cellStyle name="Normal 2 2 2 47 5 3" xfId="14911" xr:uid="{70352507-D720-42DC-8DB5-15B89EABFA79}"/>
    <cellStyle name="Normal 2 2 2 47 5 4" xfId="14912" xr:uid="{B01E582B-379F-439C-8530-9EAA1F231457}"/>
    <cellStyle name="Normal 2 2 2 47 5 5" xfId="14913" xr:uid="{05CC61BC-5B62-4F54-89FE-1603655143DB}"/>
    <cellStyle name="Normal 2 2 2 47 5 6" xfId="14914" xr:uid="{02B65623-FC63-4A32-AFFB-129A54841BDC}"/>
    <cellStyle name="Normal 2 2 2 47 6" xfId="14915" xr:uid="{504B4DBD-2ADF-4EAD-9D6F-78BAD8C258F9}"/>
    <cellStyle name="Normal 2 2 2 47 7" xfId="14916" xr:uid="{8E41D717-50CD-464D-ACE8-221D78A50A49}"/>
    <cellStyle name="Normal 2 2 2 47 8" xfId="14917" xr:uid="{DB5FEFD5-2831-4DBE-AE57-5E72ADCE67B8}"/>
    <cellStyle name="Normal 2 2 2 47 9" xfId="14918" xr:uid="{7AFD14C6-ECFA-41F0-88FD-EB33A16E3D63}"/>
    <cellStyle name="Normal 2 2 2 48" xfId="14919" xr:uid="{76D7CEB7-39A0-41D4-A4EF-739290ED3B9A}"/>
    <cellStyle name="Normal 2 2 2 49" xfId="14920" xr:uid="{0F473797-0B4B-468E-B793-EDB6B8D5C2A4}"/>
    <cellStyle name="Normal 2 2 2 49 10" xfId="14921" xr:uid="{2299D000-C107-4503-AC41-926ADF18A7E6}"/>
    <cellStyle name="Normal 2 2 2 49 11" xfId="14922" xr:uid="{9313A004-0739-461D-9161-E21AF32E892B}"/>
    <cellStyle name="Normal 2 2 2 49 2" xfId="14923" xr:uid="{4B5DDF9A-8ADF-4CFF-8A62-1C03071B649D}"/>
    <cellStyle name="Normal 2 2 2 49 2 10" xfId="14924" xr:uid="{885A56F3-AEDC-4EAA-AA3D-40C293EC933E}"/>
    <cellStyle name="Normal 2 2 2 49 2 11" xfId="14925" xr:uid="{FAB0EAFE-F6EA-41D7-BCBE-4CE4EC64B2C5}"/>
    <cellStyle name="Normal 2 2 2 49 2 2" xfId="14926" xr:uid="{206EB714-7FFC-4C13-B7EA-8AE5E2F37510}"/>
    <cellStyle name="Normal 2 2 2 49 2 2 2" xfId="14927" xr:uid="{B96266E1-41DE-42F6-BD8B-6BEB15E3FE9D}"/>
    <cellStyle name="Normal 2 2 2 49 2 2 2 2" xfId="14928" xr:uid="{8FBBFF98-9BF0-4317-A6F8-90D70B5DEBB1}"/>
    <cellStyle name="Normal 2 2 2 49 2 2 2 3" xfId="14929" xr:uid="{5E72B5B3-B741-4795-8D56-3FEE9B17A39D}"/>
    <cellStyle name="Normal 2 2 2 49 2 2 2 4" xfId="14930" xr:uid="{94D3D4DB-C902-4566-8215-25CC4B6D1DA2}"/>
    <cellStyle name="Normal 2 2 2 49 2 2 3" xfId="14931" xr:uid="{0FE79D49-0140-4BDA-AD1C-B3BCA6D2274A}"/>
    <cellStyle name="Normal 2 2 2 49 2 2 4" xfId="14932" xr:uid="{ABB02E2A-402B-49C2-AA24-2F892F5A9B91}"/>
    <cellStyle name="Normal 2 2 2 49 2 2 5" xfId="14933" xr:uid="{A764AD1A-52F2-4613-8E43-BCDB8D8D3A4A}"/>
    <cellStyle name="Normal 2 2 2 49 2 2 6" xfId="14934" xr:uid="{1C6F5F5A-C40F-41CD-B09B-412BB35C23B2}"/>
    <cellStyle name="Normal 2 2 2 49 2 3" xfId="14935" xr:uid="{0CC6C17B-AC0F-4BE9-8270-36CE42728BA0}"/>
    <cellStyle name="Normal 2 2 2 49 2 4" xfId="14936" xr:uid="{06A673FF-F36F-4DDB-BBB8-1CAE6FD65E96}"/>
    <cellStyle name="Normal 2 2 2 49 2 5" xfId="14937" xr:uid="{97460FC5-BFD4-4604-ADD7-6F0DB1CA40D2}"/>
    <cellStyle name="Normal 2 2 2 49 2 6" xfId="14938" xr:uid="{668BCAD3-9852-4D35-9E49-03D3E5111D5D}"/>
    <cellStyle name="Normal 2 2 2 49 2 7" xfId="14939" xr:uid="{5A542F98-F938-4689-A583-5C6474728BA1}"/>
    <cellStyle name="Normal 2 2 2 49 2 8" xfId="14940" xr:uid="{892435CC-6093-44DF-886E-880F7A956C39}"/>
    <cellStyle name="Normal 2 2 2 49 2 8 2" xfId="14941" xr:uid="{21D4B9DD-7E77-429F-9824-D4E1A3E2E121}"/>
    <cellStyle name="Normal 2 2 2 49 2 8 3" xfId="14942" xr:uid="{AA7D99A3-BDAE-4492-B7A8-E8CED8D6D144}"/>
    <cellStyle name="Normal 2 2 2 49 2 8 4" xfId="14943" xr:uid="{DEE011FD-DBD2-4111-8206-C1E3FD168B34}"/>
    <cellStyle name="Normal 2 2 2 49 2 9" xfId="14944" xr:uid="{8EC51C26-D665-4861-AC5D-26F081FB4B86}"/>
    <cellStyle name="Normal 2 2 2 49 3" xfId="14945" xr:uid="{A878EF22-F0DA-442E-85AD-064606AE2EB5}"/>
    <cellStyle name="Normal 2 2 2 49 3 2" xfId="14946" xr:uid="{ACA97CED-1390-4F38-A1BD-AB4F4E9EA748}"/>
    <cellStyle name="Normal 2 2 2 49 3 2 2" xfId="14947" xr:uid="{282C96AE-5168-4C26-8BE6-B143545B57F3}"/>
    <cellStyle name="Normal 2 2 2 49 3 2 3" xfId="14948" xr:uid="{C9746260-7227-4604-A700-316022B159AC}"/>
    <cellStyle name="Normal 2 2 2 49 3 2 4" xfId="14949" xr:uid="{2DB4D423-3F85-4365-A18A-A242FA462B67}"/>
    <cellStyle name="Normal 2 2 2 49 3 3" xfId="14950" xr:uid="{A3E4416D-D360-4DC6-9071-5CD746C4FCE0}"/>
    <cellStyle name="Normal 2 2 2 49 3 4" xfId="14951" xr:uid="{7EB0013E-8CC3-44E9-9A5E-EAA126797D93}"/>
    <cellStyle name="Normal 2 2 2 49 3 5" xfId="14952" xr:uid="{3DFA4BC9-5168-491A-B592-7F091E768346}"/>
    <cellStyle name="Normal 2 2 2 49 3 6" xfId="14953" xr:uid="{35ADCCEE-6988-4298-B752-9FBB83951306}"/>
    <cellStyle name="Normal 2 2 2 49 4" xfId="14954" xr:uid="{70EE2134-238E-4012-BBD9-A285D4A8BCD4}"/>
    <cellStyle name="Normal 2 2 2 49 5" xfId="14955" xr:uid="{2E1FBCD2-0FA0-497A-9E8F-13E1253165A5}"/>
    <cellStyle name="Normal 2 2 2 49 6" xfId="14956" xr:uid="{1B421DDC-D7A6-47CE-8DE4-A07E1140E47F}"/>
    <cellStyle name="Normal 2 2 2 49 7" xfId="14957" xr:uid="{8ECF62FF-67C2-46FF-9168-59E00C32C3B3}"/>
    <cellStyle name="Normal 2 2 2 49 8" xfId="14958" xr:uid="{C0626A77-E840-46CF-B24E-F7ED19C99D67}"/>
    <cellStyle name="Normal 2 2 2 49 8 2" xfId="14959" xr:uid="{F6617CAC-A4CF-4459-AADE-CEA86FF682E6}"/>
    <cellStyle name="Normal 2 2 2 49 8 3" xfId="14960" xr:uid="{30831DD5-C028-4B1F-93C4-349B9E5B918A}"/>
    <cellStyle name="Normal 2 2 2 49 8 4" xfId="14961" xr:uid="{1BE6E284-76B5-4224-AB43-59066A44774F}"/>
    <cellStyle name="Normal 2 2 2 49 9" xfId="14962" xr:uid="{A99ABEF2-0EC5-4276-A813-2358DC19A930}"/>
    <cellStyle name="Normal 2 2 2 5" xfId="14963" xr:uid="{39788085-BFE6-4166-841D-81CCAB6273BD}"/>
    <cellStyle name="Normal 2 2 2 5 2" xfId="14964" xr:uid="{275ACD5B-B698-4AA3-8BAE-7D84A25250BC}"/>
    <cellStyle name="Normal 2 2 2 50" xfId="14965" xr:uid="{6A9AEF04-C071-4148-8E31-1D5907912739}"/>
    <cellStyle name="Normal 2 2 2 51" xfId="14966" xr:uid="{3EAA9678-24F8-444C-B6F6-2F4005197E55}"/>
    <cellStyle name="Normal 2 2 2 51 2" xfId="14967" xr:uid="{8C705672-F9BD-42D1-97A0-C3DB3C4CF029}"/>
    <cellStyle name="Normal 2 2 2 51 2 2" xfId="14968" xr:uid="{5A6904FF-5682-4072-BDB7-A7E70FF8EF4C}"/>
    <cellStyle name="Normal 2 2 2 51 2 3" xfId="14969" xr:uid="{6D13EDA0-3F96-4730-946A-CCC3DB504394}"/>
    <cellStyle name="Normal 2 2 2 51 2 4" xfId="14970" xr:uid="{E202544C-E782-4F6C-8610-2C30640B6402}"/>
    <cellStyle name="Normal 2 2 2 51 3" xfId="14971" xr:uid="{25BB2441-8C52-493F-BDE8-3129DA8357A7}"/>
    <cellStyle name="Normal 2 2 2 51 4" xfId="14972" xr:uid="{AB336EEC-87E1-416A-BF6A-E83E426EA44D}"/>
    <cellStyle name="Normal 2 2 2 51 5" xfId="14973" xr:uid="{01A4E232-A296-491A-AC36-4CCC4C2B1FA0}"/>
    <cellStyle name="Normal 2 2 2 51 6" xfId="14974" xr:uid="{47F0EB03-36A9-4330-9AC3-12E2B6CB620B}"/>
    <cellStyle name="Normal 2 2 2 52" xfId="14975" xr:uid="{22B432D9-DE3F-4703-8935-E4229EF77850}"/>
    <cellStyle name="Normal 2 2 2 53" xfId="14976" xr:uid="{948E6FFE-C9CC-4D80-BE98-DB9918400456}"/>
    <cellStyle name="Normal 2 2 2 54" xfId="14977" xr:uid="{0ABD91A1-5905-4A71-BC1C-B07E839DFF0D}"/>
    <cellStyle name="Normal 2 2 2 55" xfId="14978" xr:uid="{33DA7DD6-B006-4F8A-8919-41991321DA3F}"/>
    <cellStyle name="Normal 2 2 2 56" xfId="14979" xr:uid="{0AFDC363-F4A4-4880-8018-52E7F5EA07C3}"/>
    <cellStyle name="Normal 2 2 2 57" xfId="14980" xr:uid="{364C1215-091C-4623-9D02-28AD86D40729}"/>
    <cellStyle name="Normal 2 2 2 57 2" xfId="14981" xr:uid="{2C820C86-3F13-4073-8C18-F5CB6194F88F}"/>
    <cellStyle name="Normal 2 2 2 57 3" xfId="14982" xr:uid="{20D79101-FDE4-43A8-992A-EB87545DFA15}"/>
    <cellStyle name="Normal 2 2 2 57 4" xfId="14983" xr:uid="{9AEE60CA-EDAE-4D00-9CB0-00EC84549988}"/>
    <cellStyle name="Normal 2 2 2 58" xfId="14984" xr:uid="{194A6277-8EBA-4BA1-B5AE-9E11DA9C3200}"/>
    <cellStyle name="Normal 2 2 2 59" xfId="14985" xr:uid="{90CB4BE0-8DD3-46FA-8264-0959E2466ECC}"/>
    <cellStyle name="Normal 2 2 2 6" xfId="14986" xr:uid="{4ABAA91E-2655-467A-989A-F1A03EFCB66F}"/>
    <cellStyle name="Normal 2 2 2 6 2" xfId="14987" xr:uid="{75ABE7D5-9A09-439D-AFAB-78BEFFC54854}"/>
    <cellStyle name="Normal 2 2 2 60" xfId="14988" xr:uid="{BE2DC931-7D3E-479A-8D59-3BA61CD3A790}"/>
    <cellStyle name="Normal 2 2 2 61" xfId="14989" xr:uid="{CE8D2394-8A8F-4C32-8044-4BCE9EB3FE6D}"/>
    <cellStyle name="Normal 2 2 2 62" xfId="14990" xr:uid="{179C3E45-8C11-4C9F-92C7-90F64CEBFD14}"/>
    <cellStyle name="Normal 2 2 2 63" xfId="14991" xr:uid="{8979E003-9B54-433F-A7D4-96C77B328CC5}"/>
    <cellStyle name="Normal 2 2 2 64" xfId="14992" xr:uid="{EF34F231-52FB-4426-949A-C967DFA18EB7}"/>
    <cellStyle name="Normal 2 2 2 65" xfId="14993" xr:uid="{BC086156-122F-4FF4-9A5B-3A91D99927A1}"/>
    <cellStyle name="Normal 2 2 2 66" xfId="14994" xr:uid="{2E12F2CD-165D-44BE-8BD9-E8C26B1C8F5A}"/>
    <cellStyle name="Normal 2 2 2 67" xfId="14995" xr:uid="{AEBB6043-110D-4E1B-9457-D0BBA12E3498}"/>
    <cellStyle name="Normal 2 2 2 68" xfId="14996" xr:uid="{8237B4F4-3195-4537-8AD0-652F2222A261}"/>
    <cellStyle name="Normal 2 2 2 69" xfId="14997" xr:uid="{3FAE35B5-0E28-4212-A874-161A88349873}"/>
    <cellStyle name="Normal 2 2 2 7" xfId="14998" xr:uid="{637D5EF8-797F-4BD8-8477-4F24A9295F06}"/>
    <cellStyle name="Normal 2 2 2 7 2" xfId="14999" xr:uid="{95157BBC-BAD3-45F5-8D6C-A6828C8E4587}"/>
    <cellStyle name="Normal 2 2 2 70" xfId="15000" xr:uid="{D5D5AB1E-9C2E-43EB-8FBC-B5CF2C157DD5}"/>
    <cellStyle name="Normal 2 2 2 71" xfId="15001" xr:uid="{6D605F5B-D115-4DB7-BE0A-BE5DABF3D991}"/>
    <cellStyle name="Normal 2 2 2 72" xfId="15002" xr:uid="{3FF119D2-D9F5-4661-816C-0127ACB172C3}"/>
    <cellStyle name="Normal 2 2 2 72 2" xfId="15003" xr:uid="{E0F62694-10FD-4C9F-B444-30462A0CAF53}"/>
    <cellStyle name="Normal 2 2 2 72 3" xfId="15004" xr:uid="{AAE91A39-D350-4834-97C7-D4C14773EF9B}"/>
    <cellStyle name="Normal 2 2 2 72 4" xfId="15005" xr:uid="{1A82C9B7-1176-4E23-B8E6-14E40514B784}"/>
    <cellStyle name="Normal 2 2 2 72 5" xfId="15006" xr:uid="{F6386522-621F-4F96-9A45-DF76D50D416A}"/>
    <cellStyle name="Normal 2 2 2 72 6" xfId="15007" xr:uid="{58187E93-CB22-45C8-8D31-7AB33D1AEBF7}"/>
    <cellStyle name="Normal 2 2 2 72 7" xfId="15008" xr:uid="{D2A500B7-0E75-4CFC-B279-77602992B404}"/>
    <cellStyle name="Normal 2 2 2 73" xfId="15009" xr:uid="{9AF33CD2-0209-49D6-8CD3-5983C6F81681}"/>
    <cellStyle name="Normal 2 2 2 74" xfId="15010" xr:uid="{D50A1313-E0B6-4146-8132-19EF9B8D438F}"/>
    <cellStyle name="Normal 2 2 2 75" xfId="15011" xr:uid="{CFC59C52-9A67-452D-9C3E-10EF323E5AA6}"/>
    <cellStyle name="Normal 2 2 2 76" xfId="15012" xr:uid="{9ACFA6D1-9DAA-4AE0-8489-07002E23133A}"/>
    <cellStyle name="Normal 2 2 2 77" xfId="15013" xr:uid="{C25375E9-09BA-4385-B04B-8F5F2EEEF5F4}"/>
    <cellStyle name="Normal 2 2 2 78" xfId="15014" xr:uid="{059415E1-3F1C-4035-BADE-D6A0A8FFDF93}"/>
    <cellStyle name="Normal 2 2 2 79" xfId="15015" xr:uid="{E1550B9F-B5E6-4D59-A122-1F6C52444089}"/>
    <cellStyle name="Normal 2 2 2 8" xfId="15016" xr:uid="{40CD6311-2BDD-48E7-A46A-3951530B800C}"/>
    <cellStyle name="Normal 2 2 2 8 2" xfId="15017" xr:uid="{3A9AA641-356C-4BC3-98D2-D45E95C653F3}"/>
    <cellStyle name="Normal 2 2 2 80" xfId="15018" xr:uid="{C0CD1AE7-B790-4CDA-BC54-DA827CFB5843}"/>
    <cellStyle name="Normal 2 2 2 81" xfId="15019" xr:uid="{B949DDD0-333B-4637-A48A-04C138CAB9D2}"/>
    <cellStyle name="Normal 2 2 2 82" xfId="15020" xr:uid="{CB877F7B-E896-4411-BA24-AFB4E6A08CCD}"/>
    <cellStyle name="Normal 2 2 2 83" xfId="15021" xr:uid="{A6FC7C0C-AB53-440C-B986-803F8F4DF19C}"/>
    <cellStyle name="Normal 2 2 2 84" xfId="15022" xr:uid="{2DC14D19-35AC-4D95-BB9F-FF22DC7FDBEA}"/>
    <cellStyle name="Normal 2 2 2 85" xfId="15023" xr:uid="{53170BCD-C0C4-43E9-8D8F-B60615A9E516}"/>
    <cellStyle name="Normal 2 2 2 86" xfId="15024" xr:uid="{6FF5EE04-3B71-4E84-A32F-4A3C6CF16EF6}"/>
    <cellStyle name="Normal 2 2 2 87" xfId="15025" xr:uid="{EB7CF14B-8CC7-4B70-BA78-60CA2E19C4A9}"/>
    <cellStyle name="Normal 2 2 2 88" xfId="15026" xr:uid="{B9711227-3949-4FEC-912F-843CD62091AC}"/>
    <cellStyle name="Normal 2 2 2 89" xfId="15027" xr:uid="{AD3339E3-4C4E-4052-92D4-1C9FFD04A762}"/>
    <cellStyle name="Normal 2 2 2 9" xfId="15028" xr:uid="{A7073885-BCA0-4CEA-B101-5098D8587E33}"/>
    <cellStyle name="Normal 2 2 2 9 2" xfId="15029" xr:uid="{DFF9869A-AB9C-48BE-9B28-AC4703A972D8}"/>
    <cellStyle name="Normal 2 2 2 90" xfId="15030" xr:uid="{4DFA1804-315C-41DB-91A8-BA791E64707A}"/>
    <cellStyle name="Normal 2 2 2 91" xfId="15031" xr:uid="{90C2B7D6-2C7D-4BEA-B4E4-7DBBA1F49442}"/>
    <cellStyle name="Normal 2 2 2 92" xfId="15032" xr:uid="{E51CA67E-27F2-4FAD-AE52-B208378299EB}"/>
    <cellStyle name="Normal 2 2 2 93" xfId="15033" xr:uid="{D12E1628-B1F6-4DE7-8F23-C22E15E65239}"/>
    <cellStyle name="Normal 2 2 2 94" xfId="15034" xr:uid="{E66B9D4C-E318-4893-835B-D11AD98DB53E}"/>
    <cellStyle name="Normal 2 2 2 95" xfId="15035" xr:uid="{26A33E4B-DA3C-4986-8EAA-D9D637FA6ECD}"/>
    <cellStyle name="Normal 2 2 2 96" xfId="15036" xr:uid="{ADE1CF33-FD53-4048-BD7C-4380D5FA0077}"/>
    <cellStyle name="Normal 2 2 2 97" xfId="15037" xr:uid="{3A506DF6-A0A0-4E78-8DEC-613F1DDD567B}"/>
    <cellStyle name="Normal 2 2 2 98" xfId="15038" xr:uid="{ECDCF6EA-EFFE-4385-9547-770243678623}"/>
    <cellStyle name="Normal 2 2 2 99" xfId="15039" xr:uid="{90789134-7C5B-4219-8C25-11F5F051508E}"/>
    <cellStyle name="Normal 2 2 20" xfId="15040" xr:uid="{86E9AABA-70A0-48BB-8CFB-EFABA790623E}"/>
    <cellStyle name="Normal 2 2 20 2" xfId="15041" xr:uid="{E029BCC1-E18D-4426-823E-AE6697A9C1DF}"/>
    <cellStyle name="Normal 2 2 200" xfId="15042" xr:uid="{C839B7E5-A00B-412F-8D80-D4EDFB44D569}"/>
    <cellStyle name="Normal 2 2 201" xfId="15043" xr:uid="{763ECAD7-8EC5-4AA8-8DAB-075D6209ED67}"/>
    <cellStyle name="Normal 2 2 202" xfId="15044" xr:uid="{F8488547-B5A3-40FE-A4EB-A16D39A6BB0D}"/>
    <cellStyle name="Normal 2 2 203" xfId="15045" xr:uid="{F6FE0381-0D9B-41F5-AE7F-F5F2868664E8}"/>
    <cellStyle name="Normal 2 2 204" xfId="15046" xr:uid="{E7B2E380-924E-4D07-9295-C87382BA0DFC}"/>
    <cellStyle name="Normal 2 2 205" xfId="15047" xr:uid="{F5A01880-318A-4EC4-B9C3-4FC275884034}"/>
    <cellStyle name="Normal 2 2 206" xfId="15048" xr:uid="{22FFA788-F6BD-4A46-B814-8CA8CE69FB25}"/>
    <cellStyle name="Normal 2 2 207" xfId="15049" xr:uid="{B4E8F437-D469-400F-B258-D9A47934BF79}"/>
    <cellStyle name="Normal 2 2 208" xfId="15050" xr:uid="{A3C1680F-37B4-4156-8396-11646EF887B6}"/>
    <cellStyle name="Normal 2 2 209" xfId="15051" xr:uid="{85207280-1A52-4C67-BC27-24C42F936F10}"/>
    <cellStyle name="Normal 2 2 21" xfId="15052" xr:uid="{939CDEA2-3B41-4C08-BC05-D2418D258339}"/>
    <cellStyle name="Normal 2 2 21 2" xfId="15053" xr:uid="{436DC047-27CE-44EC-AF75-97A94962D0CE}"/>
    <cellStyle name="Normal 2 2 210" xfId="15054" xr:uid="{A83ECD83-6FD3-4C14-912B-AB5AA75D0C18}"/>
    <cellStyle name="Normal 2 2 211" xfId="15055" xr:uid="{F60E882C-3F36-4803-9AA2-0A17B7AA871D}"/>
    <cellStyle name="Normal 2 2 212" xfId="15056" xr:uid="{A1325058-B3B7-4485-B45A-56AB25D94F65}"/>
    <cellStyle name="Normal 2 2 213" xfId="15057" xr:uid="{04B35621-8518-4158-AD8E-0006350CE94C}"/>
    <cellStyle name="Normal 2 2 214" xfId="15058" xr:uid="{AAFA4E39-036D-4A89-A9A5-C324418D82C5}"/>
    <cellStyle name="Normal 2 2 215" xfId="15059" xr:uid="{B4E575B0-8567-4E79-9C07-1B4A338E821D}"/>
    <cellStyle name="Normal 2 2 22" xfId="15060" xr:uid="{52FB4AE9-60DF-4ED7-9BCF-3224E29914EE}"/>
    <cellStyle name="Normal 2 2 22 2" xfId="15061" xr:uid="{6752BC32-C160-424D-9CFB-EA8CDDE0F8D9}"/>
    <cellStyle name="Normal 2 2 23" xfId="15062" xr:uid="{14A2CD83-48F3-44B1-9733-28321428BB4C}"/>
    <cellStyle name="Normal 2 2 23 2" xfId="15063" xr:uid="{6C6E3976-6339-4299-A747-D9E5AEDC5F42}"/>
    <cellStyle name="Normal 2 2 24" xfId="15064" xr:uid="{6A4373A0-54F2-420D-8EB0-A0EFE61C4CC6}"/>
    <cellStyle name="Normal 2 2 24 2" xfId="15065" xr:uid="{BBE63AA4-1638-4A33-8E3F-EF2FB2A586D3}"/>
    <cellStyle name="Normal 2 2 25" xfId="15066" xr:uid="{2E2DC4EA-89FD-4930-9A17-CA57A915F8F8}"/>
    <cellStyle name="Normal 2 2 25 2" xfId="15067" xr:uid="{5EEF1F99-BE2A-4FE0-A2AF-638E0BFE0AB1}"/>
    <cellStyle name="Normal 2 2 26" xfId="15068" xr:uid="{BFDD5C73-EF46-4AB1-A1B6-AFEE0BC79658}"/>
    <cellStyle name="Normal 2 2 26 2" xfId="15069" xr:uid="{B7FE8F9F-FC81-460A-9D82-5BE3B80DFB88}"/>
    <cellStyle name="Normal 2 2 27" xfId="15070" xr:uid="{04CE5487-EB4C-4C64-BFE0-669E01031926}"/>
    <cellStyle name="Normal 2 2 27 2" xfId="15071" xr:uid="{53F2B74D-3595-476C-950D-027E0638E0AD}"/>
    <cellStyle name="Normal 2 2 28" xfId="15072" xr:uid="{94AB0302-A213-428D-A374-F770D3E8A5D7}"/>
    <cellStyle name="Normal 2 2 28 2" xfId="15073" xr:uid="{2A65BC05-20EC-4593-876A-53474F670888}"/>
    <cellStyle name="Normal 2 2 29" xfId="15074" xr:uid="{53D1A691-F35C-4DC5-8F43-BED7BFB31CB4}"/>
    <cellStyle name="Normal 2 2 29 2" xfId="15075" xr:uid="{1F63904A-6141-414C-9D62-0FC2E443DE73}"/>
    <cellStyle name="Normal 2 2 3" xfId="15076" xr:uid="{095169DD-B1A8-4C7D-9E42-D7668E7E020E}"/>
    <cellStyle name="Normal 2 2 3 2" xfId="15077" xr:uid="{FBFCCA08-5748-42F3-9BAA-ECCE1CAA48E2}"/>
    <cellStyle name="Normal 2 2 3 3" xfId="15078" xr:uid="{4B313556-7EB9-42E6-897F-DFC0C4769FD2}"/>
    <cellStyle name="Normal 2 2 3 4" xfId="15079" xr:uid="{787537CE-72CF-42DD-A14D-3E4229F424FB}"/>
    <cellStyle name="Normal 2 2 30" xfId="15080" xr:uid="{D72907E3-F91D-4A87-A54A-1F60AB438709}"/>
    <cellStyle name="Normal 2 2 30 2" xfId="15081" xr:uid="{65CA1910-27A8-43C8-9FF0-6493FC767873}"/>
    <cellStyle name="Normal 2 2 31" xfId="15082" xr:uid="{22F548C1-635D-416E-8A84-BF2CAB132332}"/>
    <cellStyle name="Normal 2 2 31 2" xfId="15083" xr:uid="{0E194F91-99D6-4C3B-BAEB-83204F868215}"/>
    <cellStyle name="Normal 2 2 32" xfId="15084" xr:uid="{956BDB9C-F175-47F7-96E9-A20A74848B78}"/>
    <cellStyle name="Normal 2 2 32 2" xfId="15085" xr:uid="{9530680B-5D09-4608-AE80-AAAE26F216DB}"/>
    <cellStyle name="Normal 2 2 33" xfId="15086" xr:uid="{23275161-4A90-40AD-8811-827575377E98}"/>
    <cellStyle name="Normal 2 2 33 2" xfId="15087" xr:uid="{987D2764-FCA9-4C59-B64B-BE039EA3D931}"/>
    <cellStyle name="Normal 2 2 34" xfId="15088" xr:uid="{294C6E46-2F52-4EC1-99E2-235BC090041A}"/>
    <cellStyle name="Normal 2 2 34 2" xfId="15089" xr:uid="{33FA75FE-27D3-4B0A-B53C-F34EF561F6EB}"/>
    <cellStyle name="Normal 2 2 35" xfId="15090" xr:uid="{563CCB84-BF12-4313-A04F-558E0C5F94F2}"/>
    <cellStyle name="Normal 2 2 35 2" xfId="15091" xr:uid="{976B40B7-A843-438A-91E0-38ED299D9D98}"/>
    <cellStyle name="Normal 2 2 36" xfId="15092" xr:uid="{A19BF95A-6017-4E3D-905D-5141218D401E}"/>
    <cellStyle name="Normal 2 2 36 2" xfId="15093" xr:uid="{2BF29511-08B2-46CF-B88D-9D28AAFA4B64}"/>
    <cellStyle name="Normal 2 2 37" xfId="15094" xr:uid="{BFB8C2BA-8586-4E91-BEF2-6729F0DC0DA0}"/>
    <cellStyle name="Normal 2 2 37 2" xfId="15095" xr:uid="{40847B2F-4FEA-44AB-B3AD-EA361189F173}"/>
    <cellStyle name="Normal 2 2 37 2 2" xfId="15096" xr:uid="{FE137EC4-9782-425A-8C7F-89656DA17655}"/>
    <cellStyle name="Normal 2 2 37 2 2 2" xfId="15097" xr:uid="{75757414-155B-48FA-933F-DC9BB2CC1A77}"/>
    <cellStyle name="Normal 2 2 37 3" xfId="15098" xr:uid="{5FF41B15-A110-41E8-9519-84963205D841}"/>
    <cellStyle name="Normal 2 2 37 4" xfId="15099" xr:uid="{23B7985D-04AC-4336-BC03-A50C4DB16320}"/>
    <cellStyle name="Normal 2 2 38" xfId="15100" xr:uid="{7971340C-23DE-492C-AF8D-11DBB4F563D4}"/>
    <cellStyle name="Normal 2 2 38 2" xfId="15101" xr:uid="{8B16FDFE-2901-431F-8004-F1B0C9E37EB9}"/>
    <cellStyle name="Normal 2 2 39" xfId="15102" xr:uid="{F70AF160-C78F-4847-BF53-735D6E0E09E5}"/>
    <cellStyle name="Normal 2 2 39 10" xfId="15103" xr:uid="{FA754C1C-FEB0-48A7-868F-4B3CE9FC1D78}"/>
    <cellStyle name="Normal 2 2 39 11" xfId="15104" xr:uid="{49CF0E44-CFB5-4828-841F-7CBF5F225A28}"/>
    <cellStyle name="Normal 2 2 39 12" xfId="15105" xr:uid="{786F3E3C-8EB5-4217-B6D1-55E54A6282D3}"/>
    <cellStyle name="Normal 2 2 39 13" xfId="15106" xr:uid="{DDCA2F7C-9D95-4338-BB61-DF4C52F467D7}"/>
    <cellStyle name="Normal 2 2 39 14" xfId="15107" xr:uid="{ACADAA75-309C-4DF3-883F-1FBAB95EEE3B}"/>
    <cellStyle name="Normal 2 2 39 15" xfId="15108" xr:uid="{BF3FED94-D583-4F0C-8F47-8AD3446D097F}"/>
    <cellStyle name="Normal 2 2 39 16" xfId="15109" xr:uid="{8C5B66BA-D89B-4E51-80BC-1A114C809A62}"/>
    <cellStyle name="Normal 2 2 39 17" xfId="15110" xr:uid="{D0E1993E-BEA2-489A-8297-1FD95002BD41}"/>
    <cellStyle name="Normal 2 2 39 18" xfId="15111" xr:uid="{64647C64-2D35-40DB-95E2-527089C5A820}"/>
    <cellStyle name="Normal 2 2 39 2" xfId="15112" xr:uid="{67F5BB7D-36F4-4D5E-80DB-26C2C9DFF736}"/>
    <cellStyle name="Normal 2 2 39 2 10" xfId="15113" xr:uid="{495D116D-81CF-4AED-8992-0FBC50381531}"/>
    <cellStyle name="Normal 2 2 39 2 11" xfId="15114" xr:uid="{587A10FE-EC14-4F15-91C5-497EFDCD49EA}"/>
    <cellStyle name="Normal 2 2 39 2 12" xfId="15115" xr:uid="{637F2E62-BBB4-475C-8422-0BB836F68052}"/>
    <cellStyle name="Normal 2 2 39 2 13" xfId="15116" xr:uid="{C2F8C2C1-733E-4B7B-96B7-9935B2D05E80}"/>
    <cellStyle name="Normal 2 2 39 2 14" xfId="15117" xr:uid="{8A1E0E56-274E-479D-A69E-AFB93EC148A0}"/>
    <cellStyle name="Normal 2 2 39 2 15" xfId="15118" xr:uid="{4C8BF343-B128-41CD-975D-FB817903FACE}"/>
    <cellStyle name="Normal 2 2 39 2 16" xfId="15119" xr:uid="{0987A0A3-B450-4C10-B500-8F3AEE9B6145}"/>
    <cellStyle name="Normal 2 2 39 2 17" xfId="15120" xr:uid="{543F5743-3F25-4021-A155-EB16246CF08C}"/>
    <cellStyle name="Normal 2 2 39 2 2" xfId="15121" xr:uid="{7858DC2C-25DC-444E-860A-1E565983A756}"/>
    <cellStyle name="Normal 2 2 39 2 2 2" xfId="15122" xr:uid="{BCB0E3E3-FE98-417C-8BEB-36406695CEB2}"/>
    <cellStyle name="Normal 2 2 39 2 2 2 2" xfId="15123" xr:uid="{18A7E3B3-1FC8-4362-AB61-2DB8E053A22F}"/>
    <cellStyle name="Normal 2 2 39 2 2 2 3" xfId="15124" xr:uid="{EF7F5BE6-4752-4506-B615-01F564AF33F3}"/>
    <cellStyle name="Normal 2 2 39 2 2 2 4" xfId="15125" xr:uid="{8365E7DC-307C-4776-9FDD-138D22D27D03}"/>
    <cellStyle name="Normal 2 2 39 2 2 2 5" xfId="15126" xr:uid="{5BCBB467-16E9-4616-A1F4-8D09CEC97134}"/>
    <cellStyle name="Normal 2 2 39 2 2 2 6" xfId="15127" xr:uid="{D8068CD6-F081-4C13-BD5B-A406249F33E3}"/>
    <cellStyle name="Normal 2 2 39 2 2 2 7" xfId="15128" xr:uid="{51E3997E-159E-4195-A802-8FB3B8D44CE4}"/>
    <cellStyle name="Normal 2 2 39 2 2 2 8" xfId="15129" xr:uid="{269A3308-33B7-4BC5-849B-9C542500A8F6}"/>
    <cellStyle name="Normal 2 2 39 2 2 2 9" xfId="15130" xr:uid="{EA46B2D5-C030-49AA-85B1-550E1F870F94}"/>
    <cellStyle name="Normal 2 2 39 2 2 3" xfId="15131" xr:uid="{176AE62F-9593-4D1A-A800-43136C3E1D8C}"/>
    <cellStyle name="Normal 2 2 39 2 2 4" xfId="15132" xr:uid="{31FCA93F-8F83-49D5-8E6F-0921E9346CBC}"/>
    <cellStyle name="Normal 2 2 39 2 2 5" xfId="15133" xr:uid="{E15D7A7D-E155-47A6-B901-D184E6BD9EEA}"/>
    <cellStyle name="Normal 2 2 39 2 2 6" xfId="15134" xr:uid="{B23732D8-EE2E-426B-9DC5-321711609A16}"/>
    <cellStyle name="Normal 2 2 39 2 2 7" xfId="15135" xr:uid="{9D7893F1-39DB-41FD-ACEB-E4FEF2984946}"/>
    <cellStyle name="Normal 2 2 39 2 2 8" xfId="15136" xr:uid="{77875A63-973A-4253-9F43-5C585CD347BD}"/>
    <cellStyle name="Normal 2 2 39 2 2 9" xfId="15137" xr:uid="{FB9AC5FB-7700-4077-AC4D-026F2DF50AD6}"/>
    <cellStyle name="Normal 2 2 39 2 3" xfId="15138" xr:uid="{16CE415C-A491-4769-8A03-F40D891AF8EE}"/>
    <cellStyle name="Normal 2 2 39 2 4" xfId="15139" xr:uid="{659F4B57-B979-470D-AFD6-32B6C2692D4D}"/>
    <cellStyle name="Normal 2 2 39 2 5" xfId="15140" xr:uid="{D96FADA4-8CB3-4C28-83B1-5613719C77AF}"/>
    <cellStyle name="Normal 2 2 39 2 6" xfId="15141" xr:uid="{65F5CEDF-C243-4560-ABAC-D8D8AB16284C}"/>
    <cellStyle name="Normal 2 2 39 2 7" xfId="15142" xr:uid="{895F0071-5601-4194-A933-48EB7B4D0967}"/>
    <cellStyle name="Normal 2 2 39 2 8" xfId="15143" xr:uid="{1C1C9DE4-929B-4766-B0A9-E79F2432FFD8}"/>
    <cellStyle name="Normal 2 2 39 2 9" xfId="15144" xr:uid="{F3CA0F9D-0B4D-475A-B94E-E2ED10E59BAC}"/>
    <cellStyle name="Normal 2 2 39 3" xfId="15145" xr:uid="{F30E8881-0ACB-474E-94C1-786C9B6023D9}"/>
    <cellStyle name="Normal 2 2 39 3 2" xfId="15146" xr:uid="{D483F347-8832-4393-B531-C129E62498D8}"/>
    <cellStyle name="Normal 2 2 39 3 2 2" xfId="15147" xr:uid="{648A8949-A851-4217-A846-A228B88192CB}"/>
    <cellStyle name="Normal 2 2 39 3 2 3" xfId="15148" xr:uid="{9C9AF14D-53D4-4FD2-95CC-7808BA5B3709}"/>
    <cellStyle name="Normal 2 2 39 3 2 4" xfId="15149" xr:uid="{367CDBA9-062F-47DE-8B50-9409E9F6F42F}"/>
    <cellStyle name="Normal 2 2 39 3 2 5" xfId="15150" xr:uid="{68C1726C-7423-4A51-8260-E5EC236C6D67}"/>
    <cellStyle name="Normal 2 2 39 3 2 6" xfId="15151" xr:uid="{E5C88977-B6EF-47B2-9C70-7A6AB601C576}"/>
    <cellStyle name="Normal 2 2 39 3 2 7" xfId="15152" xr:uid="{B5698B2A-3520-4058-B895-7A43BD673A99}"/>
    <cellStyle name="Normal 2 2 39 3 2 8" xfId="15153" xr:uid="{8B599535-2D24-4DAB-A406-F01318031638}"/>
    <cellStyle name="Normal 2 2 39 3 2 9" xfId="15154" xr:uid="{BFADCB8A-3700-49BA-BD19-7DB97CCA9C24}"/>
    <cellStyle name="Normal 2 2 39 3 3" xfId="15155" xr:uid="{07F35D15-0C1D-48A4-9BC0-3C1871A4AFB7}"/>
    <cellStyle name="Normal 2 2 39 3 4" xfId="15156" xr:uid="{20578B75-0349-4083-B8E6-ACB82655D408}"/>
    <cellStyle name="Normal 2 2 39 3 5" xfId="15157" xr:uid="{94586C19-5FFD-43F8-88F2-886643D6CFDF}"/>
    <cellStyle name="Normal 2 2 39 3 6" xfId="15158" xr:uid="{FD90A328-373A-45A9-8926-7DE5A573AE2B}"/>
    <cellStyle name="Normal 2 2 39 3 7" xfId="15159" xr:uid="{0B0D761E-747B-4BC2-AC1E-22DF15EF1658}"/>
    <cellStyle name="Normal 2 2 39 3 8" xfId="15160" xr:uid="{347BCD94-9D80-4E62-821E-C9EE156A60F1}"/>
    <cellStyle name="Normal 2 2 39 3 9" xfId="15161" xr:uid="{996D2926-F2EF-4CD5-AB0F-F49BB6011402}"/>
    <cellStyle name="Normal 2 2 39 4" xfId="15162" xr:uid="{12A55610-9364-4AED-B099-341ADE6C0B1C}"/>
    <cellStyle name="Normal 2 2 39 5" xfId="15163" xr:uid="{F95A70AD-7E7E-4DB6-AE02-20F2C20C0641}"/>
    <cellStyle name="Normal 2 2 39 6" xfId="15164" xr:uid="{5E63E166-1848-413C-97F7-54586CB27FA4}"/>
    <cellStyle name="Normal 2 2 39 7" xfId="15165" xr:uid="{A8EB2685-FB9C-452E-B13D-B61B1CC7D28F}"/>
    <cellStyle name="Normal 2 2 39 8" xfId="15166" xr:uid="{9E09C6F7-DB6D-4619-8F5F-802DC121E23D}"/>
    <cellStyle name="Normal 2 2 39 9" xfId="15167" xr:uid="{2E6CB598-8DE3-49FF-8937-28B2C1815737}"/>
    <cellStyle name="Normal 2 2 4" xfId="15168" xr:uid="{279261AC-1499-49FF-9BEA-F4941694C12F}"/>
    <cellStyle name="Normal 2 2 4 2" xfId="15169" xr:uid="{E95D0C25-CE1F-4736-A44B-1510357F267E}"/>
    <cellStyle name="Normal 2 2 40" xfId="15170" xr:uid="{921541BE-7B7C-40B8-A306-8D6B687D8C4D}"/>
    <cellStyle name="Normal 2 2 40 2" xfId="15171" xr:uid="{0AC7991E-8F36-45EB-9FB0-C12824D0B016}"/>
    <cellStyle name="Normal 2 2 41" xfId="15172" xr:uid="{3F80EF04-63F1-412D-B8D1-FD3A98B2701C}"/>
    <cellStyle name="Normal 2 2 41 2" xfId="15173" xr:uid="{3FF0D5EC-8DAE-499A-A806-3D5F65F092AB}"/>
    <cellStyle name="Normal 2 2 42" xfId="15174" xr:uid="{72878BA5-415B-448A-89F6-F1EC84BC5F05}"/>
    <cellStyle name="Normal 2 2 42 2" xfId="15175" xr:uid="{31C30E79-F240-4826-923D-082C8190FCA9}"/>
    <cellStyle name="Normal 2 2 43" xfId="15176" xr:uid="{C40DC28C-9FBE-46A6-8A30-BD8EFD1B7074}"/>
    <cellStyle name="Normal 2 2 43 2" xfId="15177" xr:uid="{5F28A632-E6C2-49A4-82BA-5483DB36BFAF}"/>
    <cellStyle name="Normal 2 2 44" xfId="15178" xr:uid="{EC9262C6-C9A5-4564-9E60-6BBEF3323ADA}"/>
    <cellStyle name="Normal 2 2 44 2" xfId="15179" xr:uid="{59936A54-1960-4664-819D-6A233BA40EE9}"/>
    <cellStyle name="Normal 2 2 45" xfId="15180" xr:uid="{A1543719-620F-48CF-B36A-A7FD42D2532A}"/>
    <cellStyle name="Normal 2 2 45 2" xfId="15181" xr:uid="{9E44759D-49B9-4974-B7FF-EE1F0F5DEC04}"/>
    <cellStyle name="Normal 2 2 46" xfId="15182" xr:uid="{8D7C6708-5FCE-46F6-8137-6AF754C9007B}"/>
    <cellStyle name="Normal 2 2 46 2" xfId="15183" xr:uid="{9BA2CB5E-E386-4FC2-8A88-E8A23344C9A7}"/>
    <cellStyle name="Normal 2 2 47" xfId="15184" xr:uid="{0A122DF5-F801-4092-9520-4220AEABD635}"/>
    <cellStyle name="Normal 2 2 47 2" xfId="15185" xr:uid="{26EBA1BF-6030-416A-982F-A8C4BBD8CC00}"/>
    <cellStyle name="Normal 2 2 48" xfId="15186" xr:uid="{C220B066-7C15-49AA-AB6A-100362007D34}"/>
    <cellStyle name="Normal 2 2 48 2" xfId="15187" xr:uid="{E1587AFC-5E43-4531-AF8C-4339DB275006}"/>
    <cellStyle name="Normal 2 2 49" xfId="15188" xr:uid="{0A0EC35C-ACE8-4AF8-90E8-763AE9514944}"/>
    <cellStyle name="Normal 2 2 49 10" xfId="15189" xr:uid="{64279FEF-BD58-400D-AC6B-EDADDDC5C0A9}"/>
    <cellStyle name="Normal 2 2 49 2" xfId="15190" xr:uid="{F21E2BFF-EB96-43DC-88F2-8C8B6D95A625}"/>
    <cellStyle name="Normal 2 2 49 2 2" xfId="15191" xr:uid="{C353E564-BBD1-4E71-BB96-2281285EBCF4}"/>
    <cellStyle name="Normal 2 2 49 2 3" xfId="15192" xr:uid="{638179BF-7093-4D52-BC55-740B4A144F2B}"/>
    <cellStyle name="Normal 2 2 49 2 4" xfId="15193" xr:uid="{F548DF4B-434D-46C7-955C-3B664BC3699F}"/>
    <cellStyle name="Normal 2 2 49 2 5" xfId="15194" xr:uid="{FFDBED48-07D3-4BC1-9431-2B06ED553FC7}"/>
    <cellStyle name="Normal 2 2 49 2 6" xfId="15195" xr:uid="{2B942AD1-6733-45FD-9D32-F4F797685B40}"/>
    <cellStyle name="Normal 2 2 49 2 7" xfId="15196" xr:uid="{031185ED-C1BC-4BF5-85AA-BD39B8461C42}"/>
    <cellStyle name="Normal 2 2 49 2 8" xfId="15197" xr:uid="{3BD0FB2F-34F1-45AC-9D62-309ED6F6B212}"/>
    <cellStyle name="Normal 2 2 49 2 9" xfId="15198" xr:uid="{6ACE6DBA-B8FB-40B1-BEA4-0A88BBC6A004}"/>
    <cellStyle name="Normal 2 2 49 3" xfId="15199" xr:uid="{9255E165-1613-4EAC-BB5C-4A74D1B3B641}"/>
    <cellStyle name="Normal 2 2 49 4" xfId="15200" xr:uid="{2C8B23F3-D429-4DB5-979C-840975891606}"/>
    <cellStyle name="Normal 2 2 49 5" xfId="15201" xr:uid="{8F97DCBB-DCA3-429F-8428-7874E15191C6}"/>
    <cellStyle name="Normal 2 2 49 6" xfId="15202" xr:uid="{60E2B680-ABA6-470C-95E6-7024EE594835}"/>
    <cellStyle name="Normal 2 2 49 7" xfId="15203" xr:uid="{2313E09E-D281-4A22-9C5A-B78134E451BD}"/>
    <cellStyle name="Normal 2 2 49 8" xfId="15204" xr:uid="{601D1B30-0F27-4C71-9F2D-68239719C5A3}"/>
    <cellStyle name="Normal 2 2 49 9" xfId="15205" xr:uid="{8018262A-C9A1-4203-9BA1-3C685914D097}"/>
    <cellStyle name="Normal 2 2 5" xfId="15206" xr:uid="{F9130C32-6A66-4F15-A15C-314BD6149609}"/>
    <cellStyle name="Normal 2 2 5 2" xfId="15207" xr:uid="{DFB2B471-3D60-4801-BEDA-B281D36D74B1}"/>
    <cellStyle name="Normal 2 2 50" xfId="15208" xr:uid="{4EA7B5F2-E338-4B21-B6C8-BEEE49D3F51C}"/>
    <cellStyle name="Normal 2 2 50 2" xfId="15209" xr:uid="{AE8E253E-3608-4A0B-8789-E942C2652210}"/>
    <cellStyle name="Normal 2 2 51" xfId="15210" xr:uid="{1D6D1317-3A5E-4BD2-98ED-C25B30AA5B1B}"/>
    <cellStyle name="Normal 2 2 51 2" xfId="15211" xr:uid="{B30C1533-1F71-45BD-BB01-FE49572DDF24}"/>
    <cellStyle name="Normal 2 2 52" xfId="15212" xr:uid="{879DD105-CF42-4106-AAD3-90C7BB542022}"/>
    <cellStyle name="Normal 2 2 52 2" xfId="15213" xr:uid="{292BDFDB-1B4B-42E7-8CB3-6DA607763E55}"/>
    <cellStyle name="Normal 2 2 53" xfId="15214" xr:uid="{463CC6A0-17C1-4331-9F12-E30D8E4765F7}"/>
    <cellStyle name="Normal 2 2 53 2" xfId="15215" xr:uid="{03C434CF-C9DC-4B9E-BA3B-E12094BAFD30}"/>
    <cellStyle name="Normal 2 2 54" xfId="15216" xr:uid="{2FBFA7F0-7500-4564-A9AF-DB44065F60C6}"/>
    <cellStyle name="Normal 2 2 54 2" xfId="15217" xr:uid="{05E2DBEA-1992-4A82-800A-7C481646A194}"/>
    <cellStyle name="Normal 2 2 55" xfId="15218" xr:uid="{B6BC9AB4-4821-4010-A22C-969A60381594}"/>
    <cellStyle name="Normal 2 2 55 2" xfId="15219" xr:uid="{4BE573A4-C5EE-408D-931F-BB4B6CE01FDD}"/>
    <cellStyle name="Normal 2 2 56" xfId="15220" xr:uid="{4A7BF185-F65B-44D7-885B-832899E6FF91}"/>
    <cellStyle name="Normal 2 2 56 2" xfId="15221" xr:uid="{3AEBDFCF-E76A-43A9-AC42-CC8A13BF9637}"/>
    <cellStyle name="Normal 2 2 57" xfId="15222" xr:uid="{4C5013B8-8BDA-4A54-9531-8DDEEFCFECC5}"/>
    <cellStyle name="Normal 2 2 57 2" xfId="15223" xr:uid="{840DD03C-7DD5-4AB6-9392-798C07AF98FD}"/>
    <cellStyle name="Normal 2 2 58" xfId="15224" xr:uid="{9C65FB88-790A-4946-A8A0-F52DB12855BE}"/>
    <cellStyle name="Normal 2 2 58 2" xfId="15225" xr:uid="{A24F6C21-FC93-4E42-A3BD-3C311CC1A159}"/>
    <cellStyle name="Normal 2 2 59" xfId="15226" xr:uid="{04B1A327-883D-4D82-826B-59E91D7A0C3F}"/>
    <cellStyle name="Normal 2 2 59 2" xfId="15227" xr:uid="{076DD040-902D-4EFD-91E6-460341397E08}"/>
    <cellStyle name="Normal 2 2 6" xfId="15228" xr:uid="{C466214E-35C7-4F80-ACEE-16337882ADD4}"/>
    <cellStyle name="Normal 2 2 6 2" xfId="15229" xr:uid="{02E889E0-7A2F-49C6-B0F5-6614CD5313C0}"/>
    <cellStyle name="Normal 2 2 60" xfId="15230" xr:uid="{501637BF-E390-44B3-B2BA-19017FB251E3}"/>
    <cellStyle name="Normal 2 2 60 2" xfId="15231" xr:uid="{F7887472-6618-4E58-8C4F-6EB8016517F3}"/>
    <cellStyle name="Normal 2 2 61" xfId="15232" xr:uid="{A8F18936-EA68-4F1B-A25C-33CDB01AB9BE}"/>
    <cellStyle name="Normal 2 2 61 2" xfId="15233" xr:uid="{BC1025C5-43FD-4F84-9C37-F2C33B0BBD9B}"/>
    <cellStyle name="Normal 2 2 62" xfId="15234" xr:uid="{466C1AC6-05D7-41ED-B609-59ADAB0BA806}"/>
    <cellStyle name="Normal 2 2 62 2" xfId="15235" xr:uid="{14BCE219-2347-455C-A938-23620D72E751}"/>
    <cellStyle name="Normal 2 2 62 3" xfId="15236" xr:uid="{533D5245-173F-4F75-B818-B8A4E9DEE1C4}"/>
    <cellStyle name="Normal 2 2 63" xfId="15237" xr:uid="{160A8C6A-1F99-445A-ABDC-CA851C1501B2}"/>
    <cellStyle name="Normal 2 2 63 2" xfId="15238" xr:uid="{38C45D60-C775-4477-8A48-48E74D3C40E2}"/>
    <cellStyle name="Normal 2 2 64" xfId="15239" xr:uid="{1B873139-DF7A-4275-BB93-E565587CEDB7}"/>
    <cellStyle name="Normal 2 2 64 2" xfId="15240" xr:uid="{2D63DF56-67E5-4B61-9E08-F2CB8F378D70}"/>
    <cellStyle name="Normal 2 2 65" xfId="15241" xr:uid="{303DF4E6-21A2-4A87-911F-E66BB81954B9}"/>
    <cellStyle name="Normal 2 2 65 2" xfId="15242" xr:uid="{05D035AF-BC22-4959-AAA1-D003E0913B8A}"/>
    <cellStyle name="Normal 2 2 65 2 2" xfId="15243" xr:uid="{B21AB415-CDCE-4436-98E4-10B05EE87FF9}"/>
    <cellStyle name="Normal 2 2 65 2 2 2" xfId="15244" xr:uid="{52905CDB-5431-4003-AE8D-C46FB6548975}"/>
    <cellStyle name="Normal 2 2 65 3" xfId="15245" xr:uid="{2E5AF530-C93E-4EDB-96E6-6CB1CDDD8785}"/>
    <cellStyle name="Normal 2 2 65 4" xfId="15246" xr:uid="{0A34F241-F82C-48D5-983B-883A8DB7DFC3}"/>
    <cellStyle name="Normal 2 2 65 5" xfId="15247" xr:uid="{96CB660D-249C-4147-9A02-249553F589A5}"/>
    <cellStyle name="Normal 2 2 65 6" xfId="15248" xr:uid="{2A3FA4BB-C160-46CE-8998-259D4F5BBA3F}"/>
    <cellStyle name="Normal 2 2 66" xfId="15249" xr:uid="{BC1CF5EE-7E39-48A2-B93C-21569722730C}"/>
    <cellStyle name="Normal 2 2 66 2" xfId="15250" xr:uid="{A093DA73-58B5-4EE6-86D4-E0F6D3F0D58D}"/>
    <cellStyle name="Normal 2 2 66 2 2" xfId="15251" xr:uid="{E330DFC7-E995-4690-AD08-3BE9A51361C1}"/>
    <cellStyle name="Normal 2 2 67" xfId="15252" xr:uid="{E2B02A2F-47BB-40F2-A129-D6044BEC4DCD}"/>
    <cellStyle name="Normal 2 2 68" xfId="15253" xr:uid="{B02DD89F-A36C-4BF0-9414-C75745386CC5}"/>
    <cellStyle name="Normal 2 2 69" xfId="15254" xr:uid="{E17C3BD6-B418-4F3E-B1DB-83A7912F1A94}"/>
    <cellStyle name="Normal 2 2 7" xfId="15255" xr:uid="{0471BBA7-C7F6-483F-B6BE-43AE03C10564}"/>
    <cellStyle name="Normal 2 2 7 2" xfId="15256" xr:uid="{43C51B3B-9C8C-4B8A-846A-9CE0307F2B12}"/>
    <cellStyle name="Normal 2 2 70" xfId="15257" xr:uid="{BF7E247F-4AEE-4F77-A30F-93C13C20BB49}"/>
    <cellStyle name="Normal 2 2 71" xfId="15258" xr:uid="{2E15D05F-7118-4642-B264-53B452AF47FD}"/>
    <cellStyle name="Normal 2 2 72" xfId="15259" xr:uid="{0BBBE635-81F3-4CC4-BBB6-ED74F04BEC2C}"/>
    <cellStyle name="Normal 2 2 73" xfId="15260" xr:uid="{D3783AA2-5329-4933-BD7B-9354A89DAFEC}"/>
    <cellStyle name="Normal 2 2 74" xfId="15261" xr:uid="{ACE35560-0F56-4B4E-A092-36410E946D40}"/>
    <cellStyle name="Normal 2 2 75" xfId="15262" xr:uid="{59CF7FC7-0B7C-4C5F-8FB8-A520284BC900}"/>
    <cellStyle name="Normal 2 2 76" xfId="15263" xr:uid="{3E43F2EC-15DA-4EC6-8EC7-254BC7681BB1}"/>
    <cellStyle name="Normal 2 2 77" xfId="15264" xr:uid="{C75D9338-D6D4-4108-B472-478014BFCD97}"/>
    <cellStyle name="Normal 2 2 77 10" xfId="15265" xr:uid="{EDAFF6CA-3450-4666-813D-66737EDB7663}"/>
    <cellStyle name="Normal 2 2 77 11" xfId="15266" xr:uid="{9799C3A1-C5B2-4327-9AD4-3FAE6E7B6DA5}"/>
    <cellStyle name="Normal 2 2 77 11 10" xfId="15267" xr:uid="{9AAF8AB9-CFB9-4808-BF62-2479AFE6A489}"/>
    <cellStyle name="Normal 2 2 77 11 11" xfId="15268" xr:uid="{1A14DCF7-D93B-4189-B1EA-B66C75E63D3C}"/>
    <cellStyle name="Normal 2 2 77 11 11 2" xfId="15269" xr:uid="{1E7A06BA-4D00-40B3-947E-9B4C0BB4B162}"/>
    <cellStyle name="Normal 2 2 77 11 11 3" xfId="15270" xr:uid="{266D8733-89FD-4E1B-82C3-F5CB09A99616}"/>
    <cellStyle name="Normal 2 2 77 11 11 4" xfId="15271" xr:uid="{44F9C123-9F49-4494-8E1E-F0E75C31BBFF}"/>
    <cellStyle name="Normal 2 2 77 11 12" xfId="15272" xr:uid="{3E310B94-DB78-4253-9ED6-009BB428DF56}"/>
    <cellStyle name="Normal 2 2 77 11 13" xfId="15273" xr:uid="{C764F366-11EC-43B4-B202-9F5CD61066D5}"/>
    <cellStyle name="Normal 2 2 77 11 14" xfId="15274" xr:uid="{8A76E6C9-63F2-47BD-91AE-E02859A9DF53}"/>
    <cellStyle name="Normal 2 2 77 11 2" xfId="15275" xr:uid="{733BA391-47E6-4770-A090-636CA5DA134F}"/>
    <cellStyle name="Normal 2 2 77 11 2 10" xfId="15276" xr:uid="{F1FB6D7C-73E4-4354-814C-1F51C1131D2B}"/>
    <cellStyle name="Normal 2 2 77 11 2 11" xfId="15277" xr:uid="{3A54C6D0-8C0D-49EA-BF5C-E231E873244D}"/>
    <cellStyle name="Normal 2 2 77 11 2 2" xfId="15278" xr:uid="{6ACEAC2B-79F8-44C6-9CD9-869B78612CB7}"/>
    <cellStyle name="Normal 2 2 77 11 2 2 10" xfId="15279" xr:uid="{54FE6600-FEDD-408D-BA6B-618E254301E0}"/>
    <cellStyle name="Normal 2 2 77 11 2 2 11" xfId="15280" xr:uid="{B7DA3635-6B97-4FEB-B93F-9D51A6E0976A}"/>
    <cellStyle name="Normal 2 2 77 11 2 2 2" xfId="15281" xr:uid="{184D3D1A-DD03-48CD-9C6C-75F4EDE97FF8}"/>
    <cellStyle name="Normal 2 2 77 11 2 2 2 2" xfId="15282" xr:uid="{E4581C74-DF31-4579-AA8A-CBB2F10A8830}"/>
    <cellStyle name="Normal 2 2 77 11 2 2 2 2 2" xfId="15283" xr:uid="{D78E1D57-4CE5-444F-BF21-F084B714688F}"/>
    <cellStyle name="Normal 2 2 77 11 2 2 2 2 3" xfId="15284" xr:uid="{6C412CF3-3121-4A6D-8CE2-15CB9B151494}"/>
    <cellStyle name="Normal 2 2 77 11 2 2 2 2 4" xfId="15285" xr:uid="{E8AA372A-E8BC-49E6-9942-D730E6D6CACD}"/>
    <cellStyle name="Normal 2 2 77 11 2 2 2 3" xfId="15286" xr:uid="{071476AE-BBF5-416E-ACA4-88726F585B03}"/>
    <cellStyle name="Normal 2 2 77 11 2 2 2 4" xfId="15287" xr:uid="{2D7D1551-2D50-456C-A17A-EACC7251A2DA}"/>
    <cellStyle name="Normal 2 2 77 11 2 2 2 5" xfId="15288" xr:uid="{F0930B0F-66E7-4868-8981-C940A6C2608C}"/>
    <cellStyle name="Normal 2 2 77 11 2 2 2 6" xfId="15289" xr:uid="{FE1A5FAC-7AF0-44B8-AEC0-79CA871CF91C}"/>
    <cellStyle name="Normal 2 2 77 11 2 2 3" xfId="15290" xr:uid="{64B5B03C-0565-4EE3-8819-4528BA564431}"/>
    <cellStyle name="Normal 2 2 77 11 2 2 4" xfId="15291" xr:uid="{2900DB48-4B53-46FA-9392-08881FE7FF45}"/>
    <cellStyle name="Normal 2 2 77 11 2 2 5" xfId="15292" xr:uid="{00A1A244-7472-46DE-A127-7BEECF7CE24C}"/>
    <cellStyle name="Normal 2 2 77 11 2 2 6" xfId="15293" xr:uid="{A3C6E607-FD3F-44BC-94E6-0479A3FEDD19}"/>
    <cellStyle name="Normal 2 2 77 11 2 2 7" xfId="15294" xr:uid="{9532AF26-F181-42AE-9DBC-CE7F9482D051}"/>
    <cellStyle name="Normal 2 2 77 11 2 2 8" xfId="15295" xr:uid="{20A8D107-C3BE-4866-B2C9-10E6AE14F1C3}"/>
    <cellStyle name="Normal 2 2 77 11 2 2 8 2" xfId="15296" xr:uid="{DAC70541-7D78-49DF-A9C6-E28AC98686A3}"/>
    <cellStyle name="Normal 2 2 77 11 2 2 8 3" xfId="15297" xr:uid="{6017F2CC-C067-4793-A8F1-E3C113A9F8A5}"/>
    <cellStyle name="Normal 2 2 77 11 2 2 8 4" xfId="15298" xr:uid="{D70CA933-564B-4D0B-A4E1-A28D58E13022}"/>
    <cellStyle name="Normal 2 2 77 11 2 2 9" xfId="15299" xr:uid="{E68E6EF5-60C4-4A0F-9A92-81AC0AB528E6}"/>
    <cellStyle name="Normal 2 2 77 11 2 3" xfId="15300" xr:uid="{757D2B37-8134-4FB8-AE67-74F20D3E6C4F}"/>
    <cellStyle name="Normal 2 2 77 11 2 3 2" xfId="15301" xr:uid="{4DC0C923-6905-45FD-B646-B0D3BA91B738}"/>
    <cellStyle name="Normal 2 2 77 11 2 3 2 2" xfId="15302" xr:uid="{62747224-93AA-44B4-89EB-05B6EE6E8A2E}"/>
    <cellStyle name="Normal 2 2 77 11 2 3 2 3" xfId="15303" xr:uid="{DA695017-ED59-4A22-B0FC-3055242BB96A}"/>
    <cellStyle name="Normal 2 2 77 11 2 3 2 4" xfId="15304" xr:uid="{60E13276-1790-4731-A949-563352F2BC16}"/>
    <cellStyle name="Normal 2 2 77 11 2 3 3" xfId="15305" xr:uid="{A2A6A50E-84D1-489E-9881-31CCA7FDBBF7}"/>
    <cellStyle name="Normal 2 2 77 11 2 3 4" xfId="15306" xr:uid="{BCE0CFB0-C7CB-44E3-B6B2-CB9F22F49252}"/>
    <cellStyle name="Normal 2 2 77 11 2 3 5" xfId="15307" xr:uid="{A19D7370-48EE-4E4E-BFCA-EC1F1D8277EF}"/>
    <cellStyle name="Normal 2 2 77 11 2 3 6" xfId="15308" xr:uid="{EDEBF1C0-2CAF-4425-BAF8-4CB78838949B}"/>
    <cellStyle name="Normal 2 2 77 11 2 4" xfId="15309" xr:uid="{693E9AC4-14ED-4305-A576-B809FDB81992}"/>
    <cellStyle name="Normal 2 2 77 11 2 5" xfId="15310" xr:uid="{FE7F94BF-BE64-49DD-ACBD-2814070D49ED}"/>
    <cellStyle name="Normal 2 2 77 11 2 6" xfId="15311" xr:uid="{7A115510-8AE6-4DCC-BF15-FAFD677DFA3D}"/>
    <cellStyle name="Normal 2 2 77 11 2 7" xfId="15312" xr:uid="{B8D8EE5A-D621-40D2-AF88-858A92E6A05F}"/>
    <cellStyle name="Normal 2 2 77 11 2 8" xfId="15313" xr:uid="{8D52F239-6D13-4FE7-9C69-56309DAE1A0C}"/>
    <cellStyle name="Normal 2 2 77 11 2 8 2" xfId="15314" xr:uid="{8E45A954-222B-48C7-B64D-AFDAC1BD4B2A}"/>
    <cellStyle name="Normal 2 2 77 11 2 8 3" xfId="15315" xr:uid="{849BC60A-D1DC-44CD-9A71-C1E305B96407}"/>
    <cellStyle name="Normal 2 2 77 11 2 8 4" xfId="15316" xr:uid="{59181CC5-27CC-423B-B305-96B2D6E0FF66}"/>
    <cellStyle name="Normal 2 2 77 11 2 9" xfId="15317" xr:uid="{AFFD601D-3835-4AB7-8895-F7962C5C5422}"/>
    <cellStyle name="Normal 2 2 77 11 3" xfId="15318" xr:uid="{573A4A37-13D3-4483-8B5F-7E13A3F89775}"/>
    <cellStyle name="Normal 2 2 77 11 4" xfId="15319" xr:uid="{362AE6CA-A9CD-41BE-AC6A-2F224533E7E3}"/>
    <cellStyle name="Normal 2 2 77 11 5" xfId="15320" xr:uid="{50FF74E8-3F69-4CBB-B685-0EDC1ECA6650}"/>
    <cellStyle name="Normal 2 2 77 11 5 2" xfId="15321" xr:uid="{90E2705E-E482-4CD1-A884-D8489997C10C}"/>
    <cellStyle name="Normal 2 2 77 11 5 2 2" xfId="15322" xr:uid="{668FD33D-C5DF-4701-8ABB-A8E11CAB1349}"/>
    <cellStyle name="Normal 2 2 77 11 5 2 3" xfId="15323" xr:uid="{426AE98A-6162-447F-B111-C52EECBDEDA8}"/>
    <cellStyle name="Normal 2 2 77 11 5 2 4" xfId="15324" xr:uid="{606B6B2C-4E27-41BB-9C42-04FE7F4D2EE8}"/>
    <cellStyle name="Normal 2 2 77 11 5 3" xfId="15325" xr:uid="{F9B21965-5C0E-4F62-94F1-D13C06815CD7}"/>
    <cellStyle name="Normal 2 2 77 11 5 4" xfId="15326" xr:uid="{769B051A-0482-4ED8-ABF0-634E006D13E9}"/>
    <cellStyle name="Normal 2 2 77 11 5 5" xfId="15327" xr:uid="{89E505A6-E053-4842-BE06-0E2D4B42F3E2}"/>
    <cellStyle name="Normal 2 2 77 11 5 6" xfId="15328" xr:uid="{E98B8672-43A0-4B88-8905-478DD9F8547D}"/>
    <cellStyle name="Normal 2 2 77 11 6" xfId="15329" xr:uid="{D0A36EBF-F92F-4AA3-8A90-0622BC1F1487}"/>
    <cellStyle name="Normal 2 2 77 11 7" xfId="15330" xr:uid="{B369D0C8-EC6B-4BA1-AB26-D2226ABE22E5}"/>
    <cellStyle name="Normal 2 2 77 11 8" xfId="15331" xr:uid="{D6F1D843-1BDD-4D7A-BB22-9AD1AD20BF5E}"/>
    <cellStyle name="Normal 2 2 77 11 9" xfId="15332" xr:uid="{CBF7FABE-CAF2-447B-84FD-757E0091F4CF}"/>
    <cellStyle name="Normal 2 2 77 12" xfId="15333" xr:uid="{52F776A8-067B-44DD-97FD-77DE441C99A5}"/>
    <cellStyle name="Normal 2 2 77 13" xfId="15334" xr:uid="{ADE48C51-A0F7-4EAB-925F-67143A3F73B6}"/>
    <cellStyle name="Normal 2 2 77 13 10" xfId="15335" xr:uid="{3751BF2D-8890-46E3-B265-C70526E472B8}"/>
    <cellStyle name="Normal 2 2 77 13 11" xfId="15336" xr:uid="{A7078A6E-7D6D-437A-95CE-BB2188E3BA75}"/>
    <cellStyle name="Normal 2 2 77 13 2" xfId="15337" xr:uid="{8D23BA72-A5AA-4D14-8355-AD62D9DD0FAF}"/>
    <cellStyle name="Normal 2 2 77 13 2 10" xfId="15338" xr:uid="{A12BBBB2-BD51-4D3D-B62E-A4D01C3A03FE}"/>
    <cellStyle name="Normal 2 2 77 13 2 11" xfId="15339" xr:uid="{354B5474-D73F-42D8-9461-12D3CA3A83D1}"/>
    <cellStyle name="Normal 2 2 77 13 2 2" xfId="15340" xr:uid="{79CB2296-7C9E-456B-B125-205464D9332B}"/>
    <cellStyle name="Normal 2 2 77 13 2 2 2" xfId="15341" xr:uid="{28A951C7-BBA7-4483-9141-77F217F6D3F6}"/>
    <cellStyle name="Normal 2 2 77 13 2 2 2 2" xfId="15342" xr:uid="{A4AA9140-B758-43FF-A65C-FCE1894C9776}"/>
    <cellStyle name="Normal 2 2 77 13 2 2 2 3" xfId="15343" xr:uid="{2D78C1CF-4D00-4344-8D04-548AED30E5A8}"/>
    <cellStyle name="Normal 2 2 77 13 2 2 2 4" xfId="15344" xr:uid="{27E13F8C-1A97-4AC9-A4BA-F6EF638B6782}"/>
    <cellStyle name="Normal 2 2 77 13 2 2 3" xfId="15345" xr:uid="{D32BB4D2-225C-433D-87D9-BF3DB0FD3D25}"/>
    <cellStyle name="Normal 2 2 77 13 2 2 4" xfId="15346" xr:uid="{296A06CB-527B-452B-8F8F-1DF8D6E18A79}"/>
    <cellStyle name="Normal 2 2 77 13 2 2 5" xfId="15347" xr:uid="{D65EADEF-C016-4703-B101-96A9FD8C7FAC}"/>
    <cellStyle name="Normal 2 2 77 13 2 2 6" xfId="15348" xr:uid="{BE1CC7DE-12DE-42EC-B44B-4CE4C088A15E}"/>
    <cellStyle name="Normal 2 2 77 13 2 3" xfId="15349" xr:uid="{62DC8FEA-5567-45A0-B2C9-4C2C5AE36965}"/>
    <cellStyle name="Normal 2 2 77 13 2 4" xfId="15350" xr:uid="{1E83ED74-F24D-4EB9-B10D-96BDEE77BA6E}"/>
    <cellStyle name="Normal 2 2 77 13 2 5" xfId="15351" xr:uid="{58301D7E-B6A1-43E4-8B21-49C1B933F068}"/>
    <cellStyle name="Normal 2 2 77 13 2 6" xfId="15352" xr:uid="{1A2BD936-1D65-47F1-9A38-ED9ACBA23712}"/>
    <cellStyle name="Normal 2 2 77 13 2 7" xfId="15353" xr:uid="{588C8F8B-5F88-4DE6-9E60-60A724C86CBC}"/>
    <cellStyle name="Normal 2 2 77 13 2 8" xfId="15354" xr:uid="{43C944F9-B858-4DFA-A890-98E55F4B9EE6}"/>
    <cellStyle name="Normal 2 2 77 13 2 8 2" xfId="15355" xr:uid="{B76CF052-B48D-424D-A7CA-9B295E013986}"/>
    <cellStyle name="Normal 2 2 77 13 2 8 3" xfId="15356" xr:uid="{9CED2F5D-79DA-4413-866E-96991B84E191}"/>
    <cellStyle name="Normal 2 2 77 13 2 8 4" xfId="15357" xr:uid="{E33E7CA5-8903-4970-9EE9-CEFBC1A3CEC0}"/>
    <cellStyle name="Normal 2 2 77 13 2 9" xfId="15358" xr:uid="{87A484A9-C7B2-430B-920B-AD0E51E0AD45}"/>
    <cellStyle name="Normal 2 2 77 13 3" xfId="15359" xr:uid="{BA8EA6F2-6BB6-4B07-BE31-B3C3A36AEAEC}"/>
    <cellStyle name="Normal 2 2 77 13 3 2" xfId="15360" xr:uid="{5A169D98-BA16-4DD3-A6DC-5C9F887ED1B6}"/>
    <cellStyle name="Normal 2 2 77 13 3 2 2" xfId="15361" xr:uid="{768C7444-87F8-40E2-906A-78C281D1F7BE}"/>
    <cellStyle name="Normal 2 2 77 13 3 2 3" xfId="15362" xr:uid="{2BC6E9DF-5477-416A-9B77-D56D1988360A}"/>
    <cellStyle name="Normal 2 2 77 13 3 2 4" xfId="15363" xr:uid="{D8677390-176D-47EC-9548-D7E74CBB19EC}"/>
    <cellStyle name="Normal 2 2 77 13 3 3" xfId="15364" xr:uid="{FF0EF77E-8B09-4993-AF9E-08AD1EBB30B0}"/>
    <cellStyle name="Normal 2 2 77 13 3 4" xfId="15365" xr:uid="{C5146096-4ABE-4CF9-9990-D5527722BFBC}"/>
    <cellStyle name="Normal 2 2 77 13 3 5" xfId="15366" xr:uid="{5C7ED7D7-55AE-47B6-BE99-292FA61AA626}"/>
    <cellStyle name="Normal 2 2 77 13 3 6" xfId="15367" xr:uid="{620FE048-BA37-41A0-9D3F-F8139B255F97}"/>
    <cellStyle name="Normal 2 2 77 13 4" xfId="15368" xr:uid="{54D223C3-26CF-4550-A4CE-8BF80C22AAA3}"/>
    <cellStyle name="Normal 2 2 77 13 5" xfId="15369" xr:uid="{D65FD0FA-B6B8-4A23-BF2B-4BF3CB2F2999}"/>
    <cellStyle name="Normal 2 2 77 13 6" xfId="15370" xr:uid="{0B93FE7C-CCE5-444D-B3C2-F0CFD6B4F7AF}"/>
    <cellStyle name="Normal 2 2 77 13 7" xfId="15371" xr:uid="{7B7E20AF-F9DA-4A55-A7FA-7414B1281A98}"/>
    <cellStyle name="Normal 2 2 77 13 8" xfId="15372" xr:uid="{69C75385-0C2C-479E-9A4A-8B3F2640C12C}"/>
    <cellStyle name="Normal 2 2 77 13 8 2" xfId="15373" xr:uid="{7C705F34-3286-491F-B671-A1DE3F06A73F}"/>
    <cellStyle name="Normal 2 2 77 13 8 3" xfId="15374" xr:uid="{A0DB46C8-28D1-4F89-89F4-AFD272ECCA0D}"/>
    <cellStyle name="Normal 2 2 77 13 8 4" xfId="15375" xr:uid="{DFFCDD42-3485-4F1A-B873-16D94564B7F2}"/>
    <cellStyle name="Normal 2 2 77 13 9" xfId="15376" xr:uid="{E81DA98B-895C-482E-831E-D85DE991B6AF}"/>
    <cellStyle name="Normal 2 2 77 14" xfId="15377" xr:uid="{AF8DA287-BCFE-440D-B7DE-2BEFA5775FC8}"/>
    <cellStyle name="Normal 2 2 77 15" xfId="15378" xr:uid="{D29151C8-1895-4893-B5FE-DEAD4AF13FF4}"/>
    <cellStyle name="Normal 2 2 77 15 2" xfId="15379" xr:uid="{EA1890F6-5390-4ECE-9E31-8201C315C439}"/>
    <cellStyle name="Normal 2 2 77 15 2 2" xfId="15380" xr:uid="{1DF80C96-510D-4B79-BFBE-6C4FC4006C09}"/>
    <cellStyle name="Normal 2 2 77 15 2 3" xfId="15381" xr:uid="{DC62B10A-9DF5-43F5-BF4D-07CBDE0A643F}"/>
    <cellStyle name="Normal 2 2 77 15 2 4" xfId="15382" xr:uid="{1010DF62-17F9-4C40-A688-52195E5AE603}"/>
    <cellStyle name="Normal 2 2 77 15 3" xfId="15383" xr:uid="{3E1447DC-D9A3-49E6-BDAE-AAFBE8CCD48B}"/>
    <cellStyle name="Normal 2 2 77 15 4" xfId="15384" xr:uid="{B7D52BFE-D350-4776-8905-0D0442B17AE1}"/>
    <cellStyle name="Normal 2 2 77 15 5" xfId="15385" xr:uid="{409BB9EF-7357-4575-AF31-7C37E21C1C50}"/>
    <cellStyle name="Normal 2 2 77 15 6" xfId="15386" xr:uid="{E5B2366C-B984-4333-B089-653601875C34}"/>
    <cellStyle name="Normal 2 2 77 16" xfId="15387" xr:uid="{B330EFB9-3200-474E-831A-980BC5372D07}"/>
    <cellStyle name="Normal 2 2 77 17" xfId="15388" xr:uid="{56AC1F93-F5FF-474E-B840-26822C0EE185}"/>
    <cellStyle name="Normal 2 2 77 18" xfId="15389" xr:uid="{A7835E73-4ABF-4B7A-B8BE-F40CB1749F8C}"/>
    <cellStyle name="Normal 2 2 77 19" xfId="15390" xr:uid="{332E2564-74A4-42B7-A84E-ED93059D968D}"/>
    <cellStyle name="Normal 2 2 77 2" xfId="15391" xr:uid="{5C834182-C3F9-42B1-ACED-F40B5943C97D}"/>
    <cellStyle name="Normal 2 2 77 2 10" xfId="15392" xr:uid="{2184EB59-3356-4461-8669-AF8565D2CBA0}"/>
    <cellStyle name="Normal 2 2 77 2 11" xfId="15393" xr:uid="{B645D84C-303D-4A9C-BBED-DDA0C0E93A99}"/>
    <cellStyle name="Normal 2 2 77 2 12" xfId="15394" xr:uid="{192042E6-6C36-4239-861A-DC234A5182DF}"/>
    <cellStyle name="Normal 2 2 77 2 13" xfId="15395" xr:uid="{E2590654-9AE4-4BA8-989B-AD7F3B3F6AF9}"/>
    <cellStyle name="Normal 2 2 77 2 13 2" xfId="15396" xr:uid="{947B082D-BAC5-4755-96DF-4CD03D8B799B}"/>
    <cellStyle name="Normal 2 2 77 2 13 3" xfId="15397" xr:uid="{3C31E286-8340-4E56-9C4A-3948292AE24F}"/>
    <cellStyle name="Normal 2 2 77 2 13 4" xfId="15398" xr:uid="{9CAFADF8-0DF4-4CC3-AA17-6DA3CA1945E4}"/>
    <cellStyle name="Normal 2 2 77 2 14" xfId="15399" xr:uid="{41FEAA65-A713-43BA-B4D4-8F33AFC03780}"/>
    <cellStyle name="Normal 2 2 77 2 15" xfId="15400" xr:uid="{42960D27-C0EE-4CF2-ABE8-8877EAA472E5}"/>
    <cellStyle name="Normal 2 2 77 2 16" xfId="15401" xr:uid="{C179AB79-323B-4468-996F-0F9DE0F36636}"/>
    <cellStyle name="Normal 2 2 77 2 2" xfId="15402" xr:uid="{1C798747-42CA-42D6-B294-69AB761CA2C5}"/>
    <cellStyle name="Normal 2 2 77 2 2 10" xfId="15403" xr:uid="{A5C99855-2C71-423B-BFAE-8C62452E7CCD}"/>
    <cellStyle name="Normal 2 2 77 2 2 11" xfId="15404" xr:uid="{3D045B3D-879A-4675-87EC-F6AA9BAD3922}"/>
    <cellStyle name="Normal 2 2 77 2 2 11 2" xfId="15405" xr:uid="{2C2648A2-2ACC-4BFA-9B58-D581C78C6145}"/>
    <cellStyle name="Normal 2 2 77 2 2 11 3" xfId="15406" xr:uid="{E49E4458-E5C0-41B4-8D4D-28D328D0BE71}"/>
    <cellStyle name="Normal 2 2 77 2 2 11 4" xfId="15407" xr:uid="{FAAE095C-E6CC-4C94-9115-53CCAD884925}"/>
    <cellStyle name="Normal 2 2 77 2 2 12" xfId="15408" xr:uid="{5776BFE7-C0B8-4D06-9D92-7E7500548913}"/>
    <cellStyle name="Normal 2 2 77 2 2 13" xfId="15409" xr:uid="{0D320EE2-ECF5-43E8-BCEB-4E3C86A264E6}"/>
    <cellStyle name="Normal 2 2 77 2 2 14" xfId="15410" xr:uid="{2F5D4B1A-57E7-4950-A166-E3FDD26ADE67}"/>
    <cellStyle name="Normal 2 2 77 2 2 2" xfId="15411" xr:uid="{F63B62CC-0060-4C13-B3FC-E8AB6D10427B}"/>
    <cellStyle name="Normal 2 2 77 2 2 2 10" xfId="15412" xr:uid="{B84B7DCE-E49B-4063-B1EE-94ADDA981235}"/>
    <cellStyle name="Normal 2 2 77 2 2 2 11" xfId="15413" xr:uid="{7F8FA1BC-1587-48F0-978A-A0324869DAEA}"/>
    <cellStyle name="Normal 2 2 77 2 2 2 2" xfId="15414" xr:uid="{D5937BAA-863E-48FB-A666-A93A8CBECB58}"/>
    <cellStyle name="Normal 2 2 77 2 2 2 2 10" xfId="15415" xr:uid="{811F1E05-6921-4270-AA2C-0A6C97694B29}"/>
    <cellStyle name="Normal 2 2 77 2 2 2 2 11" xfId="15416" xr:uid="{C6BE1A3D-7A0B-45F7-8EA1-A9B5AC3D1BC8}"/>
    <cellStyle name="Normal 2 2 77 2 2 2 2 2" xfId="15417" xr:uid="{FBF64718-70A1-490E-9518-23CA647790F1}"/>
    <cellStyle name="Normal 2 2 77 2 2 2 2 2 2" xfId="15418" xr:uid="{4E1CC5E8-126E-4DDF-9D3D-BB151553AAAA}"/>
    <cellStyle name="Normal 2 2 77 2 2 2 2 2 2 2" xfId="15419" xr:uid="{99CE092C-25B4-42E5-BCE2-650918A89572}"/>
    <cellStyle name="Normal 2 2 77 2 2 2 2 2 2 3" xfId="15420" xr:uid="{663FE91A-60B7-4156-9550-E7F26BB6C6BF}"/>
    <cellStyle name="Normal 2 2 77 2 2 2 2 2 2 4" xfId="15421" xr:uid="{C9CECA34-090C-4D0A-9B76-0FE0042EAE21}"/>
    <cellStyle name="Normal 2 2 77 2 2 2 2 2 3" xfId="15422" xr:uid="{055B2BB9-41C1-442E-9B51-EB16BC8CBED9}"/>
    <cellStyle name="Normal 2 2 77 2 2 2 2 2 4" xfId="15423" xr:uid="{F36468B3-9B9C-4E2A-A126-94440A07C95D}"/>
    <cellStyle name="Normal 2 2 77 2 2 2 2 2 5" xfId="15424" xr:uid="{EED60E00-873F-48F0-9A27-B202C1F5D53A}"/>
    <cellStyle name="Normal 2 2 77 2 2 2 2 2 6" xfId="15425" xr:uid="{43A971C0-8C20-4A06-B24A-04AAF4AD73E2}"/>
    <cellStyle name="Normal 2 2 77 2 2 2 2 3" xfId="15426" xr:uid="{C84EDB98-6F15-49FB-AAA0-690E97330FE4}"/>
    <cellStyle name="Normal 2 2 77 2 2 2 2 4" xfId="15427" xr:uid="{18EE026B-AC11-4AA4-A28C-C6B3CFA5A0B5}"/>
    <cellStyle name="Normal 2 2 77 2 2 2 2 5" xfId="15428" xr:uid="{9906C6EC-E7E4-4C6F-86A3-593270A2BD88}"/>
    <cellStyle name="Normal 2 2 77 2 2 2 2 6" xfId="15429" xr:uid="{5D840364-E74A-429C-945C-A449D721F028}"/>
    <cellStyle name="Normal 2 2 77 2 2 2 2 7" xfId="15430" xr:uid="{06A06351-B357-4E10-AC05-5E1475C10494}"/>
    <cellStyle name="Normal 2 2 77 2 2 2 2 8" xfId="15431" xr:uid="{BEB550A2-484C-440D-90BF-15C9B0011669}"/>
    <cellStyle name="Normal 2 2 77 2 2 2 2 8 2" xfId="15432" xr:uid="{103C731A-0FD1-41AA-9612-E34F3A93BFB3}"/>
    <cellStyle name="Normal 2 2 77 2 2 2 2 8 3" xfId="15433" xr:uid="{F6924BE0-6BBB-4B8C-B042-0267C6700A64}"/>
    <cellStyle name="Normal 2 2 77 2 2 2 2 8 4" xfId="15434" xr:uid="{1C576121-4C5C-4132-B0F4-4C4DD9ACC938}"/>
    <cellStyle name="Normal 2 2 77 2 2 2 2 9" xfId="15435" xr:uid="{23F95514-94F3-48E5-B408-A3C60CD6BFD2}"/>
    <cellStyle name="Normal 2 2 77 2 2 2 3" xfId="15436" xr:uid="{239A9478-1869-4239-8165-198CEE0B8BD9}"/>
    <cellStyle name="Normal 2 2 77 2 2 2 3 2" xfId="15437" xr:uid="{54C23616-E231-46D6-B808-5A6AA58AD103}"/>
    <cellStyle name="Normal 2 2 77 2 2 2 3 2 2" xfId="15438" xr:uid="{72C04542-3015-4331-B638-874EBAFCF7F4}"/>
    <cellStyle name="Normal 2 2 77 2 2 2 3 2 3" xfId="15439" xr:uid="{35A5582C-9739-4BEF-A230-FC09D9128492}"/>
    <cellStyle name="Normal 2 2 77 2 2 2 3 2 4" xfId="15440" xr:uid="{F85AEF26-D48B-4E9E-B8B6-BF8BA292891F}"/>
    <cellStyle name="Normal 2 2 77 2 2 2 3 3" xfId="15441" xr:uid="{231CA439-6C9A-4A2C-8041-C691F3A9ECEF}"/>
    <cellStyle name="Normal 2 2 77 2 2 2 3 4" xfId="15442" xr:uid="{5849C50B-F92C-4DBB-91DB-1472D726B7EA}"/>
    <cellStyle name="Normal 2 2 77 2 2 2 3 5" xfId="15443" xr:uid="{30E098C0-FBEE-4510-AA99-EF2B078D51C2}"/>
    <cellStyle name="Normal 2 2 77 2 2 2 3 6" xfId="15444" xr:uid="{15E160B6-5699-4586-BE94-57469F79F029}"/>
    <cellStyle name="Normal 2 2 77 2 2 2 4" xfId="15445" xr:uid="{45F169ED-0F52-4976-B772-6734685A300F}"/>
    <cellStyle name="Normal 2 2 77 2 2 2 5" xfId="15446" xr:uid="{6BCC4906-4A91-4FFE-AC35-8D6F35B5A3B8}"/>
    <cellStyle name="Normal 2 2 77 2 2 2 6" xfId="15447" xr:uid="{4C6ED24E-ABE0-446A-BED6-57EA0FA392C9}"/>
    <cellStyle name="Normal 2 2 77 2 2 2 7" xfId="15448" xr:uid="{0256B1E7-2DCD-4EF9-BB8D-DE52C3DB6CA7}"/>
    <cellStyle name="Normal 2 2 77 2 2 2 8" xfId="15449" xr:uid="{9D370F68-6A6B-478B-ADF7-8CDE63E5271B}"/>
    <cellStyle name="Normal 2 2 77 2 2 2 8 2" xfId="15450" xr:uid="{FD79E6FE-5A43-46F7-B3A7-76585279BD68}"/>
    <cellStyle name="Normal 2 2 77 2 2 2 8 3" xfId="15451" xr:uid="{E1669AF8-4553-4A2F-BA90-5101C03E0048}"/>
    <cellStyle name="Normal 2 2 77 2 2 2 8 4" xfId="15452" xr:uid="{C9A24D70-8A00-481A-8A57-5119DDD34D90}"/>
    <cellStyle name="Normal 2 2 77 2 2 2 9" xfId="15453" xr:uid="{15C5B953-59FC-4B5F-9E8C-213C17C23619}"/>
    <cellStyle name="Normal 2 2 77 2 2 3" xfId="15454" xr:uid="{EE1C1044-23A1-4D59-AB18-7E1BD8274494}"/>
    <cellStyle name="Normal 2 2 77 2 2 4" xfId="15455" xr:uid="{0070E947-50A8-41C1-B79E-7AE3EE23EC8A}"/>
    <cellStyle name="Normal 2 2 77 2 2 5" xfId="15456" xr:uid="{6A2C2188-5373-4692-A00E-BC9FD50EBF71}"/>
    <cellStyle name="Normal 2 2 77 2 2 5 2" xfId="15457" xr:uid="{6DBE4907-7CBC-47B1-BBD4-D23DD8ECEB8A}"/>
    <cellStyle name="Normal 2 2 77 2 2 5 2 2" xfId="15458" xr:uid="{664C7F36-AB9A-45F4-8146-8E8F90522377}"/>
    <cellStyle name="Normal 2 2 77 2 2 5 2 3" xfId="15459" xr:uid="{B035BFB7-E5CC-495E-B012-FC85241B3C54}"/>
    <cellStyle name="Normal 2 2 77 2 2 5 2 4" xfId="15460" xr:uid="{09216402-B77A-437C-B34D-87F1F9E618AD}"/>
    <cellStyle name="Normal 2 2 77 2 2 5 3" xfId="15461" xr:uid="{F2CABCD9-BCBB-4922-8127-53EA121B22FD}"/>
    <cellStyle name="Normal 2 2 77 2 2 5 4" xfId="15462" xr:uid="{8617877E-18B6-476C-96A9-C12DD93453BC}"/>
    <cellStyle name="Normal 2 2 77 2 2 5 5" xfId="15463" xr:uid="{023F59EA-CF17-4F1C-85E9-BC6415781DC6}"/>
    <cellStyle name="Normal 2 2 77 2 2 5 6" xfId="15464" xr:uid="{49AF2258-C4A4-49C2-94C0-A2DD80A7C47E}"/>
    <cellStyle name="Normal 2 2 77 2 2 6" xfId="15465" xr:uid="{D20F81F7-84FD-4EB1-A3D4-51009E21647D}"/>
    <cellStyle name="Normal 2 2 77 2 2 7" xfId="15466" xr:uid="{294E2819-08D8-4178-99B8-A437E263C2FE}"/>
    <cellStyle name="Normal 2 2 77 2 2 8" xfId="15467" xr:uid="{313EA2FE-E94E-417B-A083-BDFB8494C602}"/>
    <cellStyle name="Normal 2 2 77 2 2 9" xfId="15468" xr:uid="{D9984E9A-2A00-42ED-8CD0-A915BAB18AB7}"/>
    <cellStyle name="Normal 2 2 77 2 3" xfId="15469" xr:uid="{8BB9C9A6-248D-4E90-836D-C3A728A591D2}"/>
    <cellStyle name="Normal 2 2 77 2 4" xfId="15470" xr:uid="{C6EB53F9-DFF4-46A2-9E82-300AE49BF391}"/>
    <cellStyle name="Normal 2 2 77 2 5" xfId="15471" xr:uid="{D637F9AF-E26C-4CB6-8BC6-FC8BF1AD9B33}"/>
    <cellStyle name="Normal 2 2 77 2 5 10" xfId="15472" xr:uid="{BFFB3F80-ACA3-41C4-8F37-E703737296EF}"/>
    <cellStyle name="Normal 2 2 77 2 5 11" xfId="15473" xr:uid="{264314B8-7C97-4B3B-AD58-B9CCCBF6EFFB}"/>
    <cellStyle name="Normal 2 2 77 2 5 2" xfId="15474" xr:uid="{BC38BC65-43F8-4E0C-929C-CC70FBFCA5E8}"/>
    <cellStyle name="Normal 2 2 77 2 5 2 10" xfId="15475" xr:uid="{CEDC7037-F870-44B8-A8F3-51048884D483}"/>
    <cellStyle name="Normal 2 2 77 2 5 2 11" xfId="15476" xr:uid="{9276EAA2-280C-4C04-AFCF-5ADAA33EF228}"/>
    <cellStyle name="Normal 2 2 77 2 5 2 2" xfId="15477" xr:uid="{2A0FB94F-F2C0-4EAF-95CF-2C8504ECC8B3}"/>
    <cellStyle name="Normal 2 2 77 2 5 2 2 2" xfId="15478" xr:uid="{26DA5478-30C3-408F-B6BF-F7F4F30A0C99}"/>
    <cellStyle name="Normal 2 2 77 2 5 2 2 2 2" xfId="15479" xr:uid="{BABCEA45-E731-4CFB-ABB9-E5692CDE87F1}"/>
    <cellStyle name="Normal 2 2 77 2 5 2 2 2 3" xfId="15480" xr:uid="{BBB68E39-C3C8-4281-ACE3-E9D35F2EB129}"/>
    <cellStyle name="Normal 2 2 77 2 5 2 2 2 4" xfId="15481" xr:uid="{7DC2C323-7D4E-4AC6-803C-344CEDE8C933}"/>
    <cellStyle name="Normal 2 2 77 2 5 2 2 3" xfId="15482" xr:uid="{B89F79DB-31A0-4653-BAF1-B8569FFD5D23}"/>
    <cellStyle name="Normal 2 2 77 2 5 2 2 4" xfId="15483" xr:uid="{243D9235-D4E8-460F-95B2-8DCFC65838D3}"/>
    <cellStyle name="Normal 2 2 77 2 5 2 2 5" xfId="15484" xr:uid="{0CE542E4-4475-4BDB-B63C-E0C8E53C560C}"/>
    <cellStyle name="Normal 2 2 77 2 5 2 2 6" xfId="15485" xr:uid="{E2A1F2B1-58E3-44BF-ACCC-D2E1DDEC8D47}"/>
    <cellStyle name="Normal 2 2 77 2 5 2 3" xfId="15486" xr:uid="{F91482A2-7658-4F75-A408-D5F0A25FC106}"/>
    <cellStyle name="Normal 2 2 77 2 5 2 4" xfId="15487" xr:uid="{78970EED-0A1B-4C65-8396-19A63EF9D567}"/>
    <cellStyle name="Normal 2 2 77 2 5 2 5" xfId="15488" xr:uid="{1F0E3DAC-D5A8-4BE8-9DAA-F9E8B1857125}"/>
    <cellStyle name="Normal 2 2 77 2 5 2 6" xfId="15489" xr:uid="{94093CB3-95EB-4635-82AC-F24E9E10FD7F}"/>
    <cellStyle name="Normal 2 2 77 2 5 2 7" xfId="15490" xr:uid="{BDA4178B-D617-43A2-87E2-15DE8CC6DAA0}"/>
    <cellStyle name="Normal 2 2 77 2 5 2 8" xfId="15491" xr:uid="{9F1F90D1-6110-4936-B49A-C32A3C71995A}"/>
    <cellStyle name="Normal 2 2 77 2 5 2 8 2" xfId="15492" xr:uid="{8B947816-088F-4E05-B526-E7A4BBDA8EF2}"/>
    <cellStyle name="Normal 2 2 77 2 5 2 8 3" xfId="15493" xr:uid="{F4CC09C9-1151-4671-AAA8-21F95B0E5C2F}"/>
    <cellStyle name="Normal 2 2 77 2 5 2 8 4" xfId="15494" xr:uid="{3070583D-E922-401D-A169-D751622A6B99}"/>
    <cellStyle name="Normal 2 2 77 2 5 2 9" xfId="15495" xr:uid="{C437CBC0-9859-4216-98C5-0B6840F6414D}"/>
    <cellStyle name="Normal 2 2 77 2 5 3" xfId="15496" xr:uid="{7AE48D94-6D5A-4639-B90A-1ED26225ACC4}"/>
    <cellStyle name="Normal 2 2 77 2 5 3 2" xfId="15497" xr:uid="{EA866193-8AB1-48DE-956E-4756A6D77A3A}"/>
    <cellStyle name="Normal 2 2 77 2 5 3 2 2" xfId="15498" xr:uid="{B5B4B201-3C37-4136-9040-79FC299E1435}"/>
    <cellStyle name="Normal 2 2 77 2 5 3 2 3" xfId="15499" xr:uid="{C883B447-C2E1-4F8B-98B5-B0D5A42A4880}"/>
    <cellStyle name="Normal 2 2 77 2 5 3 2 4" xfId="15500" xr:uid="{29B73C44-FE40-4E2E-80CE-E6C45456D5A7}"/>
    <cellStyle name="Normal 2 2 77 2 5 3 3" xfId="15501" xr:uid="{D21FAB6C-E034-42D4-ADD5-AB2DE1EEBE93}"/>
    <cellStyle name="Normal 2 2 77 2 5 3 4" xfId="15502" xr:uid="{B8110AED-3079-4B4C-B50A-FC19C01A952B}"/>
    <cellStyle name="Normal 2 2 77 2 5 3 5" xfId="15503" xr:uid="{52FC0E90-9474-4325-9115-873670C78249}"/>
    <cellStyle name="Normal 2 2 77 2 5 3 6" xfId="15504" xr:uid="{C1C1EFA1-00A2-46C0-A33C-F82E17CFC2EF}"/>
    <cellStyle name="Normal 2 2 77 2 5 4" xfId="15505" xr:uid="{AC51914A-87DB-4AD0-B7A7-30D6B409DE62}"/>
    <cellStyle name="Normal 2 2 77 2 5 5" xfId="15506" xr:uid="{319CE5D4-82DB-470C-8EDE-02FBEB191702}"/>
    <cellStyle name="Normal 2 2 77 2 5 6" xfId="15507" xr:uid="{18DB1AC0-EAB7-465A-8BF7-1EF1D48E0326}"/>
    <cellStyle name="Normal 2 2 77 2 5 7" xfId="15508" xr:uid="{B0B6D349-08E3-41DD-8C23-AF85C8936916}"/>
    <cellStyle name="Normal 2 2 77 2 5 8" xfId="15509" xr:uid="{CDD1B4A9-8223-4878-99C3-A46829E64F49}"/>
    <cellStyle name="Normal 2 2 77 2 5 8 2" xfId="15510" xr:uid="{C92A7410-5037-4DED-925E-945C82B17C7D}"/>
    <cellStyle name="Normal 2 2 77 2 5 8 3" xfId="15511" xr:uid="{B2E4150B-223A-43CE-8D84-DA7187190AB7}"/>
    <cellStyle name="Normal 2 2 77 2 5 8 4" xfId="15512" xr:uid="{58BFA116-BD4E-40B4-A550-74484CED8D5C}"/>
    <cellStyle name="Normal 2 2 77 2 5 9" xfId="15513" xr:uid="{DE4F25EF-06BE-4F82-B881-8A5D03710FE5}"/>
    <cellStyle name="Normal 2 2 77 2 6" xfId="15514" xr:uid="{47FE6A25-B26E-4D75-937C-9949BA94F126}"/>
    <cellStyle name="Normal 2 2 77 2 7" xfId="15515" xr:uid="{16C146BA-D7A8-4467-B820-55F1983A3B7E}"/>
    <cellStyle name="Normal 2 2 77 2 7 2" xfId="15516" xr:uid="{2489EC8C-233D-4EDC-9FA2-48F1B8F461BF}"/>
    <cellStyle name="Normal 2 2 77 2 7 2 2" xfId="15517" xr:uid="{92CF2ABA-3F72-4EE5-BB42-EA362C78B607}"/>
    <cellStyle name="Normal 2 2 77 2 7 2 3" xfId="15518" xr:uid="{A64BD373-A397-4436-AE48-3731623504C1}"/>
    <cellStyle name="Normal 2 2 77 2 7 2 4" xfId="15519" xr:uid="{08159A8B-9B90-4F53-9826-FB5C88F04353}"/>
    <cellStyle name="Normal 2 2 77 2 7 3" xfId="15520" xr:uid="{08AA88D5-DC08-40DA-9695-CE9A97636250}"/>
    <cellStyle name="Normal 2 2 77 2 7 4" xfId="15521" xr:uid="{D07C952E-9588-45DE-B793-77551D942D76}"/>
    <cellStyle name="Normal 2 2 77 2 7 5" xfId="15522" xr:uid="{6FABBB11-2FC2-45C3-A770-B1F2DD31F8CE}"/>
    <cellStyle name="Normal 2 2 77 2 7 6" xfId="15523" xr:uid="{1F9B947C-97A8-4635-A705-B5EA13CBE675}"/>
    <cellStyle name="Normal 2 2 77 2 8" xfId="15524" xr:uid="{B27AB8E1-88B7-4DE2-A3A0-D4CFDC1C8444}"/>
    <cellStyle name="Normal 2 2 77 2 9" xfId="15525" xr:uid="{3D121B5C-4F1C-42DC-99A4-BAEB17B79759}"/>
    <cellStyle name="Normal 2 2 77 20" xfId="15526" xr:uid="{238CD469-428D-4022-BA2A-8D46908F97B7}"/>
    <cellStyle name="Normal 2 2 77 21" xfId="15527" xr:uid="{D16679A8-4C7F-4235-8B4E-7138E41E4F1F}"/>
    <cellStyle name="Normal 2 2 77 21 2" xfId="15528" xr:uid="{A6CEEA30-1D12-4F61-BB0C-889649B653BF}"/>
    <cellStyle name="Normal 2 2 77 21 3" xfId="15529" xr:uid="{F1027395-DD61-434C-BC64-462C5A2C05D6}"/>
    <cellStyle name="Normal 2 2 77 21 4" xfId="15530" xr:uid="{CF0BFF22-44F7-42D1-B8DC-8617F08E9C3E}"/>
    <cellStyle name="Normal 2 2 77 22" xfId="15531" xr:uid="{4405DFB8-89A8-4991-9048-587A7118B67A}"/>
    <cellStyle name="Normal 2 2 77 23" xfId="15532" xr:uid="{DEE16920-CAE8-4B7D-9B65-5491DC05C001}"/>
    <cellStyle name="Normal 2 2 77 24" xfId="15533" xr:uid="{BEAAE4A3-5056-494A-BDAA-A6A47A0C73CD}"/>
    <cellStyle name="Normal 2 2 77 3" xfId="15534" xr:uid="{E544E6CB-3651-459F-A0EC-F9C24874A7CC}"/>
    <cellStyle name="Normal 2 2 77 4" xfId="15535" xr:uid="{4174169B-5FDE-4A69-9D91-FEA914982441}"/>
    <cellStyle name="Normal 2 2 77 5" xfId="15536" xr:uid="{1E2B690A-675F-4724-888A-31AF6BA33B48}"/>
    <cellStyle name="Normal 2 2 77 6" xfId="15537" xr:uid="{AB8B3096-6FC5-4EF8-B0D6-55493CC71442}"/>
    <cellStyle name="Normal 2 2 77 7" xfId="15538" xr:uid="{8B690862-27DF-464B-BB2D-3D7FF516B784}"/>
    <cellStyle name="Normal 2 2 77 8" xfId="15539" xr:uid="{E09EF1E1-9AE0-48A0-A8A3-69A2F45ED38B}"/>
    <cellStyle name="Normal 2 2 77 9" xfId="15540" xr:uid="{22146794-1EFB-4F78-92BD-A0B0575CC5F3}"/>
    <cellStyle name="Normal 2 2 78" xfId="15541" xr:uid="{317E032B-7951-4791-B052-5D9814D69B2D}"/>
    <cellStyle name="Normal 2 2 78 10" xfId="15542" xr:uid="{6B020B8E-A4D5-45CD-BF63-512B5E698A4F}"/>
    <cellStyle name="Normal 2 2 78 11" xfId="15543" xr:uid="{6FF0A53C-B66F-46D2-88F8-751656E1883D}"/>
    <cellStyle name="Normal 2 2 78 12" xfId="15544" xr:uid="{F1C698E3-7C39-43C1-A619-AC56E0380061}"/>
    <cellStyle name="Normal 2 2 78 13" xfId="15545" xr:uid="{9EE4C723-DBC1-4A1E-9801-D50FD491448E}"/>
    <cellStyle name="Normal 2 2 78 13 2" xfId="15546" xr:uid="{4567E590-D4C4-4581-9257-88D8EA5051C9}"/>
    <cellStyle name="Normal 2 2 78 13 3" xfId="15547" xr:uid="{1D125912-D35C-4E8D-9AE7-89F6AEC1B96D}"/>
    <cellStyle name="Normal 2 2 78 13 4" xfId="15548" xr:uid="{B4EAA6AC-B57E-4CF0-81F2-CEAAC174908A}"/>
    <cellStyle name="Normal 2 2 78 14" xfId="15549" xr:uid="{A4232427-2E1E-4800-8F73-85B70965BBA8}"/>
    <cellStyle name="Normal 2 2 78 15" xfId="15550" xr:uid="{FE838F7F-F1A1-434D-9F52-AF7FD4DB0B3B}"/>
    <cellStyle name="Normal 2 2 78 16" xfId="15551" xr:uid="{AA32EA13-D82B-49C2-AF17-828D3A2FE9E8}"/>
    <cellStyle name="Normal 2 2 78 2" xfId="15552" xr:uid="{650E1165-2187-4D41-839C-40E930CF19CF}"/>
    <cellStyle name="Normal 2 2 78 2 10" xfId="15553" xr:uid="{C2B9A6C4-875A-42B1-A8B9-5EE8174B7C24}"/>
    <cellStyle name="Normal 2 2 78 2 11" xfId="15554" xr:uid="{F80362DD-902A-4F52-B58D-A2E7BEE1C5CC}"/>
    <cellStyle name="Normal 2 2 78 2 11 2" xfId="15555" xr:uid="{F0BC9968-D65F-4CBD-8C15-E067730D2AB6}"/>
    <cellStyle name="Normal 2 2 78 2 11 3" xfId="15556" xr:uid="{F8908B2F-922F-4CD5-B55F-D65FE371B6BD}"/>
    <cellStyle name="Normal 2 2 78 2 11 4" xfId="15557" xr:uid="{47E91F92-C6B1-4A1D-BC55-CAEFB4B10D35}"/>
    <cellStyle name="Normal 2 2 78 2 12" xfId="15558" xr:uid="{AA4C3720-07FF-460A-9665-08C41BD4EE4E}"/>
    <cellStyle name="Normal 2 2 78 2 13" xfId="15559" xr:uid="{58D035F5-53AC-4570-A9A2-B05232A9420F}"/>
    <cellStyle name="Normal 2 2 78 2 14" xfId="15560" xr:uid="{27F0EEA3-F8E6-4677-8E1B-FE4D4451FF43}"/>
    <cellStyle name="Normal 2 2 78 2 2" xfId="15561" xr:uid="{86D9ADC8-1C0E-4743-8082-271D7338B676}"/>
    <cellStyle name="Normal 2 2 78 2 2 10" xfId="15562" xr:uid="{6DF0EB12-7E8E-4E2B-B90D-36B287212EF6}"/>
    <cellStyle name="Normal 2 2 78 2 2 11" xfId="15563" xr:uid="{2CA0799A-558F-4F9A-AA0E-FEC4EC173717}"/>
    <cellStyle name="Normal 2 2 78 2 2 2" xfId="15564" xr:uid="{B673E320-D3B9-4679-A880-71174299F712}"/>
    <cellStyle name="Normal 2 2 78 2 2 2 10" xfId="15565" xr:uid="{6C6E5785-118D-46D3-9EEE-65D8D3018149}"/>
    <cellStyle name="Normal 2 2 78 2 2 2 11" xfId="15566" xr:uid="{49F3DBD8-90FF-43DA-A2AD-F17EF2AA10D1}"/>
    <cellStyle name="Normal 2 2 78 2 2 2 2" xfId="15567" xr:uid="{EE04D714-4AD8-4D2B-A3E3-93F309B2D8B0}"/>
    <cellStyle name="Normal 2 2 78 2 2 2 2 2" xfId="15568" xr:uid="{7A87A58A-39DB-485B-BCF9-19AFE97E85C8}"/>
    <cellStyle name="Normal 2 2 78 2 2 2 2 2 2" xfId="15569" xr:uid="{19085800-AD9B-4576-B8A8-045DD0718667}"/>
    <cellStyle name="Normal 2 2 78 2 2 2 2 2 3" xfId="15570" xr:uid="{B9B6080E-542E-4BBB-8186-1C095E947AF7}"/>
    <cellStyle name="Normal 2 2 78 2 2 2 2 2 4" xfId="15571" xr:uid="{D266F7D4-5A7B-4142-9FAC-908AF0C789B6}"/>
    <cellStyle name="Normal 2 2 78 2 2 2 2 3" xfId="15572" xr:uid="{497AE804-EE1F-42B5-AF0A-F2C9BB5090DE}"/>
    <cellStyle name="Normal 2 2 78 2 2 2 2 4" xfId="15573" xr:uid="{89D6487A-5987-4780-BC52-5638E8F52FE4}"/>
    <cellStyle name="Normal 2 2 78 2 2 2 2 5" xfId="15574" xr:uid="{5E4F20F0-F09C-4EAF-AA53-E99409FEA582}"/>
    <cellStyle name="Normal 2 2 78 2 2 2 2 6" xfId="15575" xr:uid="{AEF55CF6-40A8-4F7F-B4D8-7629AD175A3C}"/>
    <cellStyle name="Normal 2 2 78 2 2 2 3" xfId="15576" xr:uid="{AB48CC20-0AAE-4F5F-80EE-B9FB346A11AC}"/>
    <cellStyle name="Normal 2 2 78 2 2 2 4" xfId="15577" xr:uid="{E053DC2C-A5AD-4682-8FB3-44B25E30F033}"/>
    <cellStyle name="Normal 2 2 78 2 2 2 5" xfId="15578" xr:uid="{5CBBC7FB-E47D-42B5-B1EA-B4730F8E28D0}"/>
    <cellStyle name="Normal 2 2 78 2 2 2 6" xfId="15579" xr:uid="{EE445DF1-0A6A-46CA-A8DD-04E102201184}"/>
    <cellStyle name="Normal 2 2 78 2 2 2 7" xfId="15580" xr:uid="{A12BDEA3-0473-4110-A3A1-BA6187B46D67}"/>
    <cellStyle name="Normal 2 2 78 2 2 2 8" xfId="15581" xr:uid="{BE7F2D87-DC07-43EE-B773-16568798D98C}"/>
    <cellStyle name="Normal 2 2 78 2 2 2 8 2" xfId="15582" xr:uid="{BDA18136-0EEE-4A6B-B4D7-F95BFBF998EC}"/>
    <cellStyle name="Normal 2 2 78 2 2 2 8 3" xfId="15583" xr:uid="{8FF2E085-313A-4CF2-A097-115E3C253390}"/>
    <cellStyle name="Normal 2 2 78 2 2 2 8 4" xfId="15584" xr:uid="{D6407A60-2BE7-4BB1-A8CF-58D460D8D57B}"/>
    <cellStyle name="Normal 2 2 78 2 2 2 9" xfId="15585" xr:uid="{650A345F-1ED2-4B54-B547-FA205B4FE4AB}"/>
    <cellStyle name="Normal 2 2 78 2 2 3" xfId="15586" xr:uid="{B801192A-5EF0-44AC-9B04-22763EE5F387}"/>
    <cellStyle name="Normal 2 2 78 2 2 3 2" xfId="15587" xr:uid="{8C094E2A-9836-42F6-A7F5-2088110D7EB4}"/>
    <cellStyle name="Normal 2 2 78 2 2 3 2 2" xfId="15588" xr:uid="{F4225703-E550-4993-8BF6-85A916874AFE}"/>
    <cellStyle name="Normal 2 2 78 2 2 3 2 3" xfId="15589" xr:uid="{FB4BAFE3-1165-462C-94AC-3C4B95D1BCE7}"/>
    <cellStyle name="Normal 2 2 78 2 2 3 2 4" xfId="15590" xr:uid="{41A4B0A3-7FB3-47E3-B0AF-01893794B9D3}"/>
    <cellStyle name="Normal 2 2 78 2 2 3 3" xfId="15591" xr:uid="{388EC2F5-4F2F-4248-BF98-F1ABB65F7C72}"/>
    <cellStyle name="Normal 2 2 78 2 2 3 4" xfId="15592" xr:uid="{10D41C31-8ABF-4BFD-A80D-3E2CF4698748}"/>
    <cellStyle name="Normal 2 2 78 2 2 3 5" xfId="15593" xr:uid="{8C3C40E0-52C9-4CC7-B50B-70FB4EB2F543}"/>
    <cellStyle name="Normal 2 2 78 2 2 3 6" xfId="15594" xr:uid="{95DC34CF-077B-47EA-AA6A-E84E83887AD4}"/>
    <cellStyle name="Normal 2 2 78 2 2 4" xfId="15595" xr:uid="{352C0D9D-2D8E-4030-9F3D-75CB8A49CC5C}"/>
    <cellStyle name="Normal 2 2 78 2 2 5" xfId="15596" xr:uid="{8287D86B-A806-4270-B48B-14E1068C701B}"/>
    <cellStyle name="Normal 2 2 78 2 2 6" xfId="15597" xr:uid="{283255F9-338D-4FCA-86D8-7150079FBF19}"/>
    <cellStyle name="Normal 2 2 78 2 2 7" xfId="15598" xr:uid="{9C45A3A9-AE3F-430A-AF02-18B1781ACDDC}"/>
    <cellStyle name="Normal 2 2 78 2 2 8" xfId="15599" xr:uid="{C28A0BDF-BB3E-4C83-AA3B-0558F6D8F401}"/>
    <cellStyle name="Normal 2 2 78 2 2 8 2" xfId="15600" xr:uid="{D83DFB67-0C3C-4B47-B346-90ABE117F8C0}"/>
    <cellStyle name="Normal 2 2 78 2 2 8 3" xfId="15601" xr:uid="{BE1CB79C-D736-44E6-BF23-D304A04DB39D}"/>
    <cellStyle name="Normal 2 2 78 2 2 8 4" xfId="15602" xr:uid="{F47A851E-44B7-40CE-8D98-35F31386E6BF}"/>
    <cellStyle name="Normal 2 2 78 2 2 9" xfId="15603" xr:uid="{E17B67FD-BA9F-4200-A648-089296AF9227}"/>
    <cellStyle name="Normal 2 2 78 2 3" xfId="15604" xr:uid="{6693282D-820F-4AAD-8E36-E117305D2685}"/>
    <cellStyle name="Normal 2 2 78 2 4" xfId="15605" xr:uid="{BF144E70-4775-4715-ABF7-F43D61B809D5}"/>
    <cellStyle name="Normal 2 2 78 2 5" xfId="15606" xr:uid="{565656C1-9D97-43FD-8DD3-F627ABB20A9D}"/>
    <cellStyle name="Normal 2 2 78 2 5 2" xfId="15607" xr:uid="{82B7DF9F-3929-408F-8E61-9D2B6F22D64F}"/>
    <cellStyle name="Normal 2 2 78 2 5 2 2" xfId="15608" xr:uid="{AB6BB143-5BB6-4946-BE32-33C5288B649A}"/>
    <cellStyle name="Normal 2 2 78 2 5 2 3" xfId="15609" xr:uid="{CA8D632B-42D1-4CCE-83D5-4993601DF36D}"/>
    <cellStyle name="Normal 2 2 78 2 5 2 4" xfId="15610" xr:uid="{1190B93E-319A-41AB-BA4A-76FA736A6445}"/>
    <cellStyle name="Normal 2 2 78 2 5 3" xfId="15611" xr:uid="{1702DDD3-544D-450B-B78A-FF989294250B}"/>
    <cellStyle name="Normal 2 2 78 2 5 4" xfId="15612" xr:uid="{5B7C1EF4-F065-42DF-BED4-D29DA076474A}"/>
    <cellStyle name="Normal 2 2 78 2 5 5" xfId="15613" xr:uid="{77ED9D21-50BD-4EAC-BB02-1A11A6B19FCC}"/>
    <cellStyle name="Normal 2 2 78 2 5 6" xfId="15614" xr:uid="{01144116-9ABF-446A-9F3B-6AE19BED09F2}"/>
    <cellStyle name="Normal 2 2 78 2 6" xfId="15615" xr:uid="{C526F209-F9C2-40D6-9E8D-D2D965710CDA}"/>
    <cellStyle name="Normal 2 2 78 2 7" xfId="15616" xr:uid="{7065F7D0-69F7-4BF5-B7E3-1250D05F6728}"/>
    <cellStyle name="Normal 2 2 78 2 8" xfId="15617" xr:uid="{C2923189-29D5-42E6-9420-A16F8F0C76C3}"/>
    <cellStyle name="Normal 2 2 78 2 9" xfId="15618" xr:uid="{9D026AB5-1D8A-4321-9909-365F4ABAC755}"/>
    <cellStyle name="Normal 2 2 78 3" xfId="15619" xr:uid="{7450C0B0-3AFC-4DF7-A125-1564E56D058E}"/>
    <cellStyle name="Normal 2 2 78 4" xfId="15620" xr:uid="{E99AF116-B6F8-4C62-9E6E-725FD1D264DB}"/>
    <cellStyle name="Normal 2 2 78 5" xfId="15621" xr:uid="{43AFE3CF-0798-4E22-8FF3-8725BCE78C08}"/>
    <cellStyle name="Normal 2 2 78 5 10" xfId="15622" xr:uid="{66136C9D-BD37-45E8-ACC0-7651EBD1162A}"/>
    <cellStyle name="Normal 2 2 78 5 11" xfId="15623" xr:uid="{10B83AEB-3B95-44D7-A2E1-3ABBDFCCF2A6}"/>
    <cellStyle name="Normal 2 2 78 5 2" xfId="15624" xr:uid="{9F500B9F-8A6C-4C39-A660-A03E307EEECD}"/>
    <cellStyle name="Normal 2 2 78 5 2 10" xfId="15625" xr:uid="{58E55CCF-E1C8-4083-876D-386B73861860}"/>
    <cellStyle name="Normal 2 2 78 5 2 11" xfId="15626" xr:uid="{860CB3CD-E21D-40A7-AAFC-BE53F3BC0B02}"/>
    <cellStyle name="Normal 2 2 78 5 2 2" xfId="15627" xr:uid="{04B51A92-D0BE-4C2D-AA7A-29AA1ED862BB}"/>
    <cellStyle name="Normal 2 2 78 5 2 2 2" xfId="15628" xr:uid="{1A68A98F-6D22-4C32-A36B-452735B7AB73}"/>
    <cellStyle name="Normal 2 2 78 5 2 2 2 2" xfId="15629" xr:uid="{EF6AE029-1823-40FF-8C76-91FEDDFE08DC}"/>
    <cellStyle name="Normal 2 2 78 5 2 2 2 3" xfId="15630" xr:uid="{C172A891-25F3-42D1-9915-4340EF717B1F}"/>
    <cellStyle name="Normal 2 2 78 5 2 2 2 4" xfId="15631" xr:uid="{8056E18C-A8AB-4E57-8D43-3EC0062D0A54}"/>
    <cellStyle name="Normal 2 2 78 5 2 2 3" xfId="15632" xr:uid="{A3A14FD8-2008-48AD-847B-75D8ACD3138D}"/>
    <cellStyle name="Normal 2 2 78 5 2 2 4" xfId="15633" xr:uid="{706E3178-FB11-4213-B909-7C3E46B08FBF}"/>
    <cellStyle name="Normal 2 2 78 5 2 2 5" xfId="15634" xr:uid="{0DFB7584-AE69-4251-996E-C7F01501BFDC}"/>
    <cellStyle name="Normal 2 2 78 5 2 2 6" xfId="15635" xr:uid="{B5225FCC-3D35-4C04-BD6B-88FDFC22D09B}"/>
    <cellStyle name="Normal 2 2 78 5 2 3" xfId="15636" xr:uid="{562C83CA-4750-41E2-B2D9-2A2B86F89A97}"/>
    <cellStyle name="Normal 2 2 78 5 2 4" xfId="15637" xr:uid="{6A7779FD-5381-4932-869D-606D4BBE3576}"/>
    <cellStyle name="Normal 2 2 78 5 2 5" xfId="15638" xr:uid="{BB13CC3D-C2B3-44A8-B1CE-ECC2EA50A6B1}"/>
    <cellStyle name="Normal 2 2 78 5 2 6" xfId="15639" xr:uid="{A3E96805-FFB6-4C70-A6FA-37AB011DA122}"/>
    <cellStyle name="Normal 2 2 78 5 2 7" xfId="15640" xr:uid="{55A3C806-8F4E-40F2-8CE2-CAE313BB1E10}"/>
    <cellStyle name="Normal 2 2 78 5 2 8" xfId="15641" xr:uid="{EE808263-1AD9-42A6-AD50-76FC7D00AF72}"/>
    <cellStyle name="Normal 2 2 78 5 2 8 2" xfId="15642" xr:uid="{76503BCF-8387-4F43-8FC5-029AA8BB3AA6}"/>
    <cellStyle name="Normal 2 2 78 5 2 8 3" xfId="15643" xr:uid="{FB194334-1828-4D87-8674-364DAA8FE43F}"/>
    <cellStyle name="Normal 2 2 78 5 2 8 4" xfId="15644" xr:uid="{E7B94F16-6A56-486E-B975-243E22884F5B}"/>
    <cellStyle name="Normal 2 2 78 5 2 9" xfId="15645" xr:uid="{C4B3AE72-6C21-42F4-B831-1BAEF583AE8B}"/>
    <cellStyle name="Normal 2 2 78 5 3" xfId="15646" xr:uid="{9964766A-93A5-44F2-8DA9-6E8FC5001179}"/>
    <cellStyle name="Normal 2 2 78 5 3 2" xfId="15647" xr:uid="{43D5A324-FA9B-4526-A193-9F50A6441F22}"/>
    <cellStyle name="Normal 2 2 78 5 3 2 2" xfId="15648" xr:uid="{E5D788E2-8A22-4516-8648-CE350643ED2C}"/>
    <cellStyle name="Normal 2 2 78 5 3 2 3" xfId="15649" xr:uid="{78B6B2AD-8EF2-4E9E-8054-81F5BD4822CE}"/>
    <cellStyle name="Normal 2 2 78 5 3 2 4" xfId="15650" xr:uid="{B72AB4BA-11D0-4690-8D87-5675F792CE23}"/>
    <cellStyle name="Normal 2 2 78 5 3 3" xfId="15651" xr:uid="{B011F6B0-BE2E-4371-9F15-DCCC4667E825}"/>
    <cellStyle name="Normal 2 2 78 5 3 4" xfId="15652" xr:uid="{35FAD317-0527-4D90-94AF-5D3B8BE765B6}"/>
    <cellStyle name="Normal 2 2 78 5 3 5" xfId="15653" xr:uid="{EAEF89E0-F738-49B1-A625-BE2E8DAA5043}"/>
    <cellStyle name="Normal 2 2 78 5 3 6" xfId="15654" xr:uid="{2BEB2AF8-2438-425F-8E22-825B3D03D39C}"/>
    <cellStyle name="Normal 2 2 78 5 4" xfId="15655" xr:uid="{46C345E6-4E3D-4FA9-986A-E6205E5DCF38}"/>
    <cellStyle name="Normal 2 2 78 5 5" xfId="15656" xr:uid="{1A2424FC-BA08-4573-9A11-B5D13C8B3B30}"/>
    <cellStyle name="Normal 2 2 78 5 6" xfId="15657" xr:uid="{F48ADA14-C3EF-48CC-87C5-7E38EA1E4CB9}"/>
    <cellStyle name="Normal 2 2 78 5 7" xfId="15658" xr:uid="{CD74ADCF-ABF9-48DB-AB85-CA72155ACB3D}"/>
    <cellStyle name="Normal 2 2 78 5 8" xfId="15659" xr:uid="{0A4C1596-06AD-4333-8293-D989DE9BAE8E}"/>
    <cellStyle name="Normal 2 2 78 5 8 2" xfId="15660" xr:uid="{3402FF9E-58FE-4B5C-9BE4-FD51CB625518}"/>
    <cellStyle name="Normal 2 2 78 5 8 3" xfId="15661" xr:uid="{F5AD8333-FDF8-41D8-A40D-90E46D599E1B}"/>
    <cellStyle name="Normal 2 2 78 5 8 4" xfId="15662" xr:uid="{29122050-7CC7-48C6-9034-841AF916B36F}"/>
    <cellStyle name="Normal 2 2 78 5 9" xfId="15663" xr:uid="{ED802EF5-AF6D-47C7-B35B-F9F1C0632522}"/>
    <cellStyle name="Normal 2 2 78 6" xfId="15664" xr:uid="{FE140B6F-DD49-4BF3-BB2E-F0ECDA204152}"/>
    <cellStyle name="Normal 2 2 78 7" xfId="15665" xr:uid="{A9308FA8-7869-4239-A262-EB571B2CA3C8}"/>
    <cellStyle name="Normal 2 2 78 7 2" xfId="15666" xr:uid="{63932DBE-90DF-42EC-9C61-410C9BE4FDD1}"/>
    <cellStyle name="Normal 2 2 78 7 2 2" xfId="15667" xr:uid="{FB1C8735-4A0B-4C48-B4CC-1AA3CAAE8D25}"/>
    <cellStyle name="Normal 2 2 78 7 2 3" xfId="15668" xr:uid="{B73C8BBD-96E6-4939-9455-60BC3734347F}"/>
    <cellStyle name="Normal 2 2 78 7 2 4" xfId="15669" xr:uid="{2EF82997-E685-449C-8A9C-BC72F1F9B0AA}"/>
    <cellStyle name="Normal 2 2 78 7 3" xfId="15670" xr:uid="{866AF52D-EE9E-45FA-90C6-B2AA9C840A21}"/>
    <cellStyle name="Normal 2 2 78 7 4" xfId="15671" xr:uid="{809733F2-2C5E-4C37-A61D-07DFB42DD936}"/>
    <cellStyle name="Normal 2 2 78 7 5" xfId="15672" xr:uid="{BE080044-3C35-44CF-8836-C97FC07E4E8F}"/>
    <cellStyle name="Normal 2 2 78 7 6" xfId="15673" xr:uid="{D40F9CFE-5EBF-4CBD-87C3-C07924172212}"/>
    <cellStyle name="Normal 2 2 78 8" xfId="15674" xr:uid="{C2051870-5915-4771-8893-22727E9FCC14}"/>
    <cellStyle name="Normal 2 2 78 9" xfId="15675" xr:uid="{2A75F9AA-E887-4656-9F7D-C219E298EA6E}"/>
    <cellStyle name="Normal 2 2 79" xfId="15676" xr:uid="{904F0339-5A29-457E-B006-775EA9DEBDC4}"/>
    <cellStyle name="Normal 2 2 8" xfId="15677" xr:uid="{79DCA24E-176C-4172-B4D0-E6F98089E6AE}"/>
    <cellStyle name="Normal 2 2 8 2" xfId="15678" xr:uid="{652AAFA9-6F6D-470E-A260-BCFF2373D1E5}"/>
    <cellStyle name="Normal 2 2 80" xfId="15679" xr:uid="{63049643-0102-49C4-AD55-831A87EDD57E}"/>
    <cellStyle name="Normal 2 2 81" xfId="15680" xr:uid="{4DEF3080-C1A4-4585-B32B-570D00F9CA6A}"/>
    <cellStyle name="Normal 2 2 82" xfId="15681" xr:uid="{3F016C81-736E-45C0-8EB1-AB5A0C32FEA8}"/>
    <cellStyle name="Normal 2 2 83" xfId="15682" xr:uid="{1EA829DC-1DAE-484F-9935-4D7605E55C6B}"/>
    <cellStyle name="Normal 2 2 84" xfId="15683" xr:uid="{90DCC64E-6743-499E-B311-2644C90352CE}"/>
    <cellStyle name="Normal 2 2 85" xfId="15684" xr:uid="{8A13EAF9-03D3-434D-B8D7-54B2DAE57C2D}"/>
    <cellStyle name="Normal 2 2 86" xfId="15685" xr:uid="{1F0AE16E-6E83-4200-AC15-7884646D91CC}"/>
    <cellStyle name="Normal 2 2 86 10" xfId="15686" xr:uid="{7436BE75-C00E-46B2-811C-F48DBDD570CE}"/>
    <cellStyle name="Normal 2 2 86 11" xfId="15687" xr:uid="{126EE439-2D1A-462E-8C97-FF0B4CE1E609}"/>
    <cellStyle name="Normal 2 2 86 11 2" xfId="15688" xr:uid="{7E72F527-2384-4EBA-894B-3D20D589A97B}"/>
    <cellStyle name="Normal 2 2 86 11 3" xfId="15689" xr:uid="{69A4F1AC-8445-4097-A6AB-1CA757714D91}"/>
    <cellStyle name="Normal 2 2 86 11 4" xfId="15690" xr:uid="{4170294B-A3EE-412F-994E-D903AC9AF6FD}"/>
    <cellStyle name="Normal 2 2 86 12" xfId="15691" xr:uid="{AC12B6E3-908A-42D1-8258-84232E0C2FE6}"/>
    <cellStyle name="Normal 2 2 86 13" xfId="15692" xr:uid="{F597BC7F-2350-4193-9BA4-62ABFC9FC898}"/>
    <cellStyle name="Normal 2 2 86 14" xfId="15693" xr:uid="{C0AC1430-C553-4E49-A5BC-A5285A6F5F1D}"/>
    <cellStyle name="Normal 2 2 86 2" xfId="15694" xr:uid="{A1BB5CBA-11B3-4497-B22C-E12CE9B20F8C}"/>
    <cellStyle name="Normal 2 2 86 2 10" xfId="15695" xr:uid="{B43EA077-B728-47F3-A240-DA08BC7F677A}"/>
    <cellStyle name="Normal 2 2 86 2 11" xfId="15696" xr:uid="{6A6359AB-0D10-4A2A-9281-F05662E581AD}"/>
    <cellStyle name="Normal 2 2 86 2 2" xfId="15697" xr:uid="{177B7D3D-25BC-4E57-8262-BA596BDD44F8}"/>
    <cellStyle name="Normal 2 2 86 2 2 10" xfId="15698" xr:uid="{5F37448E-AE13-4498-9165-3C1A0DA2A951}"/>
    <cellStyle name="Normal 2 2 86 2 2 11" xfId="15699" xr:uid="{A1D5F51D-4641-479C-87E8-F39E9CFA15FD}"/>
    <cellStyle name="Normal 2 2 86 2 2 2" xfId="15700" xr:uid="{8F336FA0-4AC8-4D6E-A891-7156A95E76ED}"/>
    <cellStyle name="Normal 2 2 86 2 2 2 2" xfId="15701" xr:uid="{5DACD243-6F11-483A-BE14-AAE0E74247C1}"/>
    <cellStyle name="Normal 2 2 86 2 2 2 2 2" xfId="15702" xr:uid="{77373645-4997-4935-9591-B70A4ADB5C93}"/>
    <cellStyle name="Normal 2 2 86 2 2 2 2 3" xfId="15703" xr:uid="{C44159A9-F640-45EB-A407-9B0AF23A71C6}"/>
    <cellStyle name="Normal 2 2 86 2 2 2 2 4" xfId="15704" xr:uid="{C49C0BB9-95E8-443F-8C09-91FD254328E8}"/>
    <cellStyle name="Normal 2 2 86 2 2 2 3" xfId="15705" xr:uid="{631F1E1A-2DDA-4810-8AF5-B6A7ED5FFABE}"/>
    <cellStyle name="Normal 2 2 86 2 2 2 4" xfId="15706" xr:uid="{7D935545-1292-46E9-B90E-1EA9EE2215AE}"/>
    <cellStyle name="Normal 2 2 86 2 2 2 5" xfId="15707" xr:uid="{518B2DF4-0DE9-446D-9A5E-9529DF0081EE}"/>
    <cellStyle name="Normal 2 2 86 2 2 2 6" xfId="15708" xr:uid="{962E96A8-1135-4561-84CD-2000BB7EBC7E}"/>
    <cellStyle name="Normal 2 2 86 2 2 3" xfId="15709" xr:uid="{309F808C-FB5A-4274-8097-B9E115BB05B7}"/>
    <cellStyle name="Normal 2 2 86 2 2 4" xfId="15710" xr:uid="{07954E1F-962B-4D0E-816D-3F0ED0F4FA89}"/>
    <cellStyle name="Normal 2 2 86 2 2 5" xfId="15711" xr:uid="{B0AA9641-778A-40F1-8E41-355C9B33800B}"/>
    <cellStyle name="Normal 2 2 86 2 2 6" xfId="15712" xr:uid="{0EC31F95-7313-49AA-9922-B991DAA20007}"/>
    <cellStyle name="Normal 2 2 86 2 2 7" xfId="15713" xr:uid="{A75EAADA-B4F3-492C-B14E-AD1342194EA6}"/>
    <cellStyle name="Normal 2 2 86 2 2 8" xfId="15714" xr:uid="{91BF8AEA-C6B7-44EB-BF7D-A18C5E349D91}"/>
    <cellStyle name="Normal 2 2 86 2 2 8 2" xfId="15715" xr:uid="{DEC709EF-9376-42BA-8968-CE0E4CA4D93C}"/>
    <cellStyle name="Normal 2 2 86 2 2 8 3" xfId="15716" xr:uid="{4D9FA0FC-BB96-408B-9A69-BDD545322B32}"/>
    <cellStyle name="Normal 2 2 86 2 2 8 4" xfId="15717" xr:uid="{F2778F5A-EC3D-4EA7-BCED-5041D493D47E}"/>
    <cellStyle name="Normal 2 2 86 2 2 9" xfId="15718" xr:uid="{793D685E-C588-4126-8045-997304DAD563}"/>
    <cellStyle name="Normal 2 2 86 2 3" xfId="15719" xr:uid="{C8998666-9105-4D48-BA0E-0323046C490B}"/>
    <cellStyle name="Normal 2 2 86 2 3 2" xfId="15720" xr:uid="{6528EA70-C50B-4C18-BEAA-95F9A23A38DC}"/>
    <cellStyle name="Normal 2 2 86 2 3 2 2" xfId="15721" xr:uid="{3B7EF512-4AE3-4114-9728-DA9E96871AF0}"/>
    <cellStyle name="Normal 2 2 86 2 3 2 3" xfId="15722" xr:uid="{B72C609C-04A6-4607-8B89-56341E0EC8F9}"/>
    <cellStyle name="Normal 2 2 86 2 3 2 4" xfId="15723" xr:uid="{3630A012-3149-4AEB-94CC-2E8CD3E4FFA7}"/>
    <cellStyle name="Normal 2 2 86 2 3 3" xfId="15724" xr:uid="{1862EA28-3234-42B9-8AD1-82707312720E}"/>
    <cellStyle name="Normal 2 2 86 2 3 4" xfId="15725" xr:uid="{A463975B-BA9D-4BC4-9105-8E413753D402}"/>
    <cellStyle name="Normal 2 2 86 2 3 5" xfId="15726" xr:uid="{82A35FB0-7980-42DC-A9F7-D21AB5F7E4CC}"/>
    <cellStyle name="Normal 2 2 86 2 3 6" xfId="15727" xr:uid="{D094CD55-2C2A-44C4-9433-CECCB2C5344A}"/>
    <cellStyle name="Normal 2 2 86 2 4" xfId="15728" xr:uid="{697DAAE6-2EA9-48FA-B04F-6A3EDED88998}"/>
    <cellStyle name="Normal 2 2 86 2 5" xfId="15729" xr:uid="{C935997F-4B5B-41CF-B7BC-7E1DB7A981C9}"/>
    <cellStyle name="Normal 2 2 86 2 6" xfId="15730" xr:uid="{0F4838A7-6C93-48D9-B5A1-C5D7D2054173}"/>
    <cellStyle name="Normal 2 2 86 2 7" xfId="15731" xr:uid="{B202F062-E5B2-47F1-83EF-26341B7802A9}"/>
    <cellStyle name="Normal 2 2 86 2 8" xfId="15732" xr:uid="{CB5CE627-6715-4498-8A96-790F0C307357}"/>
    <cellStyle name="Normal 2 2 86 2 8 2" xfId="15733" xr:uid="{6D19CB9C-675C-4B6D-A2BF-3E47FCCF1163}"/>
    <cellStyle name="Normal 2 2 86 2 8 3" xfId="15734" xr:uid="{3558BD1B-71A2-4DA8-B1A6-EFD5FF5E96FD}"/>
    <cellStyle name="Normal 2 2 86 2 8 4" xfId="15735" xr:uid="{50734E2D-C496-4814-91A4-BF45C21CDBF4}"/>
    <cellStyle name="Normal 2 2 86 2 9" xfId="15736" xr:uid="{A1FA7A33-83AE-4F0E-BF16-D1060F4E00E3}"/>
    <cellStyle name="Normal 2 2 86 3" xfId="15737" xr:uid="{8E8303A6-ECC5-4829-B108-3A0550EF25C2}"/>
    <cellStyle name="Normal 2 2 86 4" xfId="15738" xr:uid="{42B7FB4F-6A53-47C3-AD8E-3419D04BEE3A}"/>
    <cellStyle name="Normal 2 2 86 5" xfId="15739" xr:uid="{408EBB2D-561D-4471-BB3B-300D46D83706}"/>
    <cellStyle name="Normal 2 2 86 5 2" xfId="15740" xr:uid="{B6E39449-2115-4892-A030-B348E8165C40}"/>
    <cellStyle name="Normal 2 2 86 5 2 2" xfId="15741" xr:uid="{832B21D0-91D8-4953-A05C-1FB57F537ABC}"/>
    <cellStyle name="Normal 2 2 86 5 2 3" xfId="15742" xr:uid="{35E3709A-7079-4B36-AFF2-51F279322ED6}"/>
    <cellStyle name="Normal 2 2 86 5 2 4" xfId="15743" xr:uid="{0A18C0C8-A0F9-48D9-9CBC-B875E5DCD84F}"/>
    <cellStyle name="Normal 2 2 86 5 3" xfId="15744" xr:uid="{E3E9ED13-C4CA-4210-A596-E6029B1255B6}"/>
    <cellStyle name="Normal 2 2 86 5 4" xfId="15745" xr:uid="{693D6CEF-81FD-4F28-8D21-9DC4B512F5C1}"/>
    <cellStyle name="Normal 2 2 86 5 5" xfId="15746" xr:uid="{07335ECE-5CD8-4810-B34D-3355AC3E3DD1}"/>
    <cellStyle name="Normal 2 2 86 5 6" xfId="15747" xr:uid="{7DE04878-AD81-4F63-8A4D-2E2D29D4816A}"/>
    <cellStyle name="Normal 2 2 86 6" xfId="15748" xr:uid="{0BD41763-4969-474C-9C17-D5EDC88AD6B2}"/>
    <cellStyle name="Normal 2 2 86 7" xfId="15749" xr:uid="{7EB71861-2B8E-4EEB-9882-345F9109A29B}"/>
    <cellStyle name="Normal 2 2 86 8" xfId="15750" xr:uid="{F398D511-B11F-4FF9-A243-6CC34C81B284}"/>
    <cellStyle name="Normal 2 2 86 9" xfId="15751" xr:uid="{DD506DC7-BEBF-41B5-8D87-9F3404927344}"/>
    <cellStyle name="Normal 2 2 87" xfId="15752" xr:uid="{2A341BF1-F7D3-48B7-B7F0-E9085D61EE33}"/>
    <cellStyle name="Normal 2 2 88" xfId="15753" xr:uid="{423DDAFA-7334-46EB-8508-CEDEE2974C13}"/>
    <cellStyle name="Normal 2 2 88 10" xfId="15754" xr:uid="{2C81E29A-1EED-4C7A-B951-6B77250C1143}"/>
    <cellStyle name="Normal 2 2 88 11" xfId="15755" xr:uid="{52670D47-DBC3-41ED-8C77-694DB44CE7A9}"/>
    <cellStyle name="Normal 2 2 88 2" xfId="15756" xr:uid="{90F47F1F-FAD9-49FC-BAB1-E247B2736FCE}"/>
    <cellStyle name="Normal 2 2 88 2 10" xfId="15757" xr:uid="{3580917F-22F4-445A-8762-DAC484CA1012}"/>
    <cellStyle name="Normal 2 2 88 2 11" xfId="15758" xr:uid="{E44A3C95-63AC-4FCF-9FAE-652665DABFD3}"/>
    <cellStyle name="Normal 2 2 88 2 2" xfId="15759" xr:uid="{9A6ED270-B3F3-4F45-90F7-FCC79F614790}"/>
    <cellStyle name="Normal 2 2 88 2 2 2" xfId="15760" xr:uid="{CD8919A2-6A6A-4294-A25F-DB895EED6015}"/>
    <cellStyle name="Normal 2 2 88 2 2 2 2" xfId="15761" xr:uid="{090EFD81-B4EC-41FA-8524-EDDF083ACFC6}"/>
    <cellStyle name="Normal 2 2 88 2 2 2 3" xfId="15762" xr:uid="{24F2AF32-AB82-4C82-87FE-1312FD1CDBAD}"/>
    <cellStyle name="Normal 2 2 88 2 2 2 4" xfId="15763" xr:uid="{B85C5379-F831-4624-9869-90AC1EEB5EB5}"/>
    <cellStyle name="Normal 2 2 88 2 2 3" xfId="15764" xr:uid="{24B77826-D20A-4F5D-8FD2-3D07702C8D24}"/>
    <cellStyle name="Normal 2 2 88 2 2 4" xfId="15765" xr:uid="{6D49309D-2FFC-4DDA-86DB-D81F7C634F76}"/>
    <cellStyle name="Normal 2 2 88 2 2 5" xfId="15766" xr:uid="{9D142066-C7AB-4782-B87D-59F4642E5ED5}"/>
    <cellStyle name="Normal 2 2 88 2 2 6" xfId="15767" xr:uid="{D5C38A64-EC45-4633-B01B-CAE8B65F33CF}"/>
    <cellStyle name="Normal 2 2 88 2 3" xfId="15768" xr:uid="{E354C65D-07BD-4E1C-828B-C7A05B3D8720}"/>
    <cellStyle name="Normal 2 2 88 2 4" xfId="15769" xr:uid="{AE8D13AE-6445-4342-A5CA-7FBD1B4015C0}"/>
    <cellStyle name="Normal 2 2 88 2 5" xfId="15770" xr:uid="{50854C45-BC0C-4AE5-B1C3-B75E7D7B3073}"/>
    <cellStyle name="Normal 2 2 88 2 6" xfId="15771" xr:uid="{E649A1B4-3391-4D0C-9E70-7F03291BCE2E}"/>
    <cellStyle name="Normal 2 2 88 2 7" xfId="15772" xr:uid="{5E4AC829-57E6-4789-95A0-43E190DA2748}"/>
    <cellStyle name="Normal 2 2 88 2 8" xfId="15773" xr:uid="{B4D5F2DA-CF7E-4FD6-B7F2-095E36D334A4}"/>
    <cellStyle name="Normal 2 2 88 2 8 2" xfId="15774" xr:uid="{C38A5367-E718-451F-9BD1-F38603DA5D9C}"/>
    <cellStyle name="Normal 2 2 88 2 8 3" xfId="15775" xr:uid="{787A02E3-0F64-4FD7-BDA4-54EC7C0836A0}"/>
    <cellStyle name="Normal 2 2 88 2 8 4" xfId="15776" xr:uid="{66D1ECE5-5E81-49A4-BF12-4BBFA80FF5C5}"/>
    <cellStyle name="Normal 2 2 88 2 9" xfId="15777" xr:uid="{7AE41309-618C-4251-A9F0-301414D1434D}"/>
    <cellStyle name="Normal 2 2 88 3" xfId="15778" xr:uid="{963B0330-E578-4B49-BA71-30C5E19ADC53}"/>
    <cellStyle name="Normal 2 2 88 3 2" xfId="15779" xr:uid="{41B838E9-E040-40C6-8FB8-73C7E0B0D512}"/>
    <cellStyle name="Normal 2 2 88 3 2 2" xfId="15780" xr:uid="{87975C2C-D263-4E5B-ACF4-2FF1EEAEB08B}"/>
    <cellStyle name="Normal 2 2 88 3 2 3" xfId="15781" xr:uid="{5BAC4436-8045-4C5D-9874-F2262BD5EA59}"/>
    <cellStyle name="Normal 2 2 88 3 2 4" xfId="15782" xr:uid="{2A094008-B570-431A-8C56-9EDFEBF99337}"/>
    <cellStyle name="Normal 2 2 88 3 3" xfId="15783" xr:uid="{4D8082A9-CC54-4FE2-AC4B-F14BFABB46B8}"/>
    <cellStyle name="Normal 2 2 88 3 4" xfId="15784" xr:uid="{5E2B3330-4D4C-41CC-8EE6-3CDFBEB710F2}"/>
    <cellStyle name="Normal 2 2 88 3 5" xfId="15785" xr:uid="{8ECA14B6-20E6-411A-AD70-E535E359B454}"/>
    <cellStyle name="Normal 2 2 88 3 6" xfId="15786" xr:uid="{4E2B9910-6D64-460D-B763-33C47873D9BB}"/>
    <cellStyle name="Normal 2 2 88 4" xfId="15787" xr:uid="{4051A2FC-B999-41EF-8F41-2D076B820DE8}"/>
    <cellStyle name="Normal 2 2 88 5" xfId="15788" xr:uid="{46645930-4416-4300-8528-19C3F68D367B}"/>
    <cellStyle name="Normal 2 2 88 6" xfId="15789" xr:uid="{60B1DC53-DCF3-4328-8FD2-4A2BC4B2EEEA}"/>
    <cellStyle name="Normal 2 2 88 7" xfId="15790" xr:uid="{BA32B861-32A6-4CAC-BE08-7BB8CCDB1766}"/>
    <cellStyle name="Normal 2 2 88 8" xfId="15791" xr:uid="{A863AD9F-9AAE-4361-8C12-7D835CDE709D}"/>
    <cellStyle name="Normal 2 2 88 8 2" xfId="15792" xr:uid="{D244500F-92AD-4199-8FBF-4369CB759E66}"/>
    <cellStyle name="Normal 2 2 88 8 3" xfId="15793" xr:uid="{16A5288B-0268-46E1-9F21-305F0D68394C}"/>
    <cellStyle name="Normal 2 2 88 8 4" xfId="15794" xr:uid="{773C5FEC-F9CE-4F55-A82D-2E004AD09F53}"/>
    <cellStyle name="Normal 2 2 88 9" xfId="15795" xr:uid="{05636D7F-CB67-4168-B3D9-8B9D0C7EA017}"/>
    <cellStyle name="Normal 2 2 89" xfId="15796" xr:uid="{E3FC4F4A-D3C8-40B2-9828-6C012D8D18A9}"/>
    <cellStyle name="Normal 2 2 9" xfId="15797" xr:uid="{C1011D6E-902D-43EF-89FE-F736E8BBD256}"/>
    <cellStyle name="Normal 2 2 9 2" xfId="15798" xr:uid="{C779276D-E2A4-4CF4-8B64-7B76D8899D3E}"/>
    <cellStyle name="Normal 2 2 90" xfId="15799" xr:uid="{B1C53DB4-45EC-4B0B-9E23-0B2B16A6E007}"/>
    <cellStyle name="Normal 2 2 90 2" xfId="15800" xr:uid="{0A474BCF-42C0-47D8-B09E-06DD2A5768F4}"/>
    <cellStyle name="Normal 2 2 90 2 2" xfId="15801" xr:uid="{4F6BEC76-E3FD-4562-879D-A8FCCA0C69FD}"/>
    <cellStyle name="Normal 2 2 90 2 3" xfId="15802" xr:uid="{5A6DE000-CF0B-4186-A649-A7E2240DE624}"/>
    <cellStyle name="Normal 2 2 90 2 4" xfId="15803" xr:uid="{72863762-5A9B-4F61-A4B7-3CDC479624A6}"/>
    <cellStyle name="Normal 2 2 90 3" xfId="15804" xr:uid="{BE0A6B0B-E990-4BF6-AC7E-AC5329809760}"/>
    <cellStyle name="Normal 2 2 90 4" xfId="15805" xr:uid="{C1F0E0C5-2D5B-450E-A179-3DF673B8F027}"/>
    <cellStyle name="Normal 2 2 90 5" xfId="15806" xr:uid="{CCECE6E3-1EDE-4722-86E3-BF67F6F56D10}"/>
    <cellStyle name="Normal 2 2 90 6" xfId="15807" xr:uid="{D6F8207F-D3D8-450B-AC17-430435417C70}"/>
    <cellStyle name="Normal 2 2 91" xfId="15808" xr:uid="{E6465A85-544A-4DBA-942F-FD235D42C7A9}"/>
    <cellStyle name="Normal 2 2 92" xfId="15809" xr:uid="{224904D2-0254-47F3-B850-6C0367598F40}"/>
    <cellStyle name="Normal 2 2 93" xfId="15810" xr:uid="{86DBDB69-C7CA-458B-B5DE-8CC2584B1004}"/>
    <cellStyle name="Normal 2 2 94" xfId="15811" xr:uid="{54040EDA-4C51-4642-B72A-C5800FA34821}"/>
    <cellStyle name="Normal 2 2 95" xfId="15812" xr:uid="{A16C77C4-C294-4528-9602-A66AE37CC8FD}"/>
    <cellStyle name="Normal 2 2 96" xfId="15813" xr:uid="{9DA74F2D-3DC0-4FBB-ADEE-CE5B2A80F903}"/>
    <cellStyle name="Normal 2 2 96 2" xfId="15814" xr:uid="{3AE677A7-64F4-47AA-8574-922A649941B3}"/>
    <cellStyle name="Normal 2 2 96 3" xfId="15815" xr:uid="{11AAFB98-D747-43CE-9391-06D14D30463A}"/>
    <cellStyle name="Normal 2 2 96 4" xfId="15816" xr:uid="{D4CD88A5-996E-4A3F-A3F4-A7AF4B03B254}"/>
    <cellStyle name="Normal 2 2 97" xfId="15817" xr:uid="{A9AFF504-09A4-4065-BC73-DA3C485FF3BF}"/>
    <cellStyle name="Normal 2 2 98" xfId="15818" xr:uid="{C536C1F0-4E64-4405-BED9-9A2D34BB2A59}"/>
    <cellStyle name="Normal 2 2 99" xfId="15819" xr:uid="{160A9E34-8ECA-4FDC-940E-BFBCE7F80FD8}"/>
    <cellStyle name="Normal 2 2_Ch4 v2" xfId="15820" xr:uid="{A3D05A0A-E22C-4094-86D4-37A02037EFF1}"/>
    <cellStyle name="Normal 2 20" xfId="15821" xr:uid="{2A90FCF3-90DD-48F2-9A01-2BD45753298F}"/>
    <cellStyle name="Normal 2 20 2" xfId="15822" xr:uid="{5ED56679-7262-456D-8C13-BD099A9C4AF7}"/>
    <cellStyle name="Normal 2 20 3" xfId="15823" xr:uid="{5AFE2F3F-7EF1-49C3-BA2D-018E170021BB}"/>
    <cellStyle name="Normal 2 20 4" xfId="15824" xr:uid="{1F688938-DBA2-4A6A-9A21-2228A2C9517C}"/>
    <cellStyle name="Normal 2 200" xfId="15825" xr:uid="{CC7A173C-250A-46E1-A83C-2E0B028F30C4}"/>
    <cellStyle name="Normal 2 201" xfId="15826" xr:uid="{EA502D7F-15A9-4FDD-BE16-458AFECDB285}"/>
    <cellStyle name="Normal 2 202" xfId="15827" xr:uid="{85BEE34F-0CCA-4385-8A03-6D7D88D805EF}"/>
    <cellStyle name="Normal 2 203" xfId="15828" xr:uid="{1E858973-1C21-4E7E-8D10-4417E37281C6}"/>
    <cellStyle name="Normal 2 204" xfId="15829" xr:uid="{F9275DE7-0D6F-4A9B-B6F9-60F5E2B724DA}"/>
    <cellStyle name="Normal 2 205" xfId="15830" xr:uid="{42C35B43-6152-4F74-97A5-B3F60C53EB4F}"/>
    <cellStyle name="Normal 2 206" xfId="15831" xr:uid="{91061CE9-2F3F-4977-80BF-449DA1A95940}"/>
    <cellStyle name="Normal 2 207" xfId="15832" xr:uid="{3C6355DB-04A2-4AD7-9C3D-D1D3472213DA}"/>
    <cellStyle name="Normal 2 208" xfId="15833" xr:uid="{661CF89D-A253-4D7B-979C-7D824E6A4307}"/>
    <cellStyle name="Normal 2 209" xfId="15834" xr:uid="{3EA76CB9-F86D-4B59-ACD7-6003CF6DDB4D}"/>
    <cellStyle name="Normal 2 21" xfId="15835" xr:uid="{70CECD3D-0126-4CD4-8B6F-A0627FA401F8}"/>
    <cellStyle name="Normal 2 21 2" xfId="15836" xr:uid="{BF2E5F6E-6FC3-4D4D-8E91-29FC016548C6}"/>
    <cellStyle name="Normal 2 21 3" xfId="15837" xr:uid="{F24A9E7E-C34B-4607-8855-9686560DD99E}"/>
    <cellStyle name="Normal 2 21 4" xfId="15838" xr:uid="{C564FC2C-EE2F-4CC2-AE4F-185E0377D23C}"/>
    <cellStyle name="Normal 2 210" xfId="15839" xr:uid="{2A4A3A66-477E-4C28-8EB1-677D0CD5FA11}"/>
    <cellStyle name="Normal 2 211" xfId="15840" xr:uid="{233D4442-2C48-4CD6-BE6B-CC75D1D185AF}"/>
    <cellStyle name="Normal 2 212" xfId="15841" xr:uid="{170A86BA-2ECD-464F-BC31-6B836801CC1D}"/>
    <cellStyle name="Normal 2 213" xfId="15842" xr:uid="{36F65375-001D-4427-A7F5-B7167223AF30}"/>
    <cellStyle name="Normal 2 214" xfId="15843" xr:uid="{15B7AAA8-F296-4E18-A535-AAC900CD47DE}"/>
    <cellStyle name="Normal 2 215" xfId="15844" xr:uid="{67141AB5-ADD2-4555-BE1C-3015BD7F4BA3}"/>
    <cellStyle name="Normal 2 216" xfId="15845" xr:uid="{B461D626-6895-4919-9E2B-748451CB9B38}"/>
    <cellStyle name="Normal 2 217" xfId="15846" xr:uid="{DD18A71C-506E-4658-AA8D-EA41F7B0CCC8}"/>
    <cellStyle name="Normal 2 218" xfId="15847" xr:uid="{28A20A43-78E5-47E1-8DB8-BF44FDABD15E}"/>
    <cellStyle name="Normal 2 219" xfId="15848" xr:uid="{AFC10856-DE2A-4C80-8646-468BA906C948}"/>
    <cellStyle name="Normal 2 22" xfId="15849" xr:uid="{06263B16-BA8A-4CC8-A87E-0CC7BB495628}"/>
    <cellStyle name="Normal 2 22 2" xfId="15850" xr:uid="{1298227B-A4EE-4F12-A4C5-761A735E8715}"/>
    <cellStyle name="Normal 2 22 3" xfId="15851" xr:uid="{1AE59362-6FAD-455E-BD10-F50C54FF38B1}"/>
    <cellStyle name="Normal 2 22 4" xfId="15852" xr:uid="{9E15AD99-A26B-4BF8-9DEF-1A9617071F87}"/>
    <cellStyle name="Normal 2 220" xfId="15853" xr:uid="{6691D389-3D54-4964-84DF-450783E5336F}"/>
    <cellStyle name="Normal 2 221" xfId="15854" xr:uid="{202A3400-C519-4022-A803-45BCA82AAC93}"/>
    <cellStyle name="Normal 2 222" xfId="15855" xr:uid="{5211CB85-CCBA-415B-A008-A91754EFCB6D}"/>
    <cellStyle name="Normal 2 223" xfId="15856" xr:uid="{F52AE58A-D593-426B-823E-BBF0063ABFFA}"/>
    <cellStyle name="Normal 2 224" xfId="15857" xr:uid="{3BC2039E-65D5-4A34-8D2B-9FCD97D6B4B5}"/>
    <cellStyle name="Normal 2 225" xfId="15858" xr:uid="{50C19EEA-8C21-4342-A047-973D7CB3696A}"/>
    <cellStyle name="Normal 2 226" xfId="15859" xr:uid="{62B478F5-E1A4-43C9-A289-E8F450725035}"/>
    <cellStyle name="Normal 2 227" xfId="15860" xr:uid="{ADC66CD9-711C-4E83-AC28-C342DD7C4017}"/>
    <cellStyle name="Normal 2 228" xfId="15861" xr:uid="{A14F8C32-04BA-4EFF-88CF-2C07F17C696A}"/>
    <cellStyle name="Normal 2 229" xfId="15862" xr:uid="{D3BA929F-21EE-40CA-8D62-0E614C71C083}"/>
    <cellStyle name="Normal 2 23" xfId="15863" xr:uid="{27C861D6-8D20-4BFD-95ED-7ADBB8626F13}"/>
    <cellStyle name="Normal 2 23 2" xfId="15864" xr:uid="{F3785BCA-38EF-4AF5-9B67-6C9312AA9040}"/>
    <cellStyle name="Normal 2 23 3" xfId="15865" xr:uid="{ABE5934F-7213-494B-BE50-6F5C6B9EC834}"/>
    <cellStyle name="Normal 2 23 4" xfId="15866" xr:uid="{FAEEE8DC-E8FE-4AAD-AF70-708AC17472C8}"/>
    <cellStyle name="Normal 2 230" xfId="15867" xr:uid="{0DDB978F-C9D7-41D3-BD15-3AFD005A0532}"/>
    <cellStyle name="Normal 2 231" xfId="15868" xr:uid="{2C1280F4-262D-4728-ABFF-F9FE7C94F584}"/>
    <cellStyle name="Normal 2 232" xfId="15869" xr:uid="{4226D9CE-1AD5-444B-9C80-F655CE74AB5B}"/>
    <cellStyle name="Normal 2 233" xfId="15870" xr:uid="{AD01DD10-6975-44A3-B342-E197C65668D3}"/>
    <cellStyle name="Normal 2 234" xfId="15871" xr:uid="{D2BAC96D-7A77-4192-B496-6932264E9A5C}"/>
    <cellStyle name="Normal 2 235" xfId="15872" xr:uid="{2045B37B-11A2-431F-B47D-AE0B6AE21CB0}"/>
    <cellStyle name="Normal 2 236" xfId="15873" xr:uid="{5FD0C2EC-A4BF-4A57-A8D6-D83F00DE317D}"/>
    <cellStyle name="Normal 2 237" xfId="15874" xr:uid="{C7835E01-BEA9-4954-9E9E-8C4AEEA1D02A}"/>
    <cellStyle name="Normal 2 238" xfId="15875" xr:uid="{9CA6D178-8EC7-4183-80DD-1F0B3E92F21F}"/>
    <cellStyle name="Normal 2 239" xfId="15876" xr:uid="{473EBFD9-3CA9-41DF-841E-E0F1D312DC1A}"/>
    <cellStyle name="Normal 2 24" xfId="15877" xr:uid="{AA2AC413-29C7-4195-A1EA-46C4CD152013}"/>
    <cellStyle name="Normal 2 24 2" xfId="15878" xr:uid="{C7049CB8-B8D5-4E1F-A70A-4870CF697D9D}"/>
    <cellStyle name="Normal 2 24 3" xfId="15879" xr:uid="{E0E463B3-BA1E-4E8F-9FE1-392DD1A79614}"/>
    <cellStyle name="Normal 2 240" xfId="15880" xr:uid="{DEB370AD-0047-4FD3-B18B-7D75E4F93AE3}"/>
    <cellStyle name="Normal 2 241" xfId="15881" xr:uid="{2076F63B-D6C9-4B7F-80A9-792BE2095DEF}"/>
    <cellStyle name="Normal 2 242" xfId="15882" xr:uid="{590406A2-2818-47EC-B391-757AC5625817}"/>
    <cellStyle name="Normal 2 243" xfId="15883" xr:uid="{94A9C64F-7197-4110-B423-323010994627}"/>
    <cellStyle name="Normal 2 244" xfId="15884" xr:uid="{166B3B21-D613-44F5-BAB6-309E59B44DD6}"/>
    <cellStyle name="Normal 2 245" xfId="15885" xr:uid="{1E58FAFA-5E5F-4A08-B7D3-33D6B9918131}"/>
    <cellStyle name="Normal 2 246" xfId="5163" xr:uid="{4DEF8E1E-9D0A-4964-B5BD-4F45EB177DC2}"/>
    <cellStyle name="Normal 2 25" xfId="15886" xr:uid="{D9B5EF52-FF12-46A4-A776-71B0642AB374}"/>
    <cellStyle name="Normal 2 25 2" xfId="15887" xr:uid="{3C5DA08E-F921-461C-B80F-C7A83E03DCEA}"/>
    <cellStyle name="Normal 2 25 3" xfId="15888" xr:uid="{AEC1FD72-023A-4C88-97BC-CB877AB0F005}"/>
    <cellStyle name="Normal 2 26" xfId="15889" xr:uid="{43FAB568-36AA-4D71-9B71-92D0494C0D52}"/>
    <cellStyle name="Normal 2 26 2" xfId="15890" xr:uid="{6EC10209-0D1B-468A-B974-6E4D07E378FE}"/>
    <cellStyle name="Normal 2 26 3" xfId="15891" xr:uid="{2436E1A2-7069-4C1E-83BE-44DCD69B6270}"/>
    <cellStyle name="Normal 2 27" xfId="15892" xr:uid="{EE0F7009-F156-4617-AFF0-45E77D7EB2D2}"/>
    <cellStyle name="Normal 2 27 2" xfId="15893" xr:uid="{358D05F3-38C6-4245-8147-AEB987B2E6DE}"/>
    <cellStyle name="Normal 2 27 3" xfId="15894" xr:uid="{176E792A-84DB-4976-9949-37297340F3DC}"/>
    <cellStyle name="Normal 2 27 4" xfId="15895" xr:uid="{AB3ADFE2-18F5-4CB1-94A9-FA3833A112F5}"/>
    <cellStyle name="Normal 2 28" xfId="15896" xr:uid="{F5EC5CC5-547A-4E23-9B81-8B5EBE9A31B3}"/>
    <cellStyle name="Normal 2 28 2" xfId="15897" xr:uid="{89A136F2-2B91-48E6-BAD0-1092AA47ED4F}"/>
    <cellStyle name="Normal 2 28 3" xfId="15898" xr:uid="{4BF9B3AB-3707-4D63-B141-965F9E34404E}"/>
    <cellStyle name="Normal 2 28 4" xfId="15899" xr:uid="{06ACE784-D6EA-4F18-9446-F1DDC9BD41C5}"/>
    <cellStyle name="Normal 2 29" xfId="15900" xr:uid="{BE76E53C-F12B-4CB6-A7F7-F47EB2BAF21A}"/>
    <cellStyle name="Normal 2 29 2" xfId="15901" xr:uid="{41BDC4AD-DD18-4C53-BBB1-DF3D3148F040}"/>
    <cellStyle name="Normal 2 29 3" xfId="15902" xr:uid="{EDB2C324-1D43-4537-AFB8-9C01B32550C8}"/>
    <cellStyle name="Normal 2 29 4" xfId="15903" xr:uid="{61189CAC-6585-41BA-8A67-1623A30E596D}"/>
    <cellStyle name="Normal 2 3" xfId="15904" xr:uid="{CE7707BD-C711-4EEE-83D8-18EF198F6FAE}"/>
    <cellStyle name="Normal 2 3 10" xfId="15905" xr:uid="{0BA18903-3A0B-4253-B372-92D1E35AA462}"/>
    <cellStyle name="Normal 2 3 10 2" xfId="15906" xr:uid="{A816A0F2-0A9F-431C-877B-1B7FC2A9D3A1}"/>
    <cellStyle name="Normal 2 3 10 3" xfId="15907" xr:uid="{7180D067-B30B-4C63-A2CC-ECC041AC6FB7}"/>
    <cellStyle name="Normal 2 3 10 3 2" xfId="15908" xr:uid="{C17322F1-B02E-447F-A27F-E4B91C341EAD}"/>
    <cellStyle name="Normal 2 3 10 4" xfId="15909" xr:uid="{9911517F-4852-466D-B775-E5BE248B7988}"/>
    <cellStyle name="Normal 2 3 10 5" xfId="15910" xr:uid="{486587B6-F366-41D9-A693-204F65DB09DE}"/>
    <cellStyle name="Normal 2 3 10 6" xfId="15911" xr:uid="{B2954E46-61B8-49BA-ACF3-6411D6E69124}"/>
    <cellStyle name="Normal 2 3 11" xfId="15912" xr:uid="{6B830934-420B-4728-8D6B-8AC28521CEBE}"/>
    <cellStyle name="Normal 2 3 11 10" xfId="15913" xr:uid="{786FFE11-842D-43EF-9BD1-FC100CCB2DD1}"/>
    <cellStyle name="Normal 2 3 11 11" xfId="15914" xr:uid="{80C785E0-9C0F-4192-9026-1D6BB378916D}"/>
    <cellStyle name="Normal 2 3 11 12" xfId="15915" xr:uid="{710E5B01-5B6D-4DC1-9CF1-B9D98E1D5FEE}"/>
    <cellStyle name="Normal 2 3 11 13" xfId="15916" xr:uid="{B3BC716D-6C72-4E16-908C-F791CDAFB65C}"/>
    <cellStyle name="Normal 2 3 11 14" xfId="15917" xr:uid="{3388B35B-181A-4CF9-A341-70328A3836E6}"/>
    <cellStyle name="Normal 2 3 11 2" xfId="15918" xr:uid="{F42357C5-4A86-4A97-8FDC-529A59BE5DB1}"/>
    <cellStyle name="Normal 2 3 11 2 2" xfId="15919" xr:uid="{D690EE43-7CD8-44BA-B923-5381FAB2F72F}"/>
    <cellStyle name="Normal 2 3 11 2 2 2" xfId="15920" xr:uid="{1ADB6301-B9FC-4AC3-A154-DD53B2DC2A6F}"/>
    <cellStyle name="Normal 2 3 11 2 2 2 2" xfId="15921" xr:uid="{EB843D1C-5783-4070-A3DE-61BEBD825207}"/>
    <cellStyle name="Normal 2 3 11 2 2 2 3" xfId="15922" xr:uid="{B46A2490-A669-41AF-BFA5-809F472E700A}"/>
    <cellStyle name="Normal 2 3 11 2 2 2 4" xfId="15923" xr:uid="{03436484-E438-4CE0-A299-02861CE665DB}"/>
    <cellStyle name="Normal 2 3 11 2 2 2 5" xfId="15924" xr:uid="{432AAAB6-50F8-453B-B9EF-BE3CB10EFF80}"/>
    <cellStyle name="Normal 2 3 11 2 2 2 6" xfId="15925" xr:uid="{7F1C8946-C888-46A6-AA89-BE51522C3752}"/>
    <cellStyle name="Normal 2 3 11 2 2 3" xfId="15926" xr:uid="{67C78CCE-CE76-4269-AB2B-00DF87877C62}"/>
    <cellStyle name="Normal 2 3 11 2 2 4" xfId="15927" xr:uid="{39465641-D0B5-481D-8027-76F6D4B35996}"/>
    <cellStyle name="Normal 2 3 11 2 2 5" xfId="15928" xr:uid="{4437C90A-048B-4559-8058-FB3A3CDC0CF0}"/>
    <cellStyle name="Normal 2 3 11 2 2 6" xfId="15929" xr:uid="{AD8471D9-E4E5-4107-B900-AF178573CB76}"/>
    <cellStyle name="Normal 2 3 11 2 3" xfId="15930" xr:uid="{CCC08323-63AF-49FE-A9E5-4FF79B48C3BD}"/>
    <cellStyle name="Normal 2 3 11 2 4" xfId="15931" xr:uid="{1B5AA575-33B8-4B83-863A-2B52E26D71FF}"/>
    <cellStyle name="Normal 2 3 11 2 5" xfId="15932" xr:uid="{1331BE3E-B018-4DF8-BEEA-B29275828147}"/>
    <cellStyle name="Normal 2 3 11 2 6" xfId="15933" xr:uid="{A706427C-5873-49D8-B549-60A5DA0B93B4}"/>
    <cellStyle name="Normal 2 3 11 2 7" xfId="15934" xr:uid="{C5E42E8C-70EE-48A7-A905-1D1AA9F3890A}"/>
    <cellStyle name="Normal 2 3 11 2 8" xfId="15935" xr:uid="{8BA40A6F-A7D1-4E93-977E-7849CAE66496}"/>
    <cellStyle name="Normal 2 3 11 2 9" xfId="15936" xr:uid="{1560B751-B161-4C17-BE13-1F6211482C6C}"/>
    <cellStyle name="Normal 2 3 11 3" xfId="15937" xr:uid="{096EAC74-DE7C-4192-AC79-38221ABEA63D}"/>
    <cellStyle name="Normal 2 3 11 3 2" xfId="15938" xr:uid="{D2FF6F68-7951-40E8-8AE7-EA34E729E261}"/>
    <cellStyle name="Normal 2 3 11 3 2 2" xfId="15939" xr:uid="{D5421700-0E70-42B7-A813-50411AB75231}"/>
    <cellStyle name="Normal 2 3 11 3 2 3" xfId="15940" xr:uid="{F022B841-0152-4E3E-B0B6-2CDBAAE042E3}"/>
    <cellStyle name="Normal 2 3 11 3 2 4" xfId="15941" xr:uid="{21424FEC-1CB7-41CD-A174-DAF519B27A5D}"/>
    <cellStyle name="Normal 2 3 11 3 2 5" xfId="15942" xr:uid="{090D0D92-E3E6-424A-869B-E3129399AD9A}"/>
    <cellStyle name="Normal 2 3 11 3 2 6" xfId="15943" xr:uid="{A0E7CEB9-C65E-46C1-83C1-468D1B01D58C}"/>
    <cellStyle name="Normal 2 3 11 3 3" xfId="15944" xr:uid="{F187984F-45D7-4C12-A859-C52140A3FC16}"/>
    <cellStyle name="Normal 2 3 11 3 4" xfId="15945" xr:uid="{E63C27DC-4A20-4AEC-8E51-51701158BEBF}"/>
    <cellStyle name="Normal 2 3 11 3 5" xfId="15946" xr:uid="{256A4022-6326-4717-9B32-499D0B1A31C0}"/>
    <cellStyle name="Normal 2 3 11 3 6" xfId="15947" xr:uid="{3774F3E9-A515-437F-9FE7-0ED1343835DF}"/>
    <cellStyle name="Normal 2 3 11 4" xfId="15948" xr:uid="{6D029B73-083A-4838-BFFE-94AF7EDE87CA}"/>
    <cellStyle name="Normal 2 3 11 5" xfId="15949" xr:uid="{5E329CB3-178B-487B-B66C-659241CF2067}"/>
    <cellStyle name="Normal 2 3 11 6" xfId="15950" xr:uid="{22FA6B33-2ED9-423C-AAD8-835F4CA0465B}"/>
    <cellStyle name="Normal 2 3 11 7" xfId="15951" xr:uid="{8DD8FD59-25D5-4BA5-9BDF-EBE9E4B6DBDE}"/>
    <cellStyle name="Normal 2 3 11 8" xfId="15952" xr:uid="{6E1D2E10-201B-4521-986E-C12CB50AAC6F}"/>
    <cellStyle name="Normal 2 3 11 9" xfId="15953" xr:uid="{3AA81D5E-EC70-4F1B-AC8A-0F98CB1F2B2C}"/>
    <cellStyle name="Normal 2 3 12" xfId="15954" xr:uid="{4BB73F4C-BA02-4CF6-BEF1-ADB32E769659}"/>
    <cellStyle name="Normal 2 3 12 10" xfId="15955" xr:uid="{8D1AF3C8-A7A3-4D76-A054-641214463B62}"/>
    <cellStyle name="Normal 2 3 12 11" xfId="15956" xr:uid="{9BFB2734-5491-4C62-B636-9FB0E5716EAF}"/>
    <cellStyle name="Normal 2 3 12 12" xfId="15957" xr:uid="{8D717F3E-9A93-41E7-998E-96FE5E0D9970}"/>
    <cellStyle name="Normal 2 3 12 13" xfId="15958" xr:uid="{58F0E93B-4D2E-472C-89CF-E4F4EA9E52F8}"/>
    <cellStyle name="Normal 2 3 12 2" xfId="15959" xr:uid="{73DC7E2F-A00E-4737-8E6A-D2757AF5995C}"/>
    <cellStyle name="Normal 2 3 12 2 2" xfId="15960" xr:uid="{99658500-0327-4425-B3FF-57A5FE2A2F7A}"/>
    <cellStyle name="Normal 2 3 12 2 3" xfId="15961" xr:uid="{FE86F32D-0EE9-4A0E-8B59-91E3BF898680}"/>
    <cellStyle name="Normal 2 3 12 2 4" xfId="15962" xr:uid="{B61D86A9-220B-46AC-B402-E68B8E41CFDD}"/>
    <cellStyle name="Normal 2 3 12 2 5" xfId="15963" xr:uid="{D933C5C5-17C8-47FC-9167-E83375254ADF}"/>
    <cellStyle name="Normal 2 3 12 3" xfId="15964" xr:uid="{5E42BA6E-3352-4129-BDA8-D5944F77E0F8}"/>
    <cellStyle name="Normal 2 3 12 3 2" xfId="15965" xr:uid="{9603BBE9-7266-471E-AA5D-77809654441E}"/>
    <cellStyle name="Normal 2 3 12 3 3" xfId="15966" xr:uid="{C80E4BF9-B160-4901-9A00-D073DF7C63FC}"/>
    <cellStyle name="Normal 2 3 12 3 4" xfId="15967" xr:uid="{DF578881-F3AB-4FD1-A0B0-04E5EF11E42A}"/>
    <cellStyle name="Normal 2 3 12 3 5" xfId="15968" xr:uid="{EB55CA3A-3855-4F7A-BE6D-C527E4A53A63}"/>
    <cellStyle name="Normal 2 3 12 4" xfId="15969" xr:uid="{AA08D1D2-47A0-4B89-8AD9-F4829ED3A183}"/>
    <cellStyle name="Normal 2 3 12 5" xfId="15970" xr:uid="{E9F80E81-C42C-4CF9-8F2C-2B45E1A2463A}"/>
    <cellStyle name="Normal 2 3 12 6" xfId="15971" xr:uid="{A8DF8549-0264-43DB-8E7F-C9BD89E3F090}"/>
    <cellStyle name="Normal 2 3 12 7" xfId="15972" xr:uid="{D44AE997-1A07-4195-A578-58BDC2E091E8}"/>
    <cellStyle name="Normal 2 3 12 8" xfId="15973" xr:uid="{04EABF8A-CC45-4C4F-B4DE-7C9692DAB809}"/>
    <cellStyle name="Normal 2 3 12 9" xfId="15974" xr:uid="{AD7CDCB2-06FB-417D-B66D-8043CB2AEB53}"/>
    <cellStyle name="Normal 2 3 13" xfId="15975" xr:uid="{AE384357-7413-41AE-B2FD-07057014EC6E}"/>
    <cellStyle name="Normal 2 3 13 2" xfId="15976" xr:uid="{0803E11B-D68F-4891-8661-C2832055E0F7}"/>
    <cellStyle name="Normal 2 3 13 3" xfId="15977" xr:uid="{1BF2198B-BF7C-4A7C-AF95-44D6DFC9BC4B}"/>
    <cellStyle name="Normal 2 3 13 4" xfId="15978" xr:uid="{C2E5305F-7240-4D35-86B0-65BC58A9E19B}"/>
    <cellStyle name="Normal 2 3 13 5" xfId="15979" xr:uid="{9E037F31-0967-45F6-8538-DB04175FC406}"/>
    <cellStyle name="Normal 2 3 13 6" xfId="15980" xr:uid="{F027B1D0-5095-45C1-82EE-8696664A10C2}"/>
    <cellStyle name="Normal 2 3 14" xfId="15981" xr:uid="{57F9BB52-2F1B-41C5-BEC3-14325F7497F4}"/>
    <cellStyle name="Normal 2 3 14 10" xfId="15982" xr:uid="{1EA2A822-41D3-4534-9CBA-6C391536B637}"/>
    <cellStyle name="Normal 2 3 14 11" xfId="15983" xr:uid="{2DCBD030-A6F5-4FDE-86BC-3853020747EC}"/>
    <cellStyle name="Normal 2 3 14 2" xfId="15984" xr:uid="{3B2F06BD-45E4-40ED-8BCC-B1342FFE9099}"/>
    <cellStyle name="Normal 2 3 14 2 2" xfId="15985" xr:uid="{46E6EC8D-DB83-4064-9BAA-9B439F81FAFA}"/>
    <cellStyle name="Normal 2 3 14 2 3" xfId="15986" xr:uid="{77C84A8C-B969-49CC-B508-E5E463FA10DB}"/>
    <cellStyle name="Normal 2 3 14 2 4" xfId="15987" xr:uid="{5D80DB0D-C093-45A1-B312-F36C5832B88E}"/>
    <cellStyle name="Normal 2 3 14 2 5" xfId="15988" xr:uid="{7F5BC48B-177A-4555-9F0E-8D335D3BC787}"/>
    <cellStyle name="Normal 2 3 14 2 6" xfId="15989" xr:uid="{9CE6E3B0-E25C-4E75-8BFA-6EE9B90B4C4B}"/>
    <cellStyle name="Normal 2 3 14 3" xfId="15990" xr:uid="{E86903F8-9C57-4FA0-8405-10B2F6FDB568}"/>
    <cellStyle name="Normal 2 3 14 4" xfId="15991" xr:uid="{22721811-4A31-424D-8DB5-308B59371E6C}"/>
    <cellStyle name="Normal 2 3 14 5" xfId="15992" xr:uid="{E90CC8E0-733D-4C45-8AA9-35BB8AB90348}"/>
    <cellStyle name="Normal 2 3 14 6" xfId="15993" xr:uid="{C85678F9-35DE-4D5C-B5F3-1F06DAE6F301}"/>
    <cellStyle name="Normal 2 3 14 7" xfId="15994" xr:uid="{3D78E850-87D3-4E80-9533-D3E7CDE34907}"/>
    <cellStyle name="Normal 2 3 14 8" xfId="15995" xr:uid="{AA14E09B-414F-41EB-B5DD-77DA3C0A50F5}"/>
    <cellStyle name="Normal 2 3 14 9" xfId="15996" xr:uid="{12643A86-9F50-41AC-92E8-441237AB8CD2}"/>
    <cellStyle name="Normal 2 3 15" xfId="15997" xr:uid="{766B64CF-0650-4366-A020-107C8216046F}"/>
    <cellStyle name="Normal 2 3 15 2" xfId="15998" xr:uid="{B93A2A79-04F9-4286-9F9A-D25A7FE8346D}"/>
    <cellStyle name="Normal 2 3 15 3" xfId="15999" xr:uid="{2E6342D3-049B-45AB-816A-310376B89082}"/>
    <cellStyle name="Normal 2 3 15 4" xfId="16000" xr:uid="{FFD8D50A-4022-4401-9A86-1CEDB5730C22}"/>
    <cellStyle name="Normal 2 3 15 5" xfId="16001" xr:uid="{83A26E48-BA21-4CEE-B986-D4AB21B68D37}"/>
    <cellStyle name="Normal 2 3 15 6" xfId="16002" xr:uid="{D556FB94-646B-4A2F-94A1-54BA23A3158E}"/>
    <cellStyle name="Normal 2 3 16" xfId="16003" xr:uid="{6B6CD3B6-6063-447F-A743-5957A7FFBFD2}"/>
    <cellStyle name="Normal 2 3 16 2" xfId="16004" xr:uid="{AE864B99-25C5-4B42-AFA7-84FEAD08F8B5}"/>
    <cellStyle name="Normal 2 3 16 3" xfId="16005" xr:uid="{8AE2626E-5249-46DB-B9D9-241086E1A03B}"/>
    <cellStyle name="Normal 2 3 16 4" xfId="16006" xr:uid="{405139FB-61A5-4BCE-84A7-839882FAF92B}"/>
    <cellStyle name="Normal 2 3 16 5" xfId="16007" xr:uid="{84244E6B-F260-4F04-9A0F-320E4080ED35}"/>
    <cellStyle name="Normal 2 3 16 6" xfId="16008" xr:uid="{DDCF6274-2671-4A52-9295-F534D428FBE2}"/>
    <cellStyle name="Normal 2 3 17" xfId="16009" xr:uid="{91ABCC96-DB8C-4CC1-BA80-BC4399D9AFDC}"/>
    <cellStyle name="Normal 2 3 17 2" xfId="16010" xr:uid="{07CD7371-B40D-4E71-BB1D-A1EEF60173B4}"/>
    <cellStyle name="Normal 2 3 17 3" xfId="16011" xr:uid="{CCEFBA64-B2A8-424D-A77E-BFA29F823901}"/>
    <cellStyle name="Normal 2 3 17 4" xfId="16012" xr:uid="{7DAC082C-059E-4D3A-A593-F471CC48365B}"/>
    <cellStyle name="Normal 2 3 17 5" xfId="16013" xr:uid="{B9840259-764F-4CEF-9043-92F8F55B7BA1}"/>
    <cellStyle name="Normal 2 3 17 6" xfId="16014" xr:uid="{0ECF396F-1302-4673-8F51-83E90DA7F1B0}"/>
    <cellStyle name="Normal 2 3 18" xfId="16015" xr:uid="{4E6FF732-4C42-43F3-9319-01678A8CA059}"/>
    <cellStyle name="Normal 2 3 18 2" xfId="16016" xr:uid="{F97C055A-B232-4122-A2C8-B4AE90DF22EC}"/>
    <cellStyle name="Normal 2 3 18 3" xfId="16017" xr:uid="{D7527136-02E0-4923-8CCF-76B15D84A5D8}"/>
    <cellStyle name="Normal 2 3 18 4" xfId="16018" xr:uid="{1D62049C-CCA2-4B96-8754-8AE67F114224}"/>
    <cellStyle name="Normal 2 3 18 5" xfId="16019" xr:uid="{41467489-8231-4FBE-9035-41F1C04BAAAD}"/>
    <cellStyle name="Normal 2 3 18 6" xfId="16020" xr:uid="{2C2812BA-80B2-46BA-9716-DCD1DA997270}"/>
    <cellStyle name="Normal 2 3 19" xfId="16021" xr:uid="{D0674263-C92C-4DDA-ADD1-EEF9299CCA00}"/>
    <cellStyle name="Normal 2 3 19 2" xfId="16022" xr:uid="{077C4AC6-42F3-4A3C-8740-27CFDF73C959}"/>
    <cellStyle name="Normal 2 3 19 3" xfId="16023" xr:uid="{3A73A0E5-BD60-4156-B4E7-34D1132F790B}"/>
    <cellStyle name="Normal 2 3 19 4" xfId="16024" xr:uid="{C013B27B-5E0E-4A19-9A50-7BD563C98F8F}"/>
    <cellStyle name="Normal 2 3 19 5" xfId="16025" xr:uid="{963DF87A-B095-41B3-B8CA-7D70BEC5363C}"/>
    <cellStyle name="Normal 2 3 19 6" xfId="16026" xr:uid="{445D9353-C25F-4B26-9F70-C853083778E2}"/>
    <cellStyle name="Normal 2 3 2" xfId="16027" xr:uid="{6C78F95A-4C89-4DE7-8984-9FEE17A947BE}"/>
    <cellStyle name="Normal 2 3 2 10" xfId="16028" xr:uid="{0C77D17B-F47F-48AC-9D0C-3109A8E51E2A}"/>
    <cellStyle name="Normal 2 3 2 10 2" xfId="16029" xr:uid="{A012D237-3238-477D-87FB-2EBD8A2DD04C}"/>
    <cellStyle name="Normal 2 3 2 10 3" xfId="16030" xr:uid="{5DE20DA5-E12D-422E-ABD4-D54B4F71796D}"/>
    <cellStyle name="Normal 2 3 2 10 4" xfId="16031" xr:uid="{BFBA8FAB-8709-4F3A-AAB3-4B7762D2821E}"/>
    <cellStyle name="Normal 2 3 2 10 5" xfId="16032" xr:uid="{6E8F016A-D5BA-4509-943F-56C6C7EC0DC4}"/>
    <cellStyle name="Normal 2 3 2 10 6" xfId="16033" xr:uid="{4A56F891-BF7D-4D0C-BDD0-6FC62EB574B7}"/>
    <cellStyle name="Normal 2 3 2 11" xfId="16034" xr:uid="{14B1356D-C520-478F-AD06-07F74A1FCD5F}"/>
    <cellStyle name="Normal 2 3 2 11 10" xfId="16035" xr:uid="{48C45D0C-BC3F-4B8D-91BA-381A1217686A}"/>
    <cellStyle name="Normal 2 3 2 11 11" xfId="16036" xr:uid="{6FC1F14A-18CC-400F-B261-87AF051571BA}"/>
    <cellStyle name="Normal 2 3 2 11 12" xfId="16037" xr:uid="{B2BFC750-16C0-4F4F-BFE2-7C6AD7CB95C9}"/>
    <cellStyle name="Normal 2 3 2 11 13" xfId="16038" xr:uid="{D6657780-EA4E-42F7-9510-5168C2A7BB5F}"/>
    <cellStyle name="Normal 2 3 2 11 14" xfId="16039" xr:uid="{3FA89687-DCFA-4BC9-8186-CCB0CDCB36FE}"/>
    <cellStyle name="Normal 2 3 2 11 2" xfId="16040" xr:uid="{1704FA7E-29B3-43E9-8331-9D07200F02D3}"/>
    <cellStyle name="Normal 2 3 2 11 2 2" xfId="16041" xr:uid="{3806B9CB-DAE5-4465-BAA2-1C50F31E5588}"/>
    <cellStyle name="Normal 2 3 2 11 2 2 2" xfId="16042" xr:uid="{35744D4D-966D-45E0-8D37-3F7952BE0918}"/>
    <cellStyle name="Normal 2 3 2 11 2 2 2 2" xfId="16043" xr:uid="{5297B7CE-97C5-4993-BCDB-96BB3DE6B359}"/>
    <cellStyle name="Normal 2 3 2 11 2 2 2 3" xfId="16044" xr:uid="{E1C7F106-9977-4EC8-98DA-A0954DFA5CD0}"/>
    <cellStyle name="Normal 2 3 2 11 2 2 2 4" xfId="16045" xr:uid="{7BCF8164-4037-4572-ABD2-0BA1E0779C05}"/>
    <cellStyle name="Normal 2 3 2 11 2 2 2 5" xfId="16046" xr:uid="{FE56409C-EAEB-475B-8D60-1112E82F4C2D}"/>
    <cellStyle name="Normal 2 3 2 11 2 2 2 6" xfId="16047" xr:uid="{52D51709-7350-4265-8074-0835A69C8EEF}"/>
    <cellStyle name="Normal 2 3 2 11 2 2 3" xfId="16048" xr:uid="{AE4DA026-24C4-4ADB-84EF-26FAF20927FB}"/>
    <cellStyle name="Normal 2 3 2 11 2 2 4" xfId="16049" xr:uid="{716287FC-542F-4B34-B3CB-231F43D3C55A}"/>
    <cellStyle name="Normal 2 3 2 11 2 2 5" xfId="16050" xr:uid="{FD48CD98-72ED-42F4-B49E-48F87A3F0786}"/>
    <cellStyle name="Normal 2 3 2 11 2 2 6" xfId="16051" xr:uid="{10398A52-3605-4FA1-B8A6-7176ACA834EF}"/>
    <cellStyle name="Normal 2 3 2 11 2 3" xfId="16052" xr:uid="{93729B57-5CBE-4308-8F47-2A8170A99013}"/>
    <cellStyle name="Normal 2 3 2 11 2 4" xfId="16053" xr:uid="{0AD90767-A16C-41C3-A1AD-5F2F23F3EF04}"/>
    <cellStyle name="Normal 2 3 2 11 2 5" xfId="16054" xr:uid="{10259FFC-909E-4E11-A3B2-BF81F45AAE30}"/>
    <cellStyle name="Normal 2 3 2 11 2 6" xfId="16055" xr:uid="{6579916B-1AC1-48CB-90FF-08A05F0ABCBA}"/>
    <cellStyle name="Normal 2 3 2 11 2 7" xfId="16056" xr:uid="{AE389FCB-B05B-46CC-8590-BCB2CC5310C4}"/>
    <cellStyle name="Normal 2 3 2 11 2 8" xfId="16057" xr:uid="{DD7B015A-19BB-43AB-AEBB-7A8292582BCA}"/>
    <cellStyle name="Normal 2 3 2 11 2 9" xfId="16058" xr:uid="{4BB9CF02-9E4D-4452-882F-8F4E3F8558C6}"/>
    <cellStyle name="Normal 2 3 2 11 3" xfId="16059" xr:uid="{C17CC5A7-DA95-4158-87B9-2A374EE1A659}"/>
    <cellStyle name="Normal 2 3 2 11 3 2" xfId="16060" xr:uid="{2A6B1F92-DB82-4B11-B6DE-45FA38B27524}"/>
    <cellStyle name="Normal 2 3 2 11 3 2 2" xfId="16061" xr:uid="{EC474178-F574-48EC-AC8A-37E9AC33FB01}"/>
    <cellStyle name="Normal 2 3 2 11 3 2 3" xfId="16062" xr:uid="{D0A888B4-3EC5-405D-9527-D3288C8578CA}"/>
    <cellStyle name="Normal 2 3 2 11 3 2 4" xfId="16063" xr:uid="{A0934B9A-574B-49BD-BB18-962DEE8F169B}"/>
    <cellStyle name="Normal 2 3 2 11 3 2 5" xfId="16064" xr:uid="{4584BF78-A923-46BE-94D5-C37A52C21A29}"/>
    <cellStyle name="Normal 2 3 2 11 3 2 6" xfId="16065" xr:uid="{9AF3BA52-B8F7-4249-AC8C-36D157D31FC0}"/>
    <cellStyle name="Normal 2 3 2 11 3 3" xfId="16066" xr:uid="{F5CE1BB5-3723-454A-9FC8-23D17B7CCF37}"/>
    <cellStyle name="Normal 2 3 2 11 3 4" xfId="16067" xr:uid="{BB14DD69-746D-4665-9706-CB621A550D31}"/>
    <cellStyle name="Normal 2 3 2 11 3 5" xfId="16068" xr:uid="{E06EB1DA-C4F6-4425-B549-CC124E21C5A0}"/>
    <cellStyle name="Normal 2 3 2 11 3 6" xfId="16069" xr:uid="{2FE190F6-E4A2-4E83-9D67-01D067D6DB30}"/>
    <cellStyle name="Normal 2 3 2 11 4" xfId="16070" xr:uid="{2D19A05A-E1EC-40C2-82FE-C54C340FCB1F}"/>
    <cellStyle name="Normal 2 3 2 11 5" xfId="16071" xr:uid="{DB59161D-9518-4155-BDCA-225E8A97A00E}"/>
    <cellStyle name="Normal 2 3 2 11 6" xfId="16072" xr:uid="{097728CA-5CEB-4C97-B23B-4A9B89571E8F}"/>
    <cellStyle name="Normal 2 3 2 11 7" xfId="16073" xr:uid="{B73679BC-7C8C-4046-9307-E8680B72E9CF}"/>
    <cellStyle name="Normal 2 3 2 11 8" xfId="16074" xr:uid="{E5B62436-491B-4333-8559-F5AA26299B33}"/>
    <cellStyle name="Normal 2 3 2 11 9" xfId="16075" xr:uid="{3FF916C1-7966-40EE-B943-7A7D18948F0C}"/>
    <cellStyle name="Normal 2 3 2 12" xfId="16076" xr:uid="{0413EBD2-FC65-444B-A5F2-1368D05DC6FC}"/>
    <cellStyle name="Normal 2 3 2 12 10" xfId="16077" xr:uid="{92B9472B-2A39-4249-8D76-85EA6AEB7BFC}"/>
    <cellStyle name="Normal 2 3 2 12 11" xfId="16078" xr:uid="{11B58EA1-B8AC-45E7-B1C5-B42308C8B1A0}"/>
    <cellStyle name="Normal 2 3 2 12 12" xfId="16079" xr:uid="{3FCCE3AB-A1FB-44D3-8833-D3B91AF947D9}"/>
    <cellStyle name="Normal 2 3 2 12 13" xfId="16080" xr:uid="{D51BDD9F-87DC-4925-B2A6-1D5457E861D3}"/>
    <cellStyle name="Normal 2 3 2 12 14" xfId="16081" xr:uid="{8BD88CE7-BAE9-4D5B-BE9B-4DA9556682F8}"/>
    <cellStyle name="Normal 2 3 2 12 2" xfId="16082" xr:uid="{83DB2A8F-6A70-4B32-BA77-B9D34A9E0282}"/>
    <cellStyle name="Normal 2 3 2 12 2 10" xfId="16083" xr:uid="{27008A72-1632-4AD5-9E66-80CDD405F13D}"/>
    <cellStyle name="Normal 2 3 2 12 2 11" xfId="16084" xr:uid="{0BF8B8CE-EE1E-4DB0-8DBE-9C6EE11F1D55}"/>
    <cellStyle name="Normal 2 3 2 12 2 12" xfId="16085" xr:uid="{2EFCF2B2-382B-47E9-BDC2-A53CBA7128DF}"/>
    <cellStyle name="Normal 2 3 2 12 2 13" xfId="16086" xr:uid="{A2A42DC2-FA8C-4DD8-A1BB-16A76D765B81}"/>
    <cellStyle name="Normal 2 3 2 12 2 2" xfId="16087" xr:uid="{1C18F87B-9377-40A5-AFBF-A112E563C96C}"/>
    <cellStyle name="Normal 2 3 2 12 2 3" xfId="16088" xr:uid="{7EF9457D-CFBA-4F5B-9D9C-83CDA9611000}"/>
    <cellStyle name="Normal 2 3 2 12 2 4" xfId="16089" xr:uid="{DE37FA28-D958-4A8D-A00E-2D5FE6B09C89}"/>
    <cellStyle name="Normal 2 3 2 12 2 5" xfId="16090" xr:uid="{02859408-C797-4767-9CA1-D98B0EA21A96}"/>
    <cellStyle name="Normal 2 3 2 12 2 6" xfId="16091" xr:uid="{A3B8F729-C689-43AA-8EFF-1D3D6AFEE8F9}"/>
    <cellStyle name="Normal 2 3 2 12 2 7" xfId="16092" xr:uid="{3B81CE8B-2E41-4C9A-AE91-525307DA8C4A}"/>
    <cellStyle name="Normal 2 3 2 12 2 8" xfId="16093" xr:uid="{580705A6-5D66-48B5-B960-BF426E2F9D9D}"/>
    <cellStyle name="Normal 2 3 2 12 2 9" xfId="16094" xr:uid="{5EC59879-ED7B-4C9B-B5B9-88DFB8419EF4}"/>
    <cellStyle name="Normal 2 3 2 12 3" xfId="16095" xr:uid="{B57D4297-A208-4C14-8DB7-5A05090F24F9}"/>
    <cellStyle name="Normal 2 3 2 12 3 2" xfId="16096" xr:uid="{AACDF10B-D2C3-446A-A38E-11DFF899B824}"/>
    <cellStyle name="Normal 2 3 2 12 3 3" xfId="16097" xr:uid="{3CE1687F-440C-4BA5-985F-64C86FA38A68}"/>
    <cellStyle name="Normal 2 3 2 12 3 4" xfId="16098" xr:uid="{88A591F0-CF7F-478C-8BFE-EF28E9DEEEB8}"/>
    <cellStyle name="Normal 2 3 2 12 3 5" xfId="16099" xr:uid="{999290A2-4DCB-4E51-BA16-FC0011899721}"/>
    <cellStyle name="Normal 2 3 2 12 4" xfId="16100" xr:uid="{DA6B9079-82C3-4288-A1F4-C951C11B5DD3}"/>
    <cellStyle name="Normal 2 3 2 12 4 2" xfId="16101" xr:uid="{6332D20F-45E4-412E-95D9-6A054DCC7525}"/>
    <cellStyle name="Normal 2 3 2 12 4 3" xfId="16102" xr:uid="{CCD384FE-CD01-4D2F-BDCD-45342DC78643}"/>
    <cellStyle name="Normal 2 3 2 12 4 4" xfId="16103" xr:uid="{24FC5F07-30F9-4227-824D-6BA787F0F20E}"/>
    <cellStyle name="Normal 2 3 2 12 4 5" xfId="16104" xr:uid="{A255C594-C88D-4B6D-8163-93F9A127CC1E}"/>
    <cellStyle name="Normal 2 3 2 12 5" xfId="16105" xr:uid="{5C6710D9-8BAD-42F3-BA7C-14BB04852EB9}"/>
    <cellStyle name="Normal 2 3 2 12 5 2" xfId="16106" xr:uid="{D8C527A4-BEB2-46FE-BFB1-8257464097F9}"/>
    <cellStyle name="Normal 2 3 2 12 5 3" xfId="16107" xr:uid="{3E302567-9870-4143-8744-E0E148E05F61}"/>
    <cellStyle name="Normal 2 3 2 12 5 4" xfId="16108" xr:uid="{DB169ED4-7BBE-419A-82A6-5E44C79D56EB}"/>
    <cellStyle name="Normal 2 3 2 12 5 5" xfId="16109" xr:uid="{15EB4627-3F7C-48B2-B004-B0A247B77E95}"/>
    <cellStyle name="Normal 2 3 2 12 6" xfId="16110" xr:uid="{8EDDE61E-011C-4CFA-A255-BB7707B74410}"/>
    <cellStyle name="Normal 2 3 2 12 6 2" xfId="16111" xr:uid="{6932FFAE-8BE8-405C-822C-19BAACB3B986}"/>
    <cellStyle name="Normal 2 3 2 12 6 3" xfId="16112" xr:uid="{6455F6D6-BD2E-4B20-AC4F-0099CEFE14E8}"/>
    <cellStyle name="Normal 2 3 2 12 6 4" xfId="16113" xr:uid="{5B1D507E-7C55-4401-B4A7-FDCD437107A2}"/>
    <cellStyle name="Normal 2 3 2 12 6 5" xfId="16114" xr:uid="{9E40FFDA-0E4F-4D32-BBA2-A4C287F56154}"/>
    <cellStyle name="Normal 2 3 2 12 7" xfId="16115" xr:uid="{F2478992-0681-4197-8ED7-11B01A0837A5}"/>
    <cellStyle name="Normal 2 3 2 12 7 2" xfId="16116" xr:uid="{B146FE54-9E5D-44D9-9186-9AD23B6B100D}"/>
    <cellStyle name="Normal 2 3 2 12 7 3" xfId="16117" xr:uid="{BAC87ABF-83A0-439B-9293-16D93445FDCC}"/>
    <cellStyle name="Normal 2 3 2 12 7 4" xfId="16118" xr:uid="{FF85153C-ED11-4466-90B4-2084312BA143}"/>
    <cellStyle name="Normal 2 3 2 12 7 5" xfId="16119" xr:uid="{D6BB45E3-C50C-4AE3-9988-03103BAD803B}"/>
    <cellStyle name="Normal 2 3 2 12 8" xfId="16120" xr:uid="{8F1E29DF-5A75-4591-86F3-D38F1588E824}"/>
    <cellStyle name="Normal 2 3 2 12 8 2" xfId="16121" xr:uid="{BFE7F574-F834-4E1B-9305-3DC823F2B011}"/>
    <cellStyle name="Normal 2 3 2 12 8 3" xfId="16122" xr:uid="{C26B9A2E-D7DE-4918-BBC2-942927EB48B2}"/>
    <cellStyle name="Normal 2 3 2 12 8 4" xfId="16123" xr:uid="{A64D9B08-0866-42E1-9D2E-515BA8CDEB7A}"/>
    <cellStyle name="Normal 2 3 2 12 8 5" xfId="16124" xr:uid="{9483D8D5-957E-4E84-8CD5-8B0FAA701246}"/>
    <cellStyle name="Normal 2 3 2 12 9" xfId="16125" xr:uid="{282C7A55-0397-4DC5-A8DE-6DA2B21648E4}"/>
    <cellStyle name="Normal 2 3 2 12 9 2" xfId="16126" xr:uid="{1AF99A5A-1C77-4B40-878B-F1549A69D971}"/>
    <cellStyle name="Normal 2 3 2 12 9 3" xfId="16127" xr:uid="{F79FCA79-72CB-4FEB-950A-6FED53D6C1FD}"/>
    <cellStyle name="Normal 2 3 2 12 9 4" xfId="16128" xr:uid="{2D857F27-A13E-48A1-82A3-74FB074F670B}"/>
    <cellStyle name="Normal 2 3 2 12 9 5" xfId="16129" xr:uid="{85D2AF30-9D75-4711-9EE6-DF993B6F9144}"/>
    <cellStyle name="Normal 2 3 2 13" xfId="16130" xr:uid="{038A6CCF-DD61-4AF0-AA39-AC43DEE60A08}"/>
    <cellStyle name="Normal 2 3 2 13 2" xfId="16131" xr:uid="{1D885244-92DB-4F36-A24F-96A96C33EA81}"/>
    <cellStyle name="Normal 2 3 2 13 3" xfId="16132" xr:uid="{16C0CED0-C0AD-4D63-89E2-43F1C4A8DB16}"/>
    <cellStyle name="Normal 2 3 2 13 4" xfId="16133" xr:uid="{49B8D47F-AAF2-4417-8F5B-EB2BAAF8A6C1}"/>
    <cellStyle name="Normal 2 3 2 13 5" xfId="16134" xr:uid="{03C5335E-65DD-493B-BA04-952806B0A237}"/>
    <cellStyle name="Normal 2 3 2 13 6" xfId="16135" xr:uid="{812F1184-814C-48C3-A1B3-6BEC3F75C15F}"/>
    <cellStyle name="Normal 2 3 2 14" xfId="16136" xr:uid="{45BD14BE-F773-417B-B277-9E74F121952E}"/>
    <cellStyle name="Normal 2 3 2 14 10" xfId="16137" xr:uid="{F17770A4-27BF-4D2E-BCF5-86D8A7CA8C5F}"/>
    <cellStyle name="Normal 2 3 2 14 11" xfId="16138" xr:uid="{F6DD78FD-AE98-4F28-A8F9-A6D9D1DF25EF}"/>
    <cellStyle name="Normal 2 3 2 14 2" xfId="16139" xr:uid="{27527EDC-65C1-4242-8CD0-1AF1BBA70B8F}"/>
    <cellStyle name="Normal 2 3 2 14 2 2" xfId="16140" xr:uid="{B07DED84-4EA7-4531-946F-21744A2E0E01}"/>
    <cellStyle name="Normal 2 3 2 14 2 3" xfId="16141" xr:uid="{8A0CCC03-DDB2-447E-82FE-64C8FBEDD4EE}"/>
    <cellStyle name="Normal 2 3 2 14 2 4" xfId="16142" xr:uid="{4BBEE55D-A399-45C6-BBCA-34B298FCC0F3}"/>
    <cellStyle name="Normal 2 3 2 14 2 5" xfId="16143" xr:uid="{376746EA-7CC4-469E-998A-EBF142EDF14D}"/>
    <cellStyle name="Normal 2 3 2 14 2 6" xfId="16144" xr:uid="{3881108C-D45C-4838-8EE3-F7E19AE95EC5}"/>
    <cellStyle name="Normal 2 3 2 14 3" xfId="16145" xr:uid="{CFA09B40-1F5A-4971-B73E-C92BF93D3317}"/>
    <cellStyle name="Normal 2 3 2 14 4" xfId="16146" xr:uid="{F3C0DBFA-E272-4988-BD43-4254A6B44FA9}"/>
    <cellStyle name="Normal 2 3 2 14 5" xfId="16147" xr:uid="{014F07F7-B972-4860-B479-652BF69D9D06}"/>
    <cellStyle name="Normal 2 3 2 14 6" xfId="16148" xr:uid="{4590AE37-6438-47D4-97DB-D595E4FDD925}"/>
    <cellStyle name="Normal 2 3 2 14 7" xfId="16149" xr:uid="{2B1E73E5-0DFB-439D-8918-31B071679A71}"/>
    <cellStyle name="Normal 2 3 2 14 8" xfId="16150" xr:uid="{EE66E3BB-2802-4F8A-8B03-8EA35F5504C7}"/>
    <cellStyle name="Normal 2 3 2 14 9" xfId="16151" xr:uid="{2B75B0B4-772D-4BD5-AFDF-3943A339D082}"/>
    <cellStyle name="Normal 2 3 2 15" xfId="16152" xr:uid="{FF38DE66-91D7-4687-92D7-0EBB94ADC3D7}"/>
    <cellStyle name="Normal 2 3 2 15 2" xfId="16153" xr:uid="{E3219325-8E8C-47D9-AC29-D1680903A550}"/>
    <cellStyle name="Normal 2 3 2 15 3" xfId="16154" xr:uid="{F6804699-3939-4B38-BCB6-5B7B882A1D97}"/>
    <cellStyle name="Normal 2 3 2 15 4" xfId="16155" xr:uid="{4106A9FD-398E-4DD4-967D-4F6FDA2DD0F1}"/>
    <cellStyle name="Normal 2 3 2 15 5" xfId="16156" xr:uid="{9BEF4045-0697-4978-BD5A-226E0E8226EE}"/>
    <cellStyle name="Normal 2 3 2 15 6" xfId="16157" xr:uid="{D6326275-CD0F-46E1-AA38-7045A54CA596}"/>
    <cellStyle name="Normal 2 3 2 16" xfId="16158" xr:uid="{DC280327-552E-4599-9734-5AA1D35CCE21}"/>
    <cellStyle name="Normal 2 3 2 16 2" xfId="16159" xr:uid="{418F8A42-8F46-4297-AB94-4C13E7B685EC}"/>
    <cellStyle name="Normal 2 3 2 16 3" xfId="16160" xr:uid="{6B416ED7-A639-4825-9872-7F815168C616}"/>
    <cellStyle name="Normal 2 3 2 16 4" xfId="16161" xr:uid="{F653BE6D-4F8F-42E0-BE6E-D193B050F083}"/>
    <cellStyle name="Normal 2 3 2 16 5" xfId="16162" xr:uid="{AFB65044-B685-45D2-A385-5173E40CCA4F}"/>
    <cellStyle name="Normal 2 3 2 16 6" xfId="16163" xr:uid="{9C93DC6C-37D2-46D0-82D0-4E6BB6AD5554}"/>
    <cellStyle name="Normal 2 3 2 17" xfId="16164" xr:uid="{CFAFFC2B-21FB-4434-865A-5F9E508A3F13}"/>
    <cellStyle name="Normal 2 3 2 17 2" xfId="16165" xr:uid="{D8D4CE1C-2A8A-47F1-B07B-5A1655CD3D2C}"/>
    <cellStyle name="Normal 2 3 2 17 3" xfId="16166" xr:uid="{82ADBBCE-386E-4F91-B59E-3DB53EF7C694}"/>
    <cellStyle name="Normal 2 3 2 17 4" xfId="16167" xr:uid="{2C44BA79-9B48-4BFF-87F8-4BE44D6A5DE2}"/>
    <cellStyle name="Normal 2 3 2 17 5" xfId="16168" xr:uid="{0109D29B-6F54-42C6-AB7F-0ECF4F51E979}"/>
    <cellStyle name="Normal 2 3 2 17 6" xfId="16169" xr:uid="{5365AD5E-D260-4D0F-8A05-4554567041B4}"/>
    <cellStyle name="Normal 2 3 2 18" xfId="16170" xr:uid="{B7D6284F-2E91-4323-97EC-9C4EA6B2E629}"/>
    <cellStyle name="Normal 2 3 2 18 2" xfId="16171" xr:uid="{65CBBC37-8F49-4558-B396-018BE4029832}"/>
    <cellStyle name="Normal 2 3 2 18 3" xfId="16172" xr:uid="{25E3838F-6B4C-4F37-BA5C-5266279C31DA}"/>
    <cellStyle name="Normal 2 3 2 18 4" xfId="16173" xr:uid="{29A86CCF-CFCE-41DA-A19F-519D4A777DA3}"/>
    <cellStyle name="Normal 2 3 2 18 5" xfId="16174" xr:uid="{1D8A95A3-186B-4D34-BFFE-B2113F67A347}"/>
    <cellStyle name="Normal 2 3 2 18 6" xfId="16175" xr:uid="{C4C12A8C-BF47-44EB-8569-AEBC2ADE3151}"/>
    <cellStyle name="Normal 2 3 2 19" xfId="16176" xr:uid="{0F986FEF-A054-436B-B3FC-482CC7E0FFEE}"/>
    <cellStyle name="Normal 2 3 2 19 2" xfId="16177" xr:uid="{5B76B6F2-2908-4EA4-8FFC-09CDDA676949}"/>
    <cellStyle name="Normal 2 3 2 19 3" xfId="16178" xr:uid="{B93B1EFF-7F56-409F-9FC1-CE8FDF1180EE}"/>
    <cellStyle name="Normal 2 3 2 19 4" xfId="16179" xr:uid="{D0FEFA0E-F88C-494A-9F1A-1357F7D5FE69}"/>
    <cellStyle name="Normal 2 3 2 19 5" xfId="16180" xr:uid="{832FBBD7-1F72-4A58-95EE-C23094134782}"/>
    <cellStyle name="Normal 2 3 2 19 6" xfId="16181" xr:uid="{1FE3DD86-A7AB-4DA4-93E1-DE86DA983159}"/>
    <cellStyle name="Normal 2 3 2 2" xfId="16182" xr:uid="{32483E15-B7D2-42C0-A810-A73805DC7E51}"/>
    <cellStyle name="Normal 2 3 2 2 10" xfId="16183" xr:uid="{182A6DEF-30D4-46B7-A903-B4E38206E959}"/>
    <cellStyle name="Normal 2 3 2 2 10 2" xfId="16184" xr:uid="{438D9BBD-34D7-4E56-B018-871F8ABACCF0}"/>
    <cellStyle name="Normal 2 3 2 2 10 3" xfId="16185" xr:uid="{0322AF03-14FE-4DB8-8CF6-C7317F403132}"/>
    <cellStyle name="Normal 2 3 2 2 10 4" xfId="16186" xr:uid="{EB971F38-6C49-4EF2-AA92-E1037B83D0A3}"/>
    <cellStyle name="Normal 2 3 2 2 10 5" xfId="16187" xr:uid="{6124DD32-7BE0-4760-B738-04EDE30D0B0B}"/>
    <cellStyle name="Normal 2 3 2 2 10 6" xfId="16188" xr:uid="{53806E70-59B0-4722-805A-CA1B5FFB8CA0}"/>
    <cellStyle name="Normal 2 3 2 2 11" xfId="16189" xr:uid="{1056E7E8-ADCC-43B3-905C-38CE4A1E663F}"/>
    <cellStyle name="Normal 2 3 2 2 11 2" xfId="16190" xr:uid="{1CDEE10F-4C49-47A1-8292-B64F298C7986}"/>
    <cellStyle name="Normal 2 3 2 2 11 2 2" xfId="16191" xr:uid="{CC16AAA1-9EA1-41BB-88ED-C63457B72AEF}"/>
    <cellStyle name="Normal 2 3 2 2 11 2 3" xfId="16192" xr:uid="{984900B9-A1D4-4ABF-8992-0564B8D2C7E6}"/>
    <cellStyle name="Normal 2 3 2 2 11 2 4" xfId="16193" xr:uid="{9C8B10E5-4D94-4A8E-9C11-F34826259351}"/>
    <cellStyle name="Normal 2 3 2 2 11 2 5" xfId="16194" xr:uid="{27E24DEB-DC6E-4C75-AF32-60AC0A1F78A6}"/>
    <cellStyle name="Normal 2 3 2 2 11 2 6" xfId="16195" xr:uid="{07F837EA-5761-42CF-915A-827EB33E60D5}"/>
    <cellStyle name="Normal 2 3 2 2 11 3" xfId="16196" xr:uid="{E77446C5-7A97-4477-9610-E957595511D6}"/>
    <cellStyle name="Normal 2 3 2 2 11 4" xfId="16197" xr:uid="{28DF6B5E-2508-4BCD-9A91-2B1D5F459500}"/>
    <cellStyle name="Normal 2 3 2 2 11 5" xfId="16198" xr:uid="{FDBA6C6E-B51B-4F3E-924D-3C54722F294C}"/>
    <cellStyle name="Normal 2 3 2 2 11 6" xfId="16199" xr:uid="{25942015-B5CA-482A-9D32-5511EDFD1ADB}"/>
    <cellStyle name="Normal 2 3 2 2 11 7" xfId="16200" xr:uid="{C06D8C70-EEBA-4665-8348-4C2A5362AA20}"/>
    <cellStyle name="Normal 2 3 2 2 12" xfId="16201" xr:uid="{4DF7C76D-41AA-4EAF-BF91-DC186FD202D1}"/>
    <cellStyle name="Normal 2 3 2 2 12 10" xfId="16202" xr:uid="{7065E29A-C75D-4B16-83D0-E4A7860D7208}"/>
    <cellStyle name="Normal 2 3 2 2 12 2" xfId="16203" xr:uid="{95DA3ADD-8846-4902-9A76-DC56920994E3}"/>
    <cellStyle name="Normal 2 3 2 2 12 2 2" xfId="16204" xr:uid="{37E49B3F-D78C-490D-B0F1-077CCED10B8D}"/>
    <cellStyle name="Normal 2 3 2 2 12 2 3" xfId="16205" xr:uid="{55FF031B-EBCA-45EE-9AE0-8F692B467426}"/>
    <cellStyle name="Normal 2 3 2 2 12 2 4" xfId="16206" xr:uid="{ACD327FA-A37E-4AA1-80D3-0C99CD491D1C}"/>
    <cellStyle name="Normal 2 3 2 2 12 2 5" xfId="16207" xr:uid="{26DFA8D5-AB81-4F47-A906-89A67218199C}"/>
    <cellStyle name="Normal 2 3 2 2 12 2 6" xfId="16208" xr:uid="{0501186A-500F-49BE-ACA2-4F253E3C8D7D}"/>
    <cellStyle name="Normal 2 3 2 2 12 2 7" xfId="16209" xr:uid="{E5BC5BC3-49D8-43F8-9A6D-BF551A9FB857}"/>
    <cellStyle name="Normal 2 3 2 2 12 2 8" xfId="16210" xr:uid="{F170253B-21BB-4BD3-97D7-86BE672FA594}"/>
    <cellStyle name="Normal 2 3 2 2 12 2 9" xfId="16211" xr:uid="{F955E774-5C26-4B20-A0CB-28B447BF30E8}"/>
    <cellStyle name="Normal 2 3 2 2 12 3" xfId="16212" xr:uid="{160E9445-45E9-47D1-A0AF-EB2A1460A6E4}"/>
    <cellStyle name="Normal 2 3 2 2 12 4" xfId="16213" xr:uid="{E853F64F-6EAA-4331-B147-6662C9FFE768}"/>
    <cellStyle name="Normal 2 3 2 2 12 5" xfId="16214" xr:uid="{D1F17305-1CA9-47CC-9F95-9AAF788F8763}"/>
    <cellStyle name="Normal 2 3 2 2 12 6" xfId="16215" xr:uid="{9CD51862-B14C-45C1-B413-B22FF34FE804}"/>
    <cellStyle name="Normal 2 3 2 2 12 7" xfId="16216" xr:uid="{27D488AF-E341-489E-A972-4C699C08D074}"/>
    <cellStyle name="Normal 2 3 2 2 12 8" xfId="16217" xr:uid="{26F5EC74-D2FF-426B-8966-D78FBE6877FC}"/>
    <cellStyle name="Normal 2 3 2 2 12 9" xfId="16218" xr:uid="{6F0F1CC5-D834-47B9-BABE-3E0BF6A5D29C}"/>
    <cellStyle name="Normal 2 3 2 2 13" xfId="16219" xr:uid="{EA34DEF8-31C0-41E1-BEA3-44395338AE85}"/>
    <cellStyle name="Normal 2 3 2 2 13 2" xfId="16220" xr:uid="{8BFCD160-AB14-48AC-9170-75A79D00C329}"/>
    <cellStyle name="Normal 2 3 2 2 14" xfId="16221" xr:uid="{EB5661CC-A068-4417-AF62-3D9BBD7490C3}"/>
    <cellStyle name="Normal 2 3 2 2 14 2" xfId="16222" xr:uid="{56AAC378-855F-488F-8DCF-FFAAC472D998}"/>
    <cellStyle name="Normal 2 3 2 2 15" xfId="16223" xr:uid="{5A72CB26-FB93-4ADB-B0EC-EE475E8DA7DE}"/>
    <cellStyle name="Normal 2 3 2 2 15 2" xfId="16224" xr:uid="{7FF958D9-AF3B-4C6A-B193-5373EA0269EE}"/>
    <cellStyle name="Normal 2 3 2 2 16" xfId="16225" xr:uid="{8E98DBCC-3070-47C2-B7F6-24385987A136}"/>
    <cellStyle name="Normal 2 3 2 2 16 2" xfId="16226" xr:uid="{86AFE2CB-6E04-4B39-BCC9-E76F7A6F34F1}"/>
    <cellStyle name="Normal 2 3 2 2 17" xfId="16227" xr:uid="{3B67E163-E257-45EF-85B5-89E0E37C1B44}"/>
    <cellStyle name="Normal 2 3 2 2 17 2" xfId="16228" xr:uid="{3F0C7DDC-0E9A-4579-B662-171CE373FA27}"/>
    <cellStyle name="Normal 2 3 2 2 18" xfId="16229" xr:uid="{D15210D7-C5D0-4920-8E01-19F7FF78D7DB}"/>
    <cellStyle name="Normal 2 3 2 2 18 2" xfId="16230" xr:uid="{D11E7237-3463-4E58-A155-B28BED719F68}"/>
    <cellStyle name="Normal 2 3 2 2 19" xfId="16231" xr:uid="{E8D345FD-2B45-44E5-9804-7E5AB45E4B5B}"/>
    <cellStyle name="Normal 2 3 2 2 2" xfId="16232" xr:uid="{B8461E60-1B19-43F4-B0A0-C69338904CEF}"/>
    <cellStyle name="Normal 2 3 2 2 2 10" xfId="16233" xr:uid="{8FCBA1C7-238A-477F-8255-CDEFF82F23D7}"/>
    <cellStyle name="Normal 2 3 2 2 2 10 2" xfId="16234" xr:uid="{262B8B70-0C61-45A7-ACFD-F50703B8D606}"/>
    <cellStyle name="Normal 2 3 2 2 2 11" xfId="16235" xr:uid="{7F1BED1B-7981-40F5-8D72-16C7EB31B6FF}"/>
    <cellStyle name="Normal 2 3 2 2 2 11 2" xfId="16236" xr:uid="{2E9F0458-CFFF-47B8-A71A-D38A8D9F8E86}"/>
    <cellStyle name="Normal 2 3 2 2 2 11 2 2" xfId="16237" xr:uid="{60E6892D-2702-4311-9F61-984334270C2A}"/>
    <cellStyle name="Normal 2 3 2 2 2 11 2 3" xfId="16238" xr:uid="{AC363430-7B2F-4F7C-B596-437396A8D510}"/>
    <cellStyle name="Normal 2 3 2 2 2 11 2 4" xfId="16239" xr:uid="{666137A7-E0C5-446E-AE90-2F24C7601481}"/>
    <cellStyle name="Normal 2 3 2 2 2 11 2 5" xfId="16240" xr:uid="{75601124-7278-42C4-96F9-496984DD7766}"/>
    <cellStyle name="Normal 2 3 2 2 2 11 2 6" xfId="16241" xr:uid="{38B8C8F4-0133-4320-85FF-231FE70CEA25}"/>
    <cellStyle name="Normal 2 3 2 2 2 11 3" xfId="16242" xr:uid="{3A1859BC-E4D4-4D53-A15C-1B70E9C69A5D}"/>
    <cellStyle name="Normal 2 3 2 2 2 11 4" xfId="16243" xr:uid="{CA0C5CD9-7D77-441F-B3C4-C778FF7A49E5}"/>
    <cellStyle name="Normal 2 3 2 2 2 11 5" xfId="16244" xr:uid="{F36F7DC6-3D2D-42F1-BA81-5CC221B2EE79}"/>
    <cellStyle name="Normal 2 3 2 2 2 11 6" xfId="16245" xr:uid="{866FF1B7-1AC0-405D-B54A-4A902D1AB090}"/>
    <cellStyle name="Normal 2 3 2 2 2 11 7" xfId="16246" xr:uid="{91AFC1E3-4E0A-47DF-80E8-1C171E48DFF2}"/>
    <cellStyle name="Normal 2 3 2 2 2 12" xfId="16247" xr:uid="{FD50945E-8939-444E-8529-D42DEA55A9CB}"/>
    <cellStyle name="Normal 2 3 2 2 2 12 2" xfId="16248" xr:uid="{4B38AA39-9705-4A57-809E-F7376CF24BD0}"/>
    <cellStyle name="Normal 2 3 2 2 2 13" xfId="16249" xr:uid="{804EBBF7-03F0-498D-9BEB-9BBEFDB5FE37}"/>
    <cellStyle name="Normal 2 3 2 2 2 13 2" xfId="16250" xr:uid="{95A9341D-3D2F-4BFF-B937-C74F83946E4F}"/>
    <cellStyle name="Normal 2 3 2 2 2 14" xfId="16251" xr:uid="{D67C79D5-5C0A-4AFC-A36A-D0E6AABE8EF0}"/>
    <cellStyle name="Normal 2 3 2 2 2 14 2" xfId="16252" xr:uid="{F35F443A-E9FB-4C53-85A4-99013492573C}"/>
    <cellStyle name="Normal 2 3 2 2 2 15" xfId="16253" xr:uid="{2EFA3B80-77BB-4D2A-A1C7-843F4062ECC5}"/>
    <cellStyle name="Normal 2 3 2 2 2 15 2" xfId="16254" xr:uid="{52E41616-0333-43C9-A4DF-2D106D0EE123}"/>
    <cellStyle name="Normal 2 3 2 2 2 16" xfId="16255" xr:uid="{3D5A8B01-3B2E-444A-A456-DF07F216AA3D}"/>
    <cellStyle name="Normal 2 3 2 2 2 16 2" xfId="16256" xr:uid="{C00DCCBE-B455-489D-A703-99A7A3882553}"/>
    <cellStyle name="Normal 2 3 2 2 2 17" xfId="16257" xr:uid="{4E8D921F-D73F-4F00-BDF3-9CAC0ADDDBD8}"/>
    <cellStyle name="Normal 2 3 2 2 2 17 2" xfId="16258" xr:uid="{FF1F8BB4-3D1B-48F8-955B-0666B83E3C93}"/>
    <cellStyle name="Normal 2 3 2 2 2 18" xfId="16259" xr:uid="{F6D719BD-76E9-46C2-BA2F-63FB8DD71F7B}"/>
    <cellStyle name="Normal 2 3 2 2 2 18 2" xfId="16260" xr:uid="{6E37DDAC-9DBF-463D-B2A9-3A9EFDFFC8D1}"/>
    <cellStyle name="Normal 2 3 2 2 2 18 2 2" xfId="16261" xr:uid="{64868D84-0C6D-402E-B2C1-2C8048846D1E}"/>
    <cellStyle name="Normal 2 3 2 2 2 18 2 2 2" xfId="16262" xr:uid="{AF8428F5-827D-4FD2-8B5A-F2CB18CAE04B}"/>
    <cellStyle name="Normal 2 3 2 2 2 18 3" xfId="16263" xr:uid="{F2F25C61-BFC7-4718-8FA3-309A2239506C}"/>
    <cellStyle name="Normal 2 3 2 2 2 18 4" xfId="16264" xr:uid="{FEB66386-0D35-4808-9D1D-F56BA458F79A}"/>
    <cellStyle name="Normal 2 3 2 2 2 18 5" xfId="16265" xr:uid="{7D68FF67-AEDB-4B92-B095-B12D4DBE1253}"/>
    <cellStyle name="Normal 2 3 2 2 2 18 6" xfId="16266" xr:uid="{EA6EA63C-2BDA-4C5E-8D7C-7B989FA405CA}"/>
    <cellStyle name="Normal 2 3 2 2 2 18 7" xfId="16267" xr:uid="{911BC0AC-E682-4EB2-8155-BB76DF3E691F}"/>
    <cellStyle name="Normal 2 3 2 2 2 19" xfId="16268" xr:uid="{AB5AA884-1A61-4A66-9EEB-671059D9C581}"/>
    <cellStyle name="Normal 2 3 2 2 2 19 2" xfId="16269" xr:uid="{FC67D1F9-0FC0-46B7-94AD-A6FEB7FFA9B8}"/>
    <cellStyle name="Normal 2 3 2 2 2 19 2 2" xfId="16270" xr:uid="{F04AA0A3-5EAE-4F82-A608-A979FFC896A8}"/>
    <cellStyle name="Normal 2 3 2 2 2 2" xfId="16271" xr:uid="{FEB0B7A2-584B-4F95-9DFC-40435378B4C1}"/>
    <cellStyle name="Normal 2 3 2 2 2 2 10" xfId="16272" xr:uid="{ED1209C6-91A1-4985-A1FD-3AB21046DF0E}"/>
    <cellStyle name="Normal 2 3 2 2 2 2 10 2" xfId="16273" xr:uid="{0B5E6155-545B-4C36-9411-6371D5A580A0}"/>
    <cellStyle name="Normal 2 3 2 2 2 2 11" xfId="16274" xr:uid="{6AD31239-49F1-41ED-B608-C4A98F55B4A3}"/>
    <cellStyle name="Normal 2 3 2 2 2 2 11 2" xfId="16275" xr:uid="{CEEC7FCE-42DE-4E20-9499-AE672EA7490B}"/>
    <cellStyle name="Normal 2 3 2 2 2 2 12" xfId="16276" xr:uid="{207AE23D-A02B-4DDA-9293-EC2738960B40}"/>
    <cellStyle name="Normal 2 3 2 2 2 2 12 2" xfId="16277" xr:uid="{361A46A4-D78A-4F20-A9BB-FFB0A1CA755D}"/>
    <cellStyle name="Normal 2 3 2 2 2 2 13" xfId="16278" xr:uid="{98C48AAB-96C9-4A78-ACDD-390E7B63298C}"/>
    <cellStyle name="Normal 2 3 2 2 2 2 13 2" xfId="16279" xr:uid="{87E58C43-5EA4-42CC-978F-62BBA6F01916}"/>
    <cellStyle name="Normal 2 3 2 2 2 2 14" xfId="16280" xr:uid="{A3E47E43-961B-4283-A969-66251B520196}"/>
    <cellStyle name="Normal 2 3 2 2 2 2 14 2" xfId="16281" xr:uid="{664863D7-91E6-43C3-B268-7F23AD431F00}"/>
    <cellStyle name="Normal 2 3 2 2 2 2 15" xfId="16282" xr:uid="{43590ADE-4A00-4874-8F8B-AEB8FBD84E60}"/>
    <cellStyle name="Normal 2 3 2 2 2 2 15 2" xfId="16283" xr:uid="{C06076A4-3551-4EBC-8F74-AC4C151D8C50}"/>
    <cellStyle name="Normal 2 3 2 2 2 2 16" xfId="16284" xr:uid="{49241752-EFF7-4FEC-996D-535F04CD5876}"/>
    <cellStyle name="Normal 2 3 2 2 2 2 17" xfId="16285" xr:uid="{6C0442F6-65CE-4A03-AAD0-4C0304B2E89E}"/>
    <cellStyle name="Normal 2 3 2 2 2 2 18" xfId="16286" xr:uid="{7D32368F-11E2-40CD-80DB-4D7B7C605F96}"/>
    <cellStyle name="Normal 2 3 2 2 2 2 18 2" xfId="16287" xr:uid="{8FF79498-1C98-41F4-BD2E-E45DB9848A04}"/>
    <cellStyle name="Normal 2 3 2 2 2 2 18 2 2" xfId="16288" xr:uid="{459D8FF3-90D5-41DE-9D14-429EC2212C5D}"/>
    <cellStyle name="Normal 2 3 2 2 2 2 18 2 2 2" xfId="16289" xr:uid="{697E0482-F3A7-4186-B917-7F2EAB92F986}"/>
    <cellStyle name="Normal 2 3 2 2 2 2 18 3" xfId="16290" xr:uid="{45B24C98-BEE5-4A99-A75C-BA95AA0EEAB1}"/>
    <cellStyle name="Normal 2 3 2 2 2 2 18 4" xfId="16291" xr:uid="{883454D7-B283-44BA-8A24-7E79326DB13C}"/>
    <cellStyle name="Normal 2 3 2 2 2 2 18 5" xfId="16292" xr:uid="{256FE9E1-4146-4934-96CB-C4CD00DAC2E9}"/>
    <cellStyle name="Normal 2 3 2 2 2 2 18 6" xfId="16293" xr:uid="{108BA7A9-4862-4390-8053-A235A9EB564F}"/>
    <cellStyle name="Normal 2 3 2 2 2 2 19" xfId="16294" xr:uid="{C567DD17-A048-403F-8DC1-49A499F33E88}"/>
    <cellStyle name="Normal 2 3 2 2 2 2 19 2" xfId="16295" xr:uid="{7CF48E19-8945-4CB1-BFAC-801A0B71E459}"/>
    <cellStyle name="Normal 2 3 2 2 2 2 19 2 2" xfId="16296" xr:uid="{804CBFE1-48DB-474F-B91E-3E5EAD6F0AD1}"/>
    <cellStyle name="Normal 2 3 2 2 2 2 2" xfId="16297" xr:uid="{4A3D3422-476C-41FD-8DD4-AF70DCCF6AA7}"/>
    <cellStyle name="Normal 2 3 2 2 2 2 2 10" xfId="16298" xr:uid="{BA656190-2BFD-41B9-9EAB-55DC5EC4DFFA}"/>
    <cellStyle name="Normal 2 3 2 2 2 2 2 10 2" xfId="16299" xr:uid="{A3630DEC-EDD8-407F-A66F-0623B63C333F}"/>
    <cellStyle name="Normal 2 3 2 2 2 2 2 10 2 2" xfId="16300" xr:uid="{A45518C4-2821-4F63-B65C-F7F88C813378}"/>
    <cellStyle name="Normal 2 3 2 2 2 2 2 10 2 2 2" xfId="16301" xr:uid="{6DFDEDB7-4DB8-46CC-B853-F8A1EF178C30}"/>
    <cellStyle name="Normal 2 3 2 2 2 2 2 10 3" xfId="16302" xr:uid="{D83C49D7-6C0D-406F-9617-F057FDFE5F11}"/>
    <cellStyle name="Normal 2 3 2 2 2 2 2 10 4" xfId="16303" xr:uid="{D22C0AA1-BA9F-4B63-B292-FEA330862E7B}"/>
    <cellStyle name="Normal 2 3 2 2 2 2 2 10 5" xfId="16304" xr:uid="{1272BCF3-C086-422B-B6A4-76CBADBAF035}"/>
    <cellStyle name="Normal 2 3 2 2 2 2 2 10 6" xfId="16305" xr:uid="{4B567AD1-771B-4512-AC53-3F0B86A73776}"/>
    <cellStyle name="Normal 2 3 2 2 2 2 2 10 7" xfId="16306" xr:uid="{C8F14061-023F-4E2C-A1B7-CF79DE8219F6}"/>
    <cellStyle name="Normal 2 3 2 2 2 2 2 11" xfId="16307" xr:uid="{78D4454B-ACF1-4F9C-AA04-158CA2683E6B}"/>
    <cellStyle name="Normal 2 3 2 2 2 2 2 11 2" xfId="16308" xr:uid="{154017DB-6661-400E-836A-C1C93F0AD366}"/>
    <cellStyle name="Normal 2 3 2 2 2 2 2 11 2 2" xfId="16309" xr:uid="{9EBDFBD2-9FA3-47CD-A092-16C22F851327}"/>
    <cellStyle name="Normal 2 3 2 2 2 2 2 11 3" xfId="16310" xr:uid="{83605C34-EF31-41FF-A826-A6FA4048FFF5}"/>
    <cellStyle name="Normal 2 3 2 2 2 2 2 12" xfId="16311" xr:uid="{196DEF94-44BF-4CCA-BFC3-209B35111952}"/>
    <cellStyle name="Normal 2 3 2 2 2 2 2 12 2" xfId="16312" xr:uid="{FCAB977B-B6F6-4130-AD95-1193D792DDDF}"/>
    <cellStyle name="Normal 2 3 2 2 2 2 2 13" xfId="16313" xr:uid="{DD3AC945-DD37-4AEA-8F18-BE935344E9B7}"/>
    <cellStyle name="Normal 2 3 2 2 2 2 2 13 2" xfId="16314" xr:uid="{70890D2E-14DA-4349-957C-498EC4ED4254}"/>
    <cellStyle name="Normal 2 3 2 2 2 2 2 14" xfId="16315" xr:uid="{F684325C-7653-4EEB-8824-C2FDC1A99C57}"/>
    <cellStyle name="Normal 2 3 2 2 2 2 2 14 2" xfId="16316" xr:uid="{210CF191-5ECC-4CD9-9844-D261FACA17BE}"/>
    <cellStyle name="Normal 2 3 2 2 2 2 2 15" xfId="16317" xr:uid="{BB694522-F324-4E35-9487-4D6B9C5C717D}"/>
    <cellStyle name="Normal 2 3 2 2 2 2 2 15 2" xfId="16318" xr:uid="{BAACF8AE-9A98-4C8A-89EA-1D40DA965E65}"/>
    <cellStyle name="Normal 2 3 2 2 2 2 2 16" xfId="16319" xr:uid="{E4324D23-82EA-49DE-94C2-EEB6AD5A351E}"/>
    <cellStyle name="Normal 2 3 2 2 2 2 2 17" xfId="16320" xr:uid="{930AED84-714B-423B-BF86-923242DB2913}"/>
    <cellStyle name="Normal 2 3 2 2 2 2 2 18" xfId="16321" xr:uid="{C7E41E4B-C65E-4271-8CCE-E10FCE07C7E8}"/>
    <cellStyle name="Normal 2 3 2 2 2 2 2 19" xfId="16322" xr:uid="{B898864F-2163-4DC3-9A3F-C61C97B992A4}"/>
    <cellStyle name="Normal 2 3 2 2 2 2 2 2" xfId="16323" xr:uid="{2611EEFD-0A6E-40D0-9FB0-53F211948F84}"/>
    <cellStyle name="Normal 2 3 2 2 2 2 2 2 10" xfId="16324" xr:uid="{ADEEB41A-44D7-48ED-8E9D-D0810CFF8FBC}"/>
    <cellStyle name="Normal 2 3 2 2 2 2 2 2 10 2" xfId="16325" xr:uid="{336F4E2A-6274-4B5C-90D2-7498AF3A1540}"/>
    <cellStyle name="Normal 2 3 2 2 2 2 2 2 10 2 2" xfId="16326" xr:uid="{393C111D-F7EE-4C46-9CC5-B7B2B951934B}"/>
    <cellStyle name="Normal 2 3 2 2 2 2 2 2 10 2 2 2" xfId="16327" xr:uid="{4DDAC6BD-21CB-45F4-A9E3-7981CA3E0561}"/>
    <cellStyle name="Normal 2 3 2 2 2 2 2 2 10 3" xfId="16328" xr:uid="{4919CAE3-E480-4180-92C0-D0229FF1C0C5}"/>
    <cellStyle name="Normal 2 3 2 2 2 2 2 2 10 4" xfId="16329" xr:uid="{A26757C4-FDB4-4AAC-9F1D-AE4DD97F1504}"/>
    <cellStyle name="Normal 2 3 2 2 2 2 2 2 10 5" xfId="16330" xr:uid="{52CD259F-53CA-487A-9BC5-5CD97A55F436}"/>
    <cellStyle name="Normal 2 3 2 2 2 2 2 2 10 6" xfId="16331" xr:uid="{EEEC55AC-BB6B-422B-B489-5D627D33FABA}"/>
    <cellStyle name="Normal 2 3 2 2 2 2 2 2 10 7" xfId="16332" xr:uid="{3B6053FF-5746-4354-8326-4CEE7EED7868}"/>
    <cellStyle name="Normal 2 3 2 2 2 2 2 2 11" xfId="16333" xr:uid="{6DDB5060-41AD-4C54-8F15-6A6DCAD14311}"/>
    <cellStyle name="Normal 2 3 2 2 2 2 2 2 11 2" xfId="16334" xr:uid="{973680F8-0326-4E7D-91A1-74598E56DD99}"/>
    <cellStyle name="Normal 2 3 2 2 2 2 2 2 11 2 2" xfId="16335" xr:uid="{BF56379A-296B-466C-844B-DBAF3C37DBB4}"/>
    <cellStyle name="Normal 2 3 2 2 2 2 2 2 11 3" xfId="16336" xr:uid="{AEE9E4C2-63AA-4520-B910-1FFD16BE2387}"/>
    <cellStyle name="Normal 2 3 2 2 2 2 2 2 12" xfId="16337" xr:uid="{9818A24E-88DB-4488-B787-25A91FAFD155}"/>
    <cellStyle name="Normal 2 3 2 2 2 2 2 2 12 2" xfId="16338" xr:uid="{279F1183-0683-4C94-9DC1-83A53869B83D}"/>
    <cellStyle name="Normal 2 3 2 2 2 2 2 2 13" xfId="16339" xr:uid="{C288269D-2B91-47AE-85A9-7CD18C8367BF}"/>
    <cellStyle name="Normal 2 3 2 2 2 2 2 2 14" xfId="16340" xr:uid="{86BF693C-932F-4B87-9017-B9AE29D3AEDE}"/>
    <cellStyle name="Normal 2 3 2 2 2 2 2 2 15" xfId="16341" xr:uid="{653B26C9-ED8F-4955-9792-DE9AA46BEC12}"/>
    <cellStyle name="Normal 2 3 2 2 2 2 2 2 16" xfId="16342" xr:uid="{C1E632CD-4CB5-4520-9F35-B62250C88A5F}"/>
    <cellStyle name="Normal 2 3 2 2 2 2 2 2 17" xfId="16343" xr:uid="{0C964442-6D50-48CF-BA67-5F7D23C6B92B}"/>
    <cellStyle name="Normal 2 3 2 2 2 2 2 2 18" xfId="16344" xr:uid="{67D1A30E-7DA6-4941-ADDA-C5A0BA49EFA7}"/>
    <cellStyle name="Normal 2 3 2 2 2 2 2 2 19" xfId="16345" xr:uid="{75EDBCEE-D8DB-4C98-9675-A6169608D795}"/>
    <cellStyle name="Normal 2 3 2 2 2 2 2 2 2" xfId="16346" xr:uid="{B83A857F-FF0B-4E34-A803-9476D160692F}"/>
    <cellStyle name="Normal 2 3 2 2 2 2 2 2 2 10" xfId="16347" xr:uid="{DA14F154-2145-49C5-9C66-4B39317B8C36}"/>
    <cellStyle name="Normal 2 3 2 2 2 2 2 2 2 10 2" xfId="16348" xr:uid="{D35A93D5-CE7F-4A43-AD74-E968133908B8}"/>
    <cellStyle name="Normal 2 3 2 2 2 2 2 2 2 11" xfId="16349" xr:uid="{993AB891-630E-472A-ABDD-DA701E28932C}"/>
    <cellStyle name="Normal 2 3 2 2 2 2 2 2 2 11 2" xfId="16350" xr:uid="{2A4E8CBA-A1E5-4076-978A-A49A5A15D390}"/>
    <cellStyle name="Normal 2 3 2 2 2 2 2 2 2 12" xfId="16351" xr:uid="{AB9F029B-9937-42AC-A516-8AE0E390AFB4}"/>
    <cellStyle name="Normal 2 3 2 2 2 2 2 2 2 12 2" xfId="16352" xr:uid="{C71E71BF-6AA5-4272-8966-5E5D3CD0272B}"/>
    <cellStyle name="Normal 2 3 2 2 2 2 2 2 2 13" xfId="16353" xr:uid="{B1C8AE0C-F5E5-40A9-AC9F-AEDCEAAB4A14}"/>
    <cellStyle name="Normal 2 3 2 2 2 2 2 2 2 13 10" xfId="16354" xr:uid="{7C3552DE-793A-4BCD-98A8-2EF2D29F336D}"/>
    <cellStyle name="Normal 2 3 2 2 2 2 2 2 2 13 11" xfId="16355" xr:uid="{DD0D8D54-F20A-4E71-B83E-691FF604A0AA}"/>
    <cellStyle name="Normal 2 3 2 2 2 2 2 2 2 13 12" xfId="16356" xr:uid="{209FD9C2-D261-46AE-9C28-520C290C872D}"/>
    <cellStyle name="Normal 2 3 2 2 2 2 2 2 2 13 13" xfId="16357" xr:uid="{AB1CA700-B8EE-42E1-B4EF-BCB2A765F714}"/>
    <cellStyle name="Normal 2 3 2 2 2 2 2 2 2 13 14" xfId="16358" xr:uid="{94D05C58-8CCA-4E70-A5FF-4E4EF3EFC6AB}"/>
    <cellStyle name="Normal 2 3 2 2 2 2 2 2 2 13 15" xfId="16359" xr:uid="{8F3B2F47-1DA1-4E9D-B408-9B9587BC5CF2}"/>
    <cellStyle name="Normal 2 3 2 2 2 2 2 2 2 13 16" xfId="16360" xr:uid="{48FC330C-7CE3-42D4-8446-86B672BD6F1E}"/>
    <cellStyle name="Normal 2 3 2 2 2 2 2 2 2 13 2" xfId="16361" xr:uid="{16CCEE99-63F7-4BA3-B399-6BA5423F11F9}"/>
    <cellStyle name="Normal 2 3 2 2 2 2 2 2 2 13 3" xfId="16362" xr:uid="{B53CED26-5447-4FA1-86DE-D417A4D56811}"/>
    <cellStyle name="Normal 2 3 2 2 2 2 2 2 2 13 4" xfId="16363" xr:uid="{7999F8C0-D88A-4821-9D89-0F022F55D908}"/>
    <cellStyle name="Normal 2 3 2 2 2 2 2 2 2 13 5" xfId="16364" xr:uid="{8F39B480-7BDF-4FEB-81A2-2DED92025409}"/>
    <cellStyle name="Normal 2 3 2 2 2 2 2 2 2 13 6" xfId="16365" xr:uid="{5E9612D7-B61A-4FE6-AB89-1ED80326E7E2}"/>
    <cellStyle name="Normal 2 3 2 2 2 2 2 2 2 13 7" xfId="16366" xr:uid="{0AACF6B6-A156-4B8D-A762-4F75FF86EE8C}"/>
    <cellStyle name="Normal 2 3 2 2 2 2 2 2 2 13 8" xfId="16367" xr:uid="{7AB165E8-9645-4C1E-867A-A766C58DE1F2}"/>
    <cellStyle name="Normal 2 3 2 2 2 2 2 2 2 13 9" xfId="16368" xr:uid="{24BD9A98-1A6E-4E6F-8098-402D450998B7}"/>
    <cellStyle name="Normal 2 3 2 2 2 2 2 2 2 14" xfId="16369" xr:uid="{AC608BCA-6817-499F-937D-2211E2204D00}"/>
    <cellStyle name="Normal 2 3 2 2 2 2 2 2 2 15" xfId="16370" xr:uid="{C693567D-04AC-4AB2-A876-380AB62E4064}"/>
    <cellStyle name="Normal 2 3 2 2 2 2 2 2 2 16" xfId="16371" xr:uid="{AE556C19-63CC-4512-98C9-8FF4AB436432}"/>
    <cellStyle name="Normal 2 3 2 2 2 2 2 2 2 17" xfId="16372" xr:uid="{787742CF-F225-4D4F-B2F5-0941E48844A1}"/>
    <cellStyle name="Normal 2 3 2 2 2 2 2 2 2 18" xfId="16373" xr:uid="{41E2DCBC-43E7-46ED-9A76-8DBB7D04A728}"/>
    <cellStyle name="Normal 2 3 2 2 2 2 2 2 2 19" xfId="16374" xr:uid="{755FBE26-7C80-4550-ACE6-4E97A44D7393}"/>
    <cellStyle name="Normal 2 3 2 2 2 2 2 2 2 2" xfId="16375" xr:uid="{6CBC2F96-876B-437A-BFDF-84E669B135F1}"/>
    <cellStyle name="Normal 2 3 2 2 2 2 2 2 2 2 10" xfId="16376" xr:uid="{D9E4C50D-0C68-4BC3-9446-B465030E7B99}"/>
    <cellStyle name="Normal 2 3 2 2 2 2 2 2 2 2 11" xfId="16377" xr:uid="{1ECA744D-E67A-4142-84A2-450C74A6674F}"/>
    <cellStyle name="Normal 2 3 2 2 2 2 2 2 2 2 12" xfId="16378" xr:uid="{A0168E1A-04BC-4279-BEB4-0C132C48B528}"/>
    <cellStyle name="Normal 2 3 2 2 2 2 2 2 2 2 12 10" xfId="16379" xr:uid="{7462752E-AE36-46DD-A271-4EC389011139}"/>
    <cellStyle name="Normal 2 3 2 2 2 2 2 2 2 2 12 11" xfId="16380" xr:uid="{9A2B9FCB-1A15-4EDC-A338-AB6BF4547D5D}"/>
    <cellStyle name="Normal 2 3 2 2 2 2 2 2 2 2 12 12" xfId="16381" xr:uid="{0134735A-11BE-4572-BA56-15AEF42A3950}"/>
    <cellStyle name="Normal 2 3 2 2 2 2 2 2 2 2 12 13" xfId="16382" xr:uid="{3A83E33D-C872-4380-B053-6A11FDBBC9DA}"/>
    <cellStyle name="Normal 2 3 2 2 2 2 2 2 2 2 12 14" xfId="16383" xr:uid="{51844ECD-56A2-4028-9FFB-57C2178815D1}"/>
    <cellStyle name="Normal 2 3 2 2 2 2 2 2 2 2 12 15" xfId="16384" xr:uid="{E828D032-DEA0-43E5-B640-72F3F69C53C6}"/>
    <cellStyle name="Normal 2 3 2 2 2 2 2 2 2 2 12 16" xfId="16385" xr:uid="{BD0BFFE2-3F2C-4ABA-A889-011FF22EDD24}"/>
    <cellStyle name="Normal 2 3 2 2 2 2 2 2 2 2 12 2" xfId="16386" xr:uid="{AB806C25-369B-454E-85A8-AD50132522BC}"/>
    <cellStyle name="Normal 2 3 2 2 2 2 2 2 2 2 12 3" xfId="16387" xr:uid="{E7BB1EBF-6FD6-4596-8267-239A6B608887}"/>
    <cellStyle name="Normal 2 3 2 2 2 2 2 2 2 2 12 4" xfId="16388" xr:uid="{90003FAD-C7B2-41C6-A0EF-4BF53AF25344}"/>
    <cellStyle name="Normal 2 3 2 2 2 2 2 2 2 2 12 5" xfId="16389" xr:uid="{63563B22-E2CA-4A06-A765-88C17F6868B5}"/>
    <cellStyle name="Normal 2 3 2 2 2 2 2 2 2 2 12 6" xfId="16390" xr:uid="{E3A453CF-215D-48DE-AD77-D8BE1D727E80}"/>
    <cellStyle name="Normal 2 3 2 2 2 2 2 2 2 2 12 7" xfId="16391" xr:uid="{A939553D-1DB8-47F0-B02D-7D99DD6F873C}"/>
    <cellStyle name="Normal 2 3 2 2 2 2 2 2 2 2 12 8" xfId="16392" xr:uid="{8B5EF3E7-9F8F-441E-8454-EE19A25491A3}"/>
    <cellStyle name="Normal 2 3 2 2 2 2 2 2 2 2 12 9" xfId="16393" xr:uid="{74F31213-E0FB-4D2F-B38D-ED678BE3B7D2}"/>
    <cellStyle name="Normal 2 3 2 2 2 2 2 2 2 2 13" xfId="16394" xr:uid="{1E302A70-D80B-4D1B-BB35-5D89D8E897B6}"/>
    <cellStyle name="Normal 2 3 2 2 2 2 2 2 2 2 14" xfId="16395" xr:uid="{16329E0D-8159-493F-B66D-5B624A44C736}"/>
    <cellStyle name="Normal 2 3 2 2 2 2 2 2 2 2 15" xfId="16396" xr:uid="{2232BFCC-73AE-4FE9-8EC4-139683544FB9}"/>
    <cellStyle name="Normal 2 3 2 2 2 2 2 2 2 2 16" xfId="16397" xr:uid="{CD0A5738-BA44-4609-B1D0-4D126C7F9FE7}"/>
    <cellStyle name="Normal 2 3 2 2 2 2 2 2 2 2 17" xfId="16398" xr:uid="{B8FD3F2D-4B57-4509-A4F9-54336B32E722}"/>
    <cellStyle name="Normal 2 3 2 2 2 2 2 2 2 2 18" xfId="16399" xr:uid="{63808A07-C3D1-45F6-8B4B-8C35EF6C3861}"/>
    <cellStyle name="Normal 2 3 2 2 2 2 2 2 2 2 19" xfId="16400" xr:uid="{3F475214-533A-4D03-8E98-258533D7F172}"/>
    <cellStyle name="Normal 2 3 2 2 2 2 2 2 2 2 2" xfId="16401" xr:uid="{63DADB0D-8329-4AA0-855D-EA3BAEA60C43}"/>
    <cellStyle name="Normal 2 3 2 2 2 2 2 2 2 2 2 10" xfId="16402" xr:uid="{86754407-2D60-4997-848E-6AEFB25F6FF0}"/>
    <cellStyle name="Normal 2 3 2 2 2 2 2 2 2 2 2 10 10" xfId="16403" xr:uid="{58B60A75-3EE9-4A75-98CF-8968BDDCAC2A}"/>
    <cellStyle name="Normal 2 3 2 2 2 2 2 2 2 2 2 10 11" xfId="16404" xr:uid="{7617757C-953B-45CF-A1D4-99FA06D67A1D}"/>
    <cellStyle name="Normal 2 3 2 2 2 2 2 2 2 2 2 10 12" xfId="16405" xr:uid="{F591E813-A6A1-42AA-A4C2-9D8121BEC682}"/>
    <cellStyle name="Normal 2 3 2 2 2 2 2 2 2 2 2 10 13" xfId="16406" xr:uid="{4FDE253F-AAF8-4807-821F-4BBE65D18541}"/>
    <cellStyle name="Normal 2 3 2 2 2 2 2 2 2 2 2 10 14" xfId="16407" xr:uid="{A56CFCD8-153D-489E-AC38-A2E17992E628}"/>
    <cellStyle name="Normal 2 3 2 2 2 2 2 2 2 2 2 10 15" xfId="16408" xr:uid="{CA54CDC8-C53B-4231-849A-A81C25A22FDE}"/>
    <cellStyle name="Normal 2 3 2 2 2 2 2 2 2 2 2 10 16" xfId="16409" xr:uid="{E672C09D-0358-40E7-97A5-8651C3E6BA7F}"/>
    <cellStyle name="Normal 2 3 2 2 2 2 2 2 2 2 2 10 2" xfId="16410" xr:uid="{6475B204-E0E0-45D2-8AF1-5E0E0F70E3B9}"/>
    <cellStyle name="Normal 2 3 2 2 2 2 2 2 2 2 2 10 3" xfId="16411" xr:uid="{88399E7A-10EF-4532-ACEA-C23C6D001FF1}"/>
    <cellStyle name="Normal 2 3 2 2 2 2 2 2 2 2 2 10 4" xfId="16412" xr:uid="{6980C859-2D02-44E7-AB3E-9695E46C8682}"/>
    <cellStyle name="Normal 2 3 2 2 2 2 2 2 2 2 2 10 5" xfId="16413" xr:uid="{6D3B7F78-492B-4A6A-9022-E84C40AA3B95}"/>
    <cellStyle name="Normal 2 3 2 2 2 2 2 2 2 2 2 10 6" xfId="16414" xr:uid="{F5079862-E746-4B20-B311-78D84E332900}"/>
    <cellStyle name="Normal 2 3 2 2 2 2 2 2 2 2 2 10 7" xfId="16415" xr:uid="{E8D19C19-56A2-4AA4-BC4E-E6130D2B2F04}"/>
    <cellStyle name="Normal 2 3 2 2 2 2 2 2 2 2 2 10 8" xfId="16416" xr:uid="{231EF8A9-2B51-456B-8157-8BADBBCA05D9}"/>
    <cellStyle name="Normal 2 3 2 2 2 2 2 2 2 2 2 10 9" xfId="16417" xr:uid="{F9C6AF5D-6AD9-4BB1-B5C8-04EF91C24194}"/>
    <cellStyle name="Normal 2 3 2 2 2 2 2 2 2 2 2 11" xfId="16418" xr:uid="{AD2FE579-7ED1-4A97-8E09-5A34CC9D8CE1}"/>
    <cellStyle name="Normal 2 3 2 2 2 2 2 2 2 2 2 12" xfId="16419" xr:uid="{B9E00AF3-F38B-4B4E-B957-FE3C97C315FE}"/>
    <cellStyle name="Normal 2 3 2 2 2 2 2 2 2 2 2 13" xfId="16420" xr:uid="{687B0589-948F-4C08-8CE9-1FA1AE653C2A}"/>
    <cellStyle name="Normal 2 3 2 2 2 2 2 2 2 2 2 14" xfId="16421" xr:uid="{C9F466EB-E5EF-49CF-95E2-FAB2B9C76479}"/>
    <cellStyle name="Normal 2 3 2 2 2 2 2 2 2 2 2 15" xfId="16422" xr:uid="{C6C28AAB-D041-4EB5-8098-682C5BE96650}"/>
    <cellStyle name="Normal 2 3 2 2 2 2 2 2 2 2 2 16" xfId="16423" xr:uid="{6F109DD4-A532-47E5-8C48-A504E876D9FB}"/>
    <cellStyle name="Normal 2 3 2 2 2 2 2 2 2 2 2 17" xfId="16424" xr:uid="{C342601C-EA30-4F3B-B04C-FD346E8997E7}"/>
    <cellStyle name="Normal 2 3 2 2 2 2 2 2 2 2 2 17 2" xfId="16425" xr:uid="{0D30F777-EDAD-42CA-B300-44432C8BC4DC}"/>
    <cellStyle name="Normal 2 3 2 2 2 2 2 2 2 2 2 17 3" xfId="16426" xr:uid="{009553E7-ACDB-4ED6-A8E3-D0F05BBCA12E}"/>
    <cellStyle name="Normal 2 3 2 2 2 2 2 2 2 2 2 17 4" xfId="16427" xr:uid="{FB9F25F3-4FBD-454C-B794-986D88632496}"/>
    <cellStyle name="Normal 2 3 2 2 2 2 2 2 2 2 2 17 5" xfId="16428" xr:uid="{9CD9816A-CF00-40FE-9417-CBF0CAF0F95E}"/>
    <cellStyle name="Normal 2 3 2 2 2 2 2 2 2 2 2 18" xfId="16429" xr:uid="{ADA0B8EC-6DC6-4D93-9199-33124B861174}"/>
    <cellStyle name="Normal 2 3 2 2 2 2 2 2 2 2 2 19" xfId="16430" xr:uid="{44535404-17BA-4798-B847-2AF958815324}"/>
    <cellStyle name="Normal 2 3 2 2 2 2 2 2 2 2 2 2" xfId="16431" xr:uid="{AF30BC03-484F-443D-A718-C91081B625EC}"/>
    <cellStyle name="Normal 2 3 2 2 2 2 2 2 2 2 2 2 10" xfId="16432" xr:uid="{16986921-A670-4568-B795-47CDE652EFCB}"/>
    <cellStyle name="Normal 2 3 2 2 2 2 2 2 2 2 2 2 11" xfId="16433" xr:uid="{DF53DC8A-DD11-4A51-8A9D-E2DE6889A7A7}"/>
    <cellStyle name="Normal 2 3 2 2 2 2 2 2 2 2 2 2 12" xfId="16434" xr:uid="{783AD4BA-69A2-4C7B-9C4B-04DD06B7DB94}"/>
    <cellStyle name="Normal 2 3 2 2 2 2 2 2 2 2 2 2 13" xfId="16435" xr:uid="{6D87093C-66C6-4603-817B-4A33312D8B62}"/>
    <cellStyle name="Normal 2 3 2 2 2 2 2 2 2 2 2 2 14" xfId="16436" xr:uid="{A56657A5-CE36-4972-8911-14A5E95D661B}"/>
    <cellStyle name="Normal 2 3 2 2 2 2 2 2 2 2 2 2 15" xfId="16437" xr:uid="{1270FF9F-D19F-45DC-9B86-2FB21A02CD16}"/>
    <cellStyle name="Normal 2 3 2 2 2 2 2 2 2 2 2 2 16" xfId="16438" xr:uid="{9E17B0D3-EF54-432D-B988-DD7A6B295C4B}"/>
    <cellStyle name="Normal 2 3 2 2 2 2 2 2 2 2 2 2 17" xfId="16439" xr:uid="{967704AE-58DA-4A21-9970-C55BC7D31BBE}"/>
    <cellStyle name="Normal 2 3 2 2 2 2 2 2 2 2 2 2 18" xfId="16440" xr:uid="{2F9337E2-3F76-43DA-87FB-F1B2EE4CC7B4}"/>
    <cellStyle name="Normal 2 3 2 2 2 2 2 2 2 2 2 2 19" xfId="16441" xr:uid="{931E29E4-68A8-4E3B-81B3-83CCA6D738C9}"/>
    <cellStyle name="Normal 2 3 2 2 2 2 2 2 2 2 2 2 2" xfId="16442" xr:uid="{EF3D95CD-E078-4F84-9831-086AAC23BF90}"/>
    <cellStyle name="Normal 2 3 2 2 2 2 2 2 2 2 2 2 2 10" xfId="16443" xr:uid="{75333C4F-D234-4A87-989F-69DD1F121770}"/>
    <cellStyle name="Normal 2 3 2 2 2 2 2 2 2 2 2 2 2 11" xfId="16444" xr:uid="{D4BFE084-F84A-43E2-A950-30C4A4B0395A}"/>
    <cellStyle name="Normal 2 3 2 2 2 2 2 2 2 2 2 2 2 12" xfId="16445" xr:uid="{D0AA2BD4-B6F9-4060-809C-8B07C230EDF5}"/>
    <cellStyle name="Normal 2 3 2 2 2 2 2 2 2 2 2 2 2 13" xfId="16446" xr:uid="{3AB37755-5E01-46AD-9AF7-D3F1647501BA}"/>
    <cellStyle name="Normal 2 3 2 2 2 2 2 2 2 2 2 2 2 14" xfId="16447" xr:uid="{019F6C51-2BCE-4080-8B3A-0128F45F0E08}"/>
    <cellStyle name="Normal 2 3 2 2 2 2 2 2 2 2 2 2 2 14 2" xfId="16448" xr:uid="{352DF89B-0576-456D-9148-AB04968F3919}"/>
    <cellStyle name="Normal 2 3 2 2 2 2 2 2 2 2 2 2 2 14 3" xfId="16449" xr:uid="{514E8120-7025-4C33-A508-A2B11062E72A}"/>
    <cellStyle name="Normal 2 3 2 2 2 2 2 2 2 2 2 2 2 14 4" xfId="16450" xr:uid="{2ADC8418-9FFC-43A8-8D71-AE59ABD218FF}"/>
    <cellStyle name="Normal 2 3 2 2 2 2 2 2 2 2 2 2 2 14 5" xfId="16451" xr:uid="{911C5D80-1C9F-4BB1-AE5F-AA8512369116}"/>
    <cellStyle name="Normal 2 3 2 2 2 2 2 2 2 2 2 2 2 15" xfId="16452" xr:uid="{F839400C-D980-4A22-8530-617953540419}"/>
    <cellStyle name="Normal 2 3 2 2 2 2 2 2 2 2 2 2 2 16" xfId="16453" xr:uid="{18420099-1FB6-458F-9C5D-D67C9BB10203}"/>
    <cellStyle name="Normal 2 3 2 2 2 2 2 2 2 2 2 2 2 17" xfId="16454" xr:uid="{4E717E8A-16C4-461C-9BCD-CAB870AAC732}"/>
    <cellStyle name="Normal 2 3 2 2 2 2 2 2 2 2 2 2 2 18" xfId="16455" xr:uid="{8AD2C576-26D2-49F2-811A-99896C175840}"/>
    <cellStyle name="Normal 2 3 2 2 2 2 2 2 2 2 2 2 2 19" xfId="16456" xr:uid="{873FE00F-13F8-426F-B7D3-F935AF9154FE}"/>
    <cellStyle name="Normal 2 3 2 2 2 2 2 2 2 2 2 2 2 2" xfId="16457" xr:uid="{A8B78DB9-F106-46DC-BFDC-6544E260E83F}"/>
    <cellStyle name="Normal 2 3 2 2 2 2 2 2 2 2 2 2 2 2 10" xfId="16458" xr:uid="{8F679C41-C6BD-4EE2-B8CE-7EC2242CB653}"/>
    <cellStyle name="Normal 2 3 2 2 2 2 2 2 2 2 2 2 2 2 11" xfId="16459" xr:uid="{D580E2AE-1F2A-4666-A179-4000FC294F2E}"/>
    <cellStyle name="Normal 2 3 2 2 2 2 2 2 2 2 2 2 2 2 12" xfId="16460" xr:uid="{10C912DE-CB04-454D-8340-2E44B87A9660}"/>
    <cellStyle name="Normal 2 3 2 2 2 2 2 2 2 2 2 2 2 2 13" xfId="16461" xr:uid="{E517A7AF-9129-470E-A434-E208220D07D2}"/>
    <cellStyle name="Normal 2 3 2 2 2 2 2 2 2 2 2 2 2 2 14" xfId="16462" xr:uid="{C5C41D14-413B-4D19-91E5-15262E33B778}"/>
    <cellStyle name="Normal 2 3 2 2 2 2 2 2 2 2 2 2 2 2 15" xfId="16463" xr:uid="{1ABEEB15-1093-4C61-8FC8-E4B588D7D151}"/>
    <cellStyle name="Normal 2 3 2 2 2 2 2 2 2 2 2 2 2 2 16" xfId="16464" xr:uid="{6D148577-745B-476D-94D5-A99980EE2A2B}"/>
    <cellStyle name="Normal 2 3 2 2 2 2 2 2 2 2 2 2 2 2 17" xfId="16465" xr:uid="{39CA5BD2-C237-4F62-8BCA-D3C4EE78964E}"/>
    <cellStyle name="Normal 2 3 2 2 2 2 2 2 2 2 2 2 2 2 18" xfId="16466" xr:uid="{1E777687-C763-4620-A905-7BE787F5EAA9}"/>
    <cellStyle name="Normal 2 3 2 2 2 2 2 2 2 2 2 2 2 2 19" xfId="16467" xr:uid="{7FB454C4-5AE9-4811-8216-6800CBECD80D}"/>
    <cellStyle name="Normal 2 3 2 2 2 2 2 2 2 2 2 2 2 2 2" xfId="16468" xr:uid="{DF61E87D-55D5-498D-8A31-F7F8994C8684}"/>
    <cellStyle name="Normal 2 3 2 2 2 2 2 2 2 2 2 2 2 2 2 10" xfId="16469" xr:uid="{293E8504-5146-4104-B988-B3E7553011CF}"/>
    <cellStyle name="Normal 2 3 2 2 2 2 2 2 2 2 2 2 2 2 2 11" xfId="16470" xr:uid="{0DE56919-5F4F-4FB9-8CDE-81CCC6AEA6F6}"/>
    <cellStyle name="Normal 2 3 2 2 2 2 2 2 2 2 2 2 2 2 2 12" xfId="16471" xr:uid="{1F89F507-B994-4CE6-9FC4-1179B153FE06}"/>
    <cellStyle name="Normal 2 3 2 2 2 2 2 2 2 2 2 2 2 2 2 13" xfId="16472" xr:uid="{AAB3ED08-0986-4EE7-B85B-5EBA895D95F7}"/>
    <cellStyle name="Normal 2 3 2 2 2 2 2 2 2 2 2 2 2 2 2 14" xfId="16473" xr:uid="{1EC14B32-0907-4FF3-9E2D-60CF5DC5CF78}"/>
    <cellStyle name="Normal 2 3 2 2 2 2 2 2 2 2 2 2 2 2 2 15" xfId="16474" xr:uid="{6443373B-CE10-4842-84CF-D526174F8CBA}"/>
    <cellStyle name="Normal 2 3 2 2 2 2 2 2 2 2 2 2 2 2 2 16" xfId="16475" xr:uid="{4B85E0B9-0F00-47E5-BA6E-45682569DC94}"/>
    <cellStyle name="Normal 2 3 2 2 2 2 2 2 2 2 2 2 2 2 2 17" xfId="16476" xr:uid="{74530A41-9920-43E2-97F7-A0EC078E06F3}"/>
    <cellStyle name="Normal 2 3 2 2 2 2 2 2 2 2 2 2 2 2 2 18" xfId="16477" xr:uid="{DC58C04C-DB33-431C-B0FC-20E9BC86121D}"/>
    <cellStyle name="Normal 2 3 2 2 2 2 2 2 2 2 2 2 2 2 2 19" xfId="16478" xr:uid="{BF3E05E2-7358-476B-A4D1-BF857BBCB78E}"/>
    <cellStyle name="Normal 2 3 2 2 2 2 2 2 2 2 2 2 2 2 2 2" xfId="16479" xr:uid="{F2D3C808-7786-4554-91F4-47983CC1DA34}"/>
    <cellStyle name="Normal 2 3 2 2 2 2 2 2 2 2 2 2 2 2 2 2 10" xfId="16480" xr:uid="{2DFFFA44-50D2-4315-ADC1-0C8A80C5231A}"/>
    <cellStyle name="Normal 2 3 2 2 2 2 2 2 2 2 2 2 2 2 2 2 11" xfId="16481" xr:uid="{3117E518-07CB-435E-A04F-9BFD5AF78DCE}"/>
    <cellStyle name="Normal 2 3 2 2 2 2 2 2 2 2 2 2 2 2 2 2 12" xfId="16482" xr:uid="{58F0DCB2-0B20-4F3D-A6F3-F20C86C57C15}"/>
    <cellStyle name="Normal 2 3 2 2 2 2 2 2 2 2 2 2 2 2 2 2 13" xfId="16483" xr:uid="{725F907D-27E6-408D-8CE9-1900151EB321}"/>
    <cellStyle name="Normal 2 3 2 2 2 2 2 2 2 2 2 2 2 2 2 2 14" xfId="16484" xr:uid="{402BB01C-60F0-4925-87D7-8748A24637A8}"/>
    <cellStyle name="Normal 2 3 2 2 2 2 2 2 2 2 2 2 2 2 2 2 15" xfId="16485" xr:uid="{757BB355-3AFF-4F14-8EF9-EC40D5D6A0CD}"/>
    <cellStyle name="Normal 2 3 2 2 2 2 2 2 2 2 2 2 2 2 2 2 16" xfId="16486" xr:uid="{2836C600-B79C-4F40-9F1E-7DB7DC421941}"/>
    <cellStyle name="Normal 2 3 2 2 2 2 2 2 2 2 2 2 2 2 2 2 2" xfId="16487" xr:uid="{F605D4CF-6F92-4E38-87F2-675AF7331B4A}"/>
    <cellStyle name="Normal 2 3 2 2 2 2 2 2 2 2 2 2 2 2 2 2 2 2" xfId="16488" xr:uid="{08C540DD-2450-4581-8329-33B2876CF7CD}"/>
    <cellStyle name="Normal 2 3 2 2 2 2 2 2 2 2 2 2 2 2 2 2 3" xfId="16489" xr:uid="{0C638862-AD81-4F60-89E6-1DF41B0268ED}"/>
    <cellStyle name="Normal 2 3 2 2 2 2 2 2 2 2 2 2 2 2 2 2 4" xfId="16490" xr:uid="{A8A476E2-5CB4-459A-861F-9A379F18441A}"/>
    <cellStyle name="Normal 2 3 2 2 2 2 2 2 2 2 2 2 2 2 2 2 5" xfId="16491" xr:uid="{1FD74E70-D90D-4981-9931-5243DB8FDCD0}"/>
    <cellStyle name="Normal 2 3 2 2 2 2 2 2 2 2 2 2 2 2 2 2 6" xfId="16492" xr:uid="{6B91F7CD-DF01-4AA8-B17C-70EB8111C087}"/>
    <cellStyle name="Normal 2 3 2 2 2 2 2 2 2 2 2 2 2 2 2 2 7" xfId="16493" xr:uid="{1DEE3894-7E24-4847-AEC9-047C38F42EE4}"/>
    <cellStyle name="Normal 2 3 2 2 2 2 2 2 2 2 2 2 2 2 2 2 8" xfId="16494" xr:uid="{0524AE18-DF2D-4C66-8188-C1EB2C308AA5}"/>
    <cellStyle name="Normal 2 3 2 2 2 2 2 2 2 2 2 2 2 2 2 2 9" xfId="16495" xr:uid="{9C6FF606-50DA-45E6-9A45-F840534046C5}"/>
    <cellStyle name="Normal 2 3 2 2 2 2 2 2 2 2 2 2 2 2 2 20" xfId="16496" xr:uid="{530B013E-B862-4023-85DD-19E2D5E7F3BF}"/>
    <cellStyle name="Normal 2 3 2 2 2 2 2 2 2 2 2 2 2 2 2 21" xfId="16497" xr:uid="{75716FD7-828B-4858-AB7F-E8E0188B0767}"/>
    <cellStyle name="Normal 2 3 2 2 2 2 2 2 2 2 2 2 2 2 2 22" xfId="16498" xr:uid="{23C12C1B-642D-450E-8C18-E6E0153E8225}"/>
    <cellStyle name="Normal 2 3 2 2 2 2 2 2 2 2 2 2 2 2 2 23" xfId="16499" xr:uid="{211643F8-434F-45AB-8C72-14DF0452569D}"/>
    <cellStyle name="Normal 2 3 2 2 2 2 2 2 2 2 2 2 2 2 2 3" xfId="16500" xr:uid="{88C14FF2-C628-43EC-8C01-13895F686AE5}"/>
    <cellStyle name="Normal 2 3 2 2 2 2 2 2 2 2 2 2 2 2 2 4" xfId="16501" xr:uid="{05B23F4B-8233-4C69-8B1D-11D2F7DB12D1}"/>
    <cellStyle name="Normal 2 3 2 2 2 2 2 2 2 2 2 2 2 2 2 5" xfId="16502" xr:uid="{BBAA3990-7A37-4E51-BF1E-1071EF0C215F}"/>
    <cellStyle name="Normal 2 3 2 2 2 2 2 2 2 2 2 2 2 2 2 6" xfId="16503" xr:uid="{0BD2FBD3-FE5F-491D-9B2B-AB91673160BD}"/>
    <cellStyle name="Normal 2 3 2 2 2 2 2 2 2 2 2 2 2 2 2 7" xfId="16504" xr:uid="{E3F30DAD-61BC-4C93-A322-6052718D032D}"/>
    <cellStyle name="Normal 2 3 2 2 2 2 2 2 2 2 2 2 2 2 2 8" xfId="16505" xr:uid="{FF42EEB7-AB18-4D2A-A29B-AC185133FB37}"/>
    <cellStyle name="Normal 2 3 2 2 2 2 2 2 2 2 2 2 2 2 2 9" xfId="16506" xr:uid="{A794D2D1-5C2A-418C-9AB8-8282835122F5}"/>
    <cellStyle name="Normal 2 3 2 2 2 2 2 2 2 2 2 2 2 2 20" xfId="16507" xr:uid="{22A24910-1D1E-469D-892C-9D77C1C3CBE8}"/>
    <cellStyle name="Normal 2 3 2 2 2 2 2 2 2 2 2 2 2 2 21" xfId="16508" xr:uid="{4ABDAB18-7036-44C5-A038-2E7B9735BDF8}"/>
    <cellStyle name="Normal 2 3 2 2 2 2 2 2 2 2 2 2 2 2 22" xfId="16509" xr:uid="{57D62D96-36F9-44B5-B9B6-B77D8D32565E}"/>
    <cellStyle name="Normal 2 3 2 2 2 2 2 2 2 2 2 2 2 2 23" xfId="16510" xr:uid="{02FEE3D1-EFAC-4E31-BB33-C33CC0B097FD}"/>
    <cellStyle name="Normal 2 3 2 2 2 2 2 2 2 2 2 2 2 2 24" xfId="16511" xr:uid="{BE2A8D44-F26C-4065-A826-FB82550BF067}"/>
    <cellStyle name="Normal 2 3 2 2 2 2 2 2 2 2 2 2 2 2 25" xfId="16512" xr:uid="{763E97CA-2078-44D2-B45A-B8AD938F17DD}"/>
    <cellStyle name="Normal 2 3 2 2 2 2 2 2 2 2 2 2 2 2 26" xfId="16513" xr:uid="{9FBAE153-3968-4498-B7B2-85089A7C6EB0}"/>
    <cellStyle name="Normal 2 3 2 2 2 2 2 2 2 2 2 2 2 2 27" xfId="16514" xr:uid="{73A2DB77-604D-4ECB-B145-190694F0CE0F}"/>
    <cellStyle name="Normal 2 3 2 2 2 2 2 2 2 2 2 2 2 2 3" xfId="16515" xr:uid="{2AC43358-C76E-4B14-B428-DA7CA3295B42}"/>
    <cellStyle name="Normal 2 3 2 2 2 2 2 2 2 2 2 2 2 2 4" xfId="16516" xr:uid="{3FDF697C-A1D1-4D26-893C-D1088A40532F}"/>
    <cellStyle name="Normal 2 3 2 2 2 2 2 2 2 2 2 2 2 2 5" xfId="16517" xr:uid="{0C7B2517-5B67-4A80-9A33-DBFE95F122EB}"/>
    <cellStyle name="Normal 2 3 2 2 2 2 2 2 2 2 2 2 2 2 6" xfId="16518" xr:uid="{0421F7E1-C4F0-429C-8FA1-27905EBEFEC1}"/>
    <cellStyle name="Normal 2 3 2 2 2 2 2 2 2 2 2 2 2 2 7" xfId="16519" xr:uid="{24244408-031C-4D8D-BCBC-BBFFEF32AEB6}"/>
    <cellStyle name="Normal 2 3 2 2 2 2 2 2 2 2 2 2 2 2 7 10" xfId="16520" xr:uid="{3F9A2BE5-6805-4350-872D-A2F946BDEACE}"/>
    <cellStyle name="Normal 2 3 2 2 2 2 2 2 2 2 2 2 2 2 7 11" xfId="16521" xr:uid="{766B897C-F3F3-4CF1-94B7-66EBFF3180C6}"/>
    <cellStyle name="Normal 2 3 2 2 2 2 2 2 2 2 2 2 2 2 7 12" xfId="16522" xr:uid="{E8769B7E-B859-4420-ADBA-2C1932A67304}"/>
    <cellStyle name="Normal 2 3 2 2 2 2 2 2 2 2 2 2 2 2 7 13" xfId="16523" xr:uid="{0E2BA290-635E-44E8-8470-C188EFDF78A5}"/>
    <cellStyle name="Normal 2 3 2 2 2 2 2 2 2 2 2 2 2 2 7 14" xfId="16524" xr:uid="{A2D7A241-7BCE-46E7-AE94-4BC214F7D8AB}"/>
    <cellStyle name="Normal 2 3 2 2 2 2 2 2 2 2 2 2 2 2 7 15" xfId="16525" xr:uid="{BBCAB400-6E1F-47F4-9621-A12A94802773}"/>
    <cellStyle name="Normal 2 3 2 2 2 2 2 2 2 2 2 2 2 2 7 16" xfId="16526" xr:uid="{3A5B3254-4873-420D-97B7-8C2C8F1ABB04}"/>
    <cellStyle name="Normal 2 3 2 2 2 2 2 2 2 2 2 2 2 2 7 2" xfId="16527" xr:uid="{065A2A69-18BF-4E44-83D1-8A7AEAFFF769}"/>
    <cellStyle name="Normal 2 3 2 2 2 2 2 2 2 2 2 2 2 2 7 3" xfId="16528" xr:uid="{215E03F5-CB39-4B39-B2A1-585273E24092}"/>
    <cellStyle name="Normal 2 3 2 2 2 2 2 2 2 2 2 2 2 2 7 4" xfId="16529" xr:uid="{1DE98086-6839-4D85-9686-960C0B557DCF}"/>
    <cellStyle name="Normal 2 3 2 2 2 2 2 2 2 2 2 2 2 2 7 5" xfId="16530" xr:uid="{8A1401C4-492D-470F-9490-4925A2137792}"/>
    <cellStyle name="Normal 2 3 2 2 2 2 2 2 2 2 2 2 2 2 7 6" xfId="16531" xr:uid="{33551B5A-6CFC-4B86-AB29-98D7FF42C7A2}"/>
    <cellStyle name="Normal 2 3 2 2 2 2 2 2 2 2 2 2 2 2 7 7" xfId="16532" xr:uid="{01FB0D43-BE92-41D1-A8F7-0E9F9D0DC693}"/>
    <cellStyle name="Normal 2 3 2 2 2 2 2 2 2 2 2 2 2 2 7 8" xfId="16533" xr:uid="{776D65B2-D82E-4EFA-966E-BBDFCB9F4F93}"/>
    <cellStyle name="Normal 2 3 2 2 2 2 2 2 2 2 2 2 2 2 7 9" xfId="16534" xr:uid="{8414ABCC-9F3F-43B9-A1EF-1AAE98A35C64}"/>
    <cellStyle name="Normal 2 3 2 2 2 2 2 2 2 2 2 2 2 2 8" xfId="16535" xr:uid="{7AD9984B-D8D9-46D0-9B64-EA0BECA7C3A2}"/>
    <cellStyle name="Normal 2 3 2 2 2 2 2 2 2 2 2 2 2 2 9" xfId="16536" xr:uid="{9FF38C84-F6E9-4780-95D5-03495CC07628}"/>
    <cellStyle name="Normal 2 3 2 2 2 2 2 2 2 2 2 2 2 20" xfId="16537" xr:uid="{8F3FCA5B-AD50-4A6C-B106-2778036C5313}"/>
    <cellStyle name="Normal 2 3 2 2 2 2 2 2 2 2 2 2 2 21" xfId="16538" xr:uid="{16123A2D-63C9-4DE4-8899-EFF12C3E94EF}"/>
    <cellStyle name="Normal 2 3 2 2 2 2 2 2 2 2 2 2 2 22" xfId="16539" xr:uid="{345AB5AD-E780-4A7E-879F-47CE99A547F9}"/>
    <cellStyle name="Normal 2 3 2 2 2 2 2 2 2 2 2 2 2 23" xfId="16540" xr:uid="{8A183060-7E5C-4E08-9B35-29A8E2044CC5}"/>
    <cellStyle name="Normal 2 3 2 2 2 2 2 2 2 2 2 2 2 24" xfId="16541" xr:uid="{5128DC42-A75F-408A-9855-DAE41BE322C7}"/>
    <cellStyle name="Normal 2 3 2 2 2 2 2 2 2 2 2 2 2 25" xfId="16542" xr:uid="{8E151579-B0E1-472E-AAFD-5E3465ADDC10}"/>
    <cellStyle name="Normal 2 3 2 2 2 2 2 2 2 2 2 2 2 26" xfId="16543" xr:uid="{34A20F50-E382-478A-B98E-00437AD7FC61}"/>
    <cellStyle name="Normal 2 3 2 2 2 2 2 2 2 2 2 2 2 27" xfId="16544" xr:uid="{874F434A-EABA-42BD-A120-D1F96820BC98}"/>
    <cellStyle name="Normal 2 3 2 2 2 2 2 2 2 2 2 2 2 3" xfId="16545" xr:uid="{A96026AF-8A7E-4101-A65B-76DFC45FCA79}"/>
    <cellStyle name="Normal 2 3 2 2 2 2 2 2 2 2 2 2 2 3 2" xfId="16546" xr:uid="{78DCB018-9378-4F3E-9E11-D7BC1606E980}"/>
    <cellStyle name="Normal 2 3 2 2 2 2 2 2 2 2 2 2 2 4" xfId="16547" xr:uid="{42D716FA-6795-489C-956C-F28F12CF1BAF}"/>
    <cellStyle name="Normal 2 3 2 2 2 2 2 2 2 2 2 2 2 4 2" xfId="16548" xr:uid="{8F8B2C7D-DFEC-44BD-9013-B17923E89964}"/>
    <cellStyle name="Normal 2 3 2 2 2 2 2 2 2 2 2 2 2 5" xfId="16549" xr:uid="{E27C00E4-0851-426A-B53E-C1186ECE1645}"/>
    <cellStyle name="Normal 2 3 2 2 2 2 2 2 2 2 2 2 2 5 2" xfId="16550" xr:uid="{B5C427F8-02EE-47D1-8F01-399B418DD29D}"/>
    <cellStyle name="Normal 2 3 2 2 2 2 2 2 2 2 2 2 2 6" xfId="16551" xr:uid="{E03B91CA-B2E8-484D-B4A2-8E6C24209DCC}"/>
    <cellStyle name="Normal 2 3 2 2 2 2 2 2 2 2 2 2 2 6 2" xfId="16552" xr:uid="{15AB4319-1B4F-4EB5-9E8D-B52816A93978}"/>
    <cellStyle name="Normal 2 3 2 2 2 2 2 2 2 2 2 2 2 7" xfId="16553" xr:uid="{59024DCF-D5E6-4A84-816F-A1E48AAE98DA}"/>
    <cellStyle name="Normal 2 3 2 2 2 2 2 2 2 2 2 2 2 7 10" xfId="16554" xr:uid="{2C9D3469-2857-474D-8D05-ECA7FCC0A0E3}"/>
    <cellStyle name="Normal 2 3 2 2 2 2 2 2 2 2 2 2 2 7 11" xfId="16555" xr:uid="{56E727CB-1E6B-4599-AB59-FC31BE0D7DC2}"/>
    <cellStyle name="Normal 2 3 2 2 2 2 2 2 2 2 2 2 2 7 12" xfId="16556" xr:uid="{6C3E415B-5A0E-4CEA-8110-43011EF14225}"/>
    <cellStyle name="Normal 2 3 2 2 2 2 2 2 2 2 2 2 2 7 13" xfId="16557" xr:uid="{DC405473-DB9A-492D-BA4C-CC749CDB588C}"/>
    <cellStyle name="Normal 2 3 2 2 2 2 2 2 2 2 2 2 2 7 14" xfId="16558" xr:uid="{147AE9E6-5AE5-44A8-91D7-4D78CAC454CC}"/>
    <cellStyle name="Normal 2 3 2 2 2 2 2 2 2 2 2 2 2 7 15" xfId="16559" xr:uid="{6671B8E1-19F4-4920-AC67-09BC0DAE827D}"/>
    <cellStyle name="Normal 2 3 2 2 2 2 2 2 2 2 2 2 2 7 16" xfId="16560" xr:uid="{6A01AE0B-85F8-44A1-8BA0-C78F24914517}"/>
    <cellStyle name="Normal 2 3 2 2 2 2 2 2 2 2 2 2 2 7 2" xfId="16561" xr:uid="{C8482D80-B7CE-4F30-A070-6C9C8913C064}"/>
    <cellStyle name="Normal 2 3 2 2 2 2 2 2 2 2 2 2 2 7 3" xfId="16562" xr:uid="{480AB43C-BC56-4009-9CA3-7FAF656F7EB9}"/>
    <cellStyle name="Normal 2 3 2 2 2 2 2 2 2 2 2 2 2 7 4" xfId="16563" xr:uid="{1101B2FF-90B9-4A55-A7F7-02162215C6F1}"/>
    <cellStyle name="Normal 2 3 2 2 2 2 2 2 2 2 2 2 2 7 5" xfId="16564" xr:uid="{2E00125D-785D-40F9-98E9-99AE1A7CE808}"/>
    <cellStyle name="Normal 2 3 2 2 2 2 2 2 2 2 2 2 2 7 6" xfId="16565" xr:uid="{35FBFB56-3C1A-44F7-A74C-B7C6C8F0342C}"/>
    <cellStyle name="Normal 2 3 2 2 2 2 2 2 2 2 2 2 2 7 7" xfId="16566" xr:uid="{E9BA09A4-2F7E-4E93-A6C6-A32CA90DBA83}"/>
    <cellStyle name="Normal 2 3 2 2 2 2 2 2 2 2 2 2 2 7 8" xfId="16567" xr:uid="{55528D21-5378-4B71-86BA-1B0317EA70B7}"/>
    <cellStyle name="Normal 2 3 2 2 2 2 2 2 2 2 2 2 2 7 9" xfId="16568" xr:uid="{0E1652CA-2071-4EE6-9D53-8609D0EB88C3}"/>
    <cellStyle name="Normal 2 3 2 2 2 2 2 2 2 2 2 2 2 8" xfId="16569" xr:uid="{E565BED4-3FA3-49CF-9CE5-5023B6B7E4C5}"/>
    <cellStyle name="Normal 2 3 2 2 2 2 2 2 2 2 2 2 2 9" xfId="16570" xr:uid="{5F9D52C7-81AE-4D7C-AEAF-25CFB00E9864}"/>
    <cellStyle name="Normal 2 3 2 2 2 2 2 2 2 2 2 2 20" xfId="16571" xr:uid="{2D517A44-CD43-4C74-9EC9-C32E67E98B3E}"/>
    <cellStyle name="Normal 2 3 2 2 2 2 2 2 2 2 2 2 21" xfId="16572" xr:uid="{85FA9CED-74C1-4365-BD41-E0BFA74B4B5D}"/>
    <cellStyle name="Normal 2 3 2 2 2 2 2 2 2 2 2 2 22" xfId="16573" xr:uid="{A2F537FA-6169-48D2-A961-C56670CA89FC}"/>
    <cellStyle name="Normal 2 3 2 2 2 2 2 2 2 2 2 2 23" xfId="16574" xr:uid="{CA2D0BA8-3514-459D-94FD-8C966CB136FD}"/>
    <cellStyle name="Normal 2 3 2 2 2 2 2 2 2 2 2 2 24" xfId="16575" xr:uid="{92A67E80-FBBF-43A3-B144-638CE0F967E6}"/>
    <cellStyle name="Normal 2 3 2 2 2 2 2 2 2 2 2 2 25" xfId="16576" xr:uid="{65097826-EDEF-49A0-AF1E-52D9B8F53848}"/>
    <cellStyle name="Normal 2 3 2 2 2 2 2 2 2 2 2 2 26" xfId="16577" xr:uid="{B7321848-FC0D-4CB9-B9A9-8EDA9F7969FC}"/>
    <cellStyle name="Normal 2 3 2 2 2 2 2 2 2 2 2 2 27" xfId="16578" xr:uid="{B953B402-B9AA-4236-817D-F3DF34330AA7}"/>
    <cellStyle name="Normal 2 3 2 2 2 2 2 2 2 2 2 2 28" xfId="16579" xr:uid="{326B8097-B403-4F37-994F-711938FF1B7D}"/>
    <cellStyle name="Normal 2 3 2 2 2 2 2 2 2 2 2 2 3" xfId="16580" xr:uid="{E50B1C61-B762-4875-92C6-27B2BAD3CCDB}"/>
    <cellStyle name="Normal 2 3 2 2 2 2 2 2 2 2 2 2 3 2" xfId="16581" xr:uid="{A44E02A7-AB59-4924-9A32-EF1B8A450815}"/>
    <cellStyle name="Normal 2 3 2 2 2 2 2 2 2 2 2 2 4" xfId="16582" xr:uid="{4F631704-EF30-4EB7-8991-77007C2686D3}"/>
    <cellStyle name="Normal 2 3 2 2 2 2 2 2 2 2 2 2 4 2" xfId="16583" xr:uid="{696F94DC-6FF0-4200-A06C-C6E56D40883C}"/>
    <cellStyle name="Normal 2 3 2 2 2 2 2 2 2 2 2 2 5" xfId="16584" xr:uid="{E9BACD25-6800-42B3-BDAC-02FDA3AD3179}"/>
    <cellStyle name="Normal 2 3 2 2 2 2 2 2 2 2 2 2 5 2" xfId="16585" xr:uid="{7691D9FE-913C-4DF7-B18B-F6568EF6062B}"/>
    <cellStyle name="Normal 2 3 2 2 2 2 2 2 2 2 2 2 6" xfId="16586" xr:uid="{F8155735-4E8C-4D94-9D1C-F2A4DBE4EEF1}"/>
    <cellStyle name="Normal 2 3 2 2 2 2 2 2 2 2 2 2 6 2" xfId="16587" xr:uid="{C8298DEC-9340-4B6D-AAE2-36E208E40877}"/>
    <cellStyle name="Normal 2 3 2 2 2 2 2 2 2 2 2 2 7" xfId="16588" xr:uid="{83E62BE5-A605-4E36-9F12-3B0D39D11125}"/>
    <cellStyle name="Normal 2 3 2 2 2 2 2 2 2 2 2 2 8" xfId="16589" xr:uid="{34A78EFE-E13D-4135-AC64-BE3820E61AA8}"/>
    <cellStyle name="Normal 2 3 2 2 2 2 2 2 2 2 2 2 8 10" xfId="16590" xr:uid="{05524AF2-5704-45FE-BF09-44760D7844CD}"/>
    <cellStyle name="Normal 2 3 2 2 2 2 2 2 2 2 2 2 8 11" xfId="16591" xr:uid="{91A0FB4F-5C92-40BD-AB72-43A9077092E7}"/>
    <cellStyle name="Normal 2 3 2 2 2 2 2 2 2 2 2 2 8 12" xfId="16592" xr:uid="{2A39C1C1-2407-428E-A559-BEF71025B204}"/>
    <cellStyle name="Normal 2 3 2 2 2 2 2 2 2 2 2 2 8 13" xfId="16593" xr:uid="{0323E175-94E7-4573-B99B-351FB73741EE}"/>
    <cellStyle name="Normal 2 3 2 2 2 2 2 2 2 2 2 2 8 14" xfId="16594" xr:uid="{5B11599F-C00A-4B11-9DA7-BD27EFCC87E1}"/>
    <cellStyle name="Normal 2 3 2 2 2 2 2 2 2 2 2 2 8 15" xfId="16595" xr:uid="{D5A2F622-76C7-4EC6-BA5C-6E23A9AC6ADF}"/>
    <cellStyle name="Normal 2 3 2 2 2 2 2 2 2 2 2 2 8 16" xfId="16596" xr:uid="{25DD69C5-A20D-4F87-A93E-7DA77F91C524}"/>
    <cellStyle name="Normal 2 3 2 2 2 2 2 2 2 2 2 2 8 2" xfId="16597" xr:uid="{50A20CF6-2996-4D53-ABBD-C552E0B41E23}"/>
    <cellStyle name="Normal 2 3 2 2 2 2 2 2 2 2 2 2 8 3" xfId="16598" xr:uid="{193DD410-F297-474A-84CE-A93FD54D4D20}"/>
    <cellStyle name="Normal 2 3 2 2 2 2 2 2 2 2 2 2 8 4" xfId="16599" xr:uid="{0BA5A432-FE83-40F4-97C9-49E5020FC761}"/>
    <cellStyle name="Normal 2 3 2 2 2 2 2 2 2 2 2 2 8 5" xfId="16600" xr:uid="{D2B4C2A8-E293-432F-B6E8-9BDA121A1A8B}"/>
    <cellStyle name="Normal 2 3 2 2 2 2 2 2 2 2 2 2 8 6" xfId="16601" xr:uid="{EEE13181-6D6E-4225-826B-DBD789C34796}"/>
    <cellStyle name="Normal 2 3 2 2 2 2 2 2 2 2 2 2 8 7" xfId="16602" xr:uid="{91372396-9153-425F-83CF-87CC6135143D}"/>
    <cellStyle name="Normal 2 3 2 2 2 2 2 2 2 2 2 2 8 8" xfId="16603" xr:uid="{0CEBA31F-D3ED-4994-98A0-C28E8607E46C}"/>
    <cellStyle name="Normal 2 3 2 2 2 2 2 2 2 2 2 2 8 9" xfId="16604" xr:uid="{2CD402CB-01F3-428D-B535-001BC5BD2D57}"/>
    <cellStyle name="Normal 2 3 2 2 2 2 2 2 2 2 2 2 9" xfId="16605" xr:uid="{5F44FAB0-4E2F-4C74-9E33-FC00B70C3AED}"/>
    <cellStyle name="Normal 2 3 2 2 2 2 2 2 2 2 2 20" xfId="16606" xr:uid="{1CCF4605-D385-4581-934A-FFF8E737C230}"/>
    <cellStyle name="Normal 2 3 2 2 2 2 2 2 2 2 2 21" xfId="16607" xr:uid="{9E39F2CF-3665-43F5-AD26-F566E6857F6E}"/>
    <cellStyle name="Normal 2 3 2 2 2 2 2 2 2 2 2 22" xfId="16608" xr:uid="{DA71B6CC-8F15-424B-BF9A-0B1B0E49BAB9}"/>
    <cellStyle name="Normal 2 3 2 2 2 2 2 2 2 2 2 23" xfId="16609" xr:uid="{EF8ACD09-3F4F-47FC-AD15-4D5F62E21912}"/>
    <cellStyle name="Normal 2 3 2 2 2 2 2 2 2 2 2 24" xfId="16610" xr:uid="{77019FD4-B768-46EE-90C2-4883E9614D43}"/>
    <cellStyle name="Normal 2 3 2 2 2 2 2 2 2 2 2 25" xfId="16611" xr:uid="{9A469D05-9E76-49AA-801A-0299E739B051}"/>
    <cellStyle name="Normal 2 3 2 2 2 2 2 2 2 2 2 26" xfId="16612" xr:uid="{9277079A-8454-4116-A7B3-8BEAE93A050B}"/>
    <cellStyle name="Normal 2 3 2 2 2 2 2 2 2 2 2 27" xfId="16613" xr:uid="{08F15FFA-5697-4F3E-9A0D-0A34FB9E4AA4}"/>
    <cellStyle name="Normal 2 3 2 2 2 2 2 2 2 2 2 28" xfId="16614" xr:uid="{764B5EA5-6951-42CC-9FCD-3AF14EEE1303}"/>
    <cellStyle name="Normal 2 3 2 2 2 2 2 2 2 2 2 29" xfId="16615" xr:uid="{BBCA34AF-5C65-4F6F-9A4B-5372FF672413}"/>
    <cellStyle name="Normal 2 3 2 2 2 2 2 2 2 2 2 3" xfId="16616" xr:uid="{95BE987C-94FE-4193-A746-5C099F4AF21A}"/>
    <cellStyle name="Normal 2 3 2 2 2 2 2 2 2 2 2 3 2" xfId="16617" xr:uid="{83AAEE73-75F9-46B4-A243-F2710AB49C91}"/>
    <cellStyle name="Normal 2 3 2 2 2 2 2 2 2 2 2 30" xfId="16618" xr:uid="{3A0F7EBE-E122-49BC-BBD3-886E3D21B56D}"/>
    <cellStyle name="Normal 2 3 2 2 2 2 2 2 2 2 2 4" xfId="16619" xr:uid="{8F5631E0-FDBD-4D97-AF12-63B9144F0620}"/>
    <cellStyle name="Normal 2 3 2 2 2 2 2 2 2 2 2 4 2" xfId="16620" xr:uid="{C00F285A-206C-47DA-A57D-5EAB303A4299}"/>
    <cellStyle name="Normal 2 3 2 2 2 2 2 2 2 2 2 5" xfId="16621" xr:uid="{9BB43C5D-1AB9-485C-A102-42CF3BF714C6}"/>
    <cellStyle name="Normal 2 3 2 2 2 2 2 2 2 2 2 5 2" xfId="16622" xr:uid="{33DAECD2-24BE-4C1D-A9C9-219AB47BFB01}"/>
    <cellStyle name="Normal 2 3 2 2 2 2 2 2 2 2 2 6" xfId="16623" xr:uid="{E36FD1AE-3FCD-4F95-8BE8-8CA0B149222F}"/>
    <cellStyle name="Normal 2 3 2 2 2 2 2 2 2 2 2 6 2" xfId="16624" xr:uid="{1662D381-9B9A-49F9-BB4E-8E43588E1667}"/>
    <cellStyle name="Normal 2 3 2 2 2 2 2 2 2 2 2 7" xfId="16625" xr:uid="{333CC8A5-2E5D-462B-9007-19E0C3333C97}"/>
    <cellStyle name="Normal 2 3 2 2 2 2 2 2 2 2 2 7 2" xfId="16626" xr:uid="{57CD6D75-90FB-4A29-8D46-890B702B814A}"/>
    <cellStyle name="Normal 2 3 2 2 2 2 2 2 2 2 2 8" xfId="16627" xr:uid="{F40FAA86-5D0A-43F0-9234-47E4B0048959}"/>
    <cellStyle name="Normal 2 3 2 2 2 2 2 2 2 2 2 9" xfId="16628" xr:uid="{F48D0985-086E-4954-99B9-F54740893DBE}"/>
    <cellStyle name="Normal 2 3 2 2 2 2 2 2 2 2 20" xfId="16629" xr:uid="{AA405004-6B0E-4506-A347-08E7716B7E35}"/>
    <cellStyle name="Normal 2 3 2 2 2 2 2 2 2 2 21" xfId="16630" xr:uid="{B6FD83CC-65D9-4DA0-A584-82F031B943D8}"/>
    <cellStyle name="Normal 2 3 2 2 2 2 2 2 2 2 22" xfId="16631" xr:uid="{2F7A7859-D8BC-471A-9B93-37603A9EDC3B}"/>
    <cellStyle name="Normal 2 3 2 2 2 2 2 2 2 2 23" xfId="16632" xr:uid="{2565A967-6B12-4F01-B314-5960B3817800}"/>
    <cellStyle name="Normal 2 3 2 2 2 2 2 2 2 2 24" xfId="16633" xr:uid="{3D76593C-161B-4877-8F6D-13A4BFCDA8CB}"/>
    <cellStyle name="Normal 2 3 2 2 2 2 2 2 2 2 25" xfId="16634" xr:uid="{0A5DD139-1987-46D9-80AD-BC7EB6B8C3FF}"/>
    <cellStyle name="Normal 2 3 2 2 2 2 2 2 2 2 26" xfId="16635" xr:uid="{3B83C0C8-8CA5-44F2-AFEC-CA2F2E640BCF}"/>
    <cellStyle name="Normal 2 3 2 2 2 2 2 2 2 2 27" xfId="16636" xr:uid="{556ACA77-4F81-4D76-A5F4-E3D8254F1E57}"/>
    <cellStyle name="Normal 2 3 2 2 2 2 2 2 2 2 28" xfId="16637" xr:uid="{AF4B2296-D454-477B-98A5-23F008C24CA0}"/>
    <cellStyle name="Normal 2 3 2 2 2 2 2 2 2 2 29" xfId="16638" xr:uid="{B7F111FA-B64A-4255-B0CB-551741F2B67B}"/>
    <cellStyle name="Normal 2 3 2 2 2 2 2 2 2 2 3" xfId="16639" xr:uid="{B1E82E97-5C5F-4A81-9CA9-FCC82C18556E}"/>
    <cellStyle name="Normal 2 3 2 2 2 2 2 2 2 2 3 2" xfId="16640" xr:uid="{7DC5961C-0D01-45B7-BE50-12DC33388194}"/>
    <cellStyle name="Normal 2 3 2 2 2 2 2 2 2 2 3 2 2" xfId="16641" xr:uid="{ABFE4BF4-4F77-45EF-BDF2-FC144AFDF3B9}"/>
    <cellStyle name="Normal 2 3 2 2 2 2 2 2 2 2 3 2 3" xfId="16642" xr:uid="{BB478F8F-81B3-4DD6-9131-76EC474807A8}"/>
    <cellStyle name="Normal 2 3 2 2 2 2 2 2 2 2 3 2 4" xfId="16643" xr:uid="{73DC307F-BF99-4769-97CF-A83DF0753F08}"/>
    <cellStyle name="Normal 2 3 2 2 2 2 2 2 2 2 3 2 5" xfId="16644" xr:uid="{5789A90C-707A-49BA-88C3-47907C4E81C0}"/>
    <cellStyle name="Normal 2 3 2 2 2 2 2 2 2 2 3 2 6" xfId="16645" xr:uid="{FAAAE07A-FEE0-4270-B3EC-7A42EDC03905}"/>
    <cellStyle name="Normal 2 3 2 2 2 2 2 2 2 2 3 3" xfId="16646" xr:uid="{994BA6C7-3FDB-4736-A014-29C4BE1F4897}"/>
    <cellStyle name="Normal 2 3 2 2 2 2 2 2 2 2 3 4" xfId="16647" xr:uid="{9FDD3D45-F9C0-4A31-B4BC-309B383BC762}"/>
    <cellStyle name="Normal 2 3 2 2 2 2 2 2 2 2 3 5" xfId="16648" xr:uid="{F6DC3F02-8644-4811-AED4-21D96C13C9E1}"/>
    <cellStyle name="Normal 2 3 2 2 2 2 2 2 2 2 3 6" xfId="16649" xr:uid="{124492F2-9E64-47C3-88F5-394C299BD492}"/>
    <cellStyle name="Normal 2 3 2 2 2 2 2 2 2 2 3 7" xfId="16650" xr:uid="{04ECA335-434E-46F1-8028-F6EADFC8663B}"/>
    <cellStyle name="Normal 2 3 2 2 2 2 2 2 2 2 30" xfId="16651" xr:uid="{DEDA33CE-4E88-4991-94A0-A20EEA9B92BD}"/>
    <cellStyle name="Normal 2 3 2 2 2 2 2 2 2 2 31" xfId="16652" xr:uid="{37C5799D-2D50-4960-80BF-4D887FDD7FDE}"/>
    <cellStyle name="Normal 2 3 2 2 2 2 2 2 2 2 32" xfId="16653" xr:uid="{35D20831-3F26-4EA4-A7E9-01C4B8E2BF05}"/>
    <cellStyle name="Normal 2 3 2 2 2 2 2 2 2 2 4" xfId="16654" xr:uid="{BA4F67A4-A0A0-42BF-A263-E5BA9CAE6009}"/>
    <cellStyle name="Normal 2 3 2 2 2 2 2 2 2 2 4 2" xfId="16655" xr:uid="{A98768C2-2ABA-4BD2-A0D2-F7720B91C5C8}"/>
    <cellStyle name="Normal 2 3 2 2 2 2 2 2 2 2 5" xfId="16656" xr:uid="{85EF7664-87F1-41F1-9842-CF2920FB2D60}"/>
    <cellStyle name="Normal 2 3 2 2 2 2 2 2 2 2 5 2" xfId="16657" xr:uid="{BBCD87E4-5484-45F9-AEED-2A95E4B246FF}"/>
    <cellStyle name="Normal 2 3 2 2 2 2 2 2 2 2 6" xfId="16658" xr:uid="{BE340A17-8F5F-40F5-BC9F-A0D480883E5C}"/>
    <cellStyle name="Normal 2 3 2 2 2 2 2 2 2 2 6 2" xfId="16659" xr:uid="{2C486A74-1F2F-4D55-9652-0F4AB580FE22}"/>
    <cellStyle name="Normal 2 3 2 2 2 2 2 2 2 2 7" xfId="16660" xr:uid="{BD943DB9-4550-4799-8DA0-F9A67AD6589E}"/>
    <cellStyle name="Normal 2 3 2 2 2 2 2 2 2 2 7 2" xfId="16661" xr:uid="{292B628E-7B1B-4113-B16E-76806A87370B}"/>
    <cellStyle name="Normal 2 3 2 2 2 2 2 2 2 2 8" xfId="16662" xr:uid="{AA05E0FD-0B29-42BE-8E44-5FB969DCBA32}"/>
    <cellStyle name="Normal 2 3 2 2 2 2 2 2 2 2 8 2" xfId="16663" xr:uid="{0014C330-8FB2-4295-9740-B47EBD0EEA9B}"/>
    <cellStyle name="Normal 2 3 2 2 2 2 2 2 2 2 9" xfId="16664" xr:uid="{779CED28-3AAE-4BD6-877F-A8A586BA13A1}"/>
    <cellStyle name="Normal 2 3 2 2 2 2 2 2 2 2 9 2" xfId="16665" xr:uid="{142D3BA8-7173-4923-9DA8-B1B03EAFC5A4}"/>
    <cellStyle name="Normal 2 3 2 2 2 2 2 2 2 20" xfId="16666" xr:uid="{F27E368F-27AE-4D53-9BB3-435F6019208E}"/>
    <cellStyle name="Normal 2 3 2 2 2 2 2 2 2 20 2" xfId="16667" xr:uid="{EBB2E5D2-84E2-474D-8B4D-36473F2F06EA}"/>
    <cellStyle name="Normal 2 3 2 2 2 2 2 2 2 20 3" xfId="16668" xr:uid="{D79AAE3A-1635-4BA6-A212-C617B05866FF}"/>
    <cellStyle name="Normal 2 3 2 2 2 2 2 2 2 20 4" xfId="16669" xr:uid="{A5C24AEA-C44A-44DB-BA42-A9D214499858}"/>
    <cellStyle name="Normal 2 3 2 2 2 2 2 2 2 20 5" xfId="16670" xr:uid="{718859B8-A808-4B7D-A87D-7F5FD6ECB92A}"/>
    <cellStyle name="Normal 2 3 2 2 2 2 2 2 2 21" xfId="16671" xr:uid="{36137E78-2129-4D9A-BBD3-9543C706261E}"/>
    <cellStyle name="Normal 2 3 2 2 2 2 2 2 2 22" xfId="16672" xr:uid="{613C4B2C-668B-4661-BE6C-B89137F344DF}"/>
    <cellStyle name="Normal 2 3 2 2 2 2 2 2 2 23" xfId="16673" xr:uid="{D4A4B7D2-17E7-458C-B14F-F9A1AFD4A106}"/>
    <cellStyle name="Normal 2 3 2 2 2 2 2 2 2 24" xfId="16674" xr:uid="{351E3DB1-17D9-45B4-BBE9-11F1FF2D3C68}"/>
    <cellStyle name="Normal 2 3 2 2 2 2 2 2 2 25" xfId="16675" xr:uid="{13BDA199-B81B-40E8-9562-BA4159CC8DA0}"/>
    <cellStyle name="Normal 2 3 2 2 2 2 2 2 2 26" xfId="16676" xr:uid="{F9CD80AA-6E5E-4D39-92DC-B867E3E86E94}"/>
    <cellStyle name="Normal 2 3 2 2 2 2 2 2 2 27" xfId="16677" xr:uid="{A3181F53-6590-4227-A3C2-27EF5AF181E4}"/>
    <cellStyle name="Normal 2 3 2 2 2 2 2 2 2 28" xfId="16678" xr:uid="{BF5667AF-C9B3-4E17-8DB5-5E7AF1B7514D}"/>
    <cellStyle name="Normal 2 3 2 2 2 2 2 2 2 29" xfId="16679" xr:uid="{EF47FF17-8B0C-4C99-9F68-AC62D7378C17}"/>
    <cellStyle name="Normal 2 3 2 2 2 2 2 2 2 3" xfId="16680" xr:uid="{64A78122-D9DB-4A27-B151-6BFB8B7C63F3}"/>
    <cellStyle name="Normal 2 3 2 2 2 2 2 2 2 30" xfId="16681" xr:uid="{1D7C2698-3B95-4360-A7A2-CE044557C86F}"/>
    <cellStyle name="Normal 2 3 2 2 2 2 2 2 2 31" xfId="16682" xr:uid="{B6916DE3-1F20-42D0-AFFF-5CDDCEC4DE61}"/>
    <cellStyle name="Normal 2 3 2 2 2 2 2 2 2 32" xfId="16683" xr:uid="{9D3D025C-0079-4596-848E-A1B8C6017F71}"/>
    <cellStyle name="Normal 2 3 2 2 2 2 2 2 2 33" xfId="16684" xr:uid="{E2197FB0-093B-441A-AB49-D8525E60896F}"/>
    <cellStyle name="Normal 2 3 2 2 2 2 2 2 2 4" xfId="16685" xr:uid="{72A78DDA-C7FD-4FEB-8399-A52B75342964}"/>
    <cellStyle name="Normal 2 3 2 2 2 2 2 2 2 4 2" xfId="16686" xr:uid="{79169FE2-AF20-41EB-8999-83F34A2F548F}"/>
    <cellStyle name="Normal 2 3 2 2 2 2 2 2 2 4 2 2" xfId="16687" xr:uid="{6A0FF636-16CA-416B-945B-79871824CC4B}"/>
    <cellStyle name="Normal 2 3 2 2 2 2 2 2 2 4 3" xfId="16688" xr:uid="{DA7F1273-388F-4529-9339-AD815C0BBE7D}"/>
    <cellStyle name="Normal 2 3 2 2 2 2 2 2 2 5" xfId="16689" xr:uid="{26A4F2BA-0549-44AC-B072-FD2EDEFE583D}"/>
    <cellStyle name="Normal 2 3 2 2 2 2 2 2 2 5 2" xfId="16690" xr:uid="{CB794870-999E-4FFA-932B-74027D271BD0}"/>
    <cellStyle name="Normal 2 3 2 2 2 2 2 2 2 5 2 2" xfId="16691" xr:uid="{880BA963-2630-43B4-A5D1-48E200B41C1D}"/>
    <cellStyle name="Normal 2 3 2 2 2 2 2 2 2 5 2 3" xfId="16692" xr:uid="{A0A2E475-3021-44E1-9081-60CA39CDB475}"/>
    <cellStyle name="Normal 2 3 2 2 2 2 2 2 2 5 2 4" xfId="16693" xr:uid="{243FB9E8-8A9B-48E2-86A7-30A59A0A65B1}"/>
    <cellStyle name="Normal 2 3 2 2 2 2 2 2 2 5 2 5" xfId="16694" xr:uid="{61C6368B-C60A-4CCA-A926-A8838EF69171}"/>
    <cellStyle name="Normal 2 3 2 2 2 2 2 2 2 5 2 6" xfId="16695" xr:uid="{878962C9-C4C5-45EE-90D7-BF531C976F5A}"/>
    <cellStyle name="Normal 2 3 2 2 2 2 2 2 2 5 3" xfId="16696" xr:uid="{F59D8F52-7FA9-4C48-B0D3-360E2F2B49F7}"/>
    <cellStyle name="Normal 2 3 2 2 2 2 2 2 2 5 4" xfId="16697" xr:uid="{3E569659-3E5E-4D90-8D4B-BA5F93C8EF68}"/>
    <cellStyle name="Normal 2 3 2 2 2 2 2 2 2 5 5" xfId="16698" xr:uid="{E8890452-73C3-427B-B5D8-AE2D27C6886D}"/>
    <cellStyle name="Normal 2 3 2 2 2 2 2 2 2 5 6" xfId="16699" xr:uid="{BE7F98F0-F32B-43BE-BF67-DF54915572F3}"/>
    <cellStyle name="Normal 2 3 2 2 2 2 2 2 2 5 7" xfId="16700" xr:uid="{9C701F24-452D-4228-8B66-C62121628A83}"/>
    <cellStyle name="Normal 2 3 2 2 2 2 2 2 2 6" xfId="16701" xr:uid="{F5B56CD2-2D0C-4F7B-884C-F53054732E1B}"/>
    <cellStyle name="Normal 2 3 2 2 2 2 2 2 2 6 2" xfId="16702" xr:uid="{2F49A892-458B-472D-9309-5A93C5207DA7}"/>
    <cellStyle name="Normal 2 3 2 2 2 2 2 2 2 7" xfId="16703" xr:uid="{5ABE077B-16DB-430F-A37A-48BED6B7D1AA}"/>
    <cellStyle name="Normal 2 3 2 2 2 2 2 2 2 7 2" xfId="16704" xr:uid="{378DDCD9-C5A4-4C94-9E5A-B15A9D8973A6}"/>
    <cellStyle name="Normal 2 3 2 2 2 2 2 2 2 8" xfId="16705" xr:uid="{20A1D6E3-2689-4215-A9D0-ED46E7109222}"/>
    <cellStyle name="Normal 2 3 2 2 2 2 2 2 2 8 2" xfId="16706" xr:uid="{FF3C9CFB-FFE1-4171-AC98-7E1047CD3C95}"/>
    <cellStyle name="Normal 2 3 2 2 2 2 2 2 2 9" xfId="16707" xr:uid="{6F6EC7B7-C61D-42E9-880B-247D82977168}"/>
    <cellStyle name="Normal 2 3 2 2 2 2 2 2 2 9 2" xfId="16708" xr:uid="{F6D58BE1-C2AC-40E0-8D8F-428DB674A817}"/>
    <cellStyle name="Normal 2 3 2 2 2 2 2 2 20" xfId="16709" xr:uid="{64F58BD0-D900-42EF-91D9-526B2669F782}"/>
    <cellStyle name="Normal 2 3 2 2 2 2 2 2 20 10" xfId="16710" xr:uid="{B1C08538-AACB-4F1C-87BC-7C361CF54D10}"/>
    <cellStyle name="Normal 2 3 2 2 2 2 2 2 20 11" xfId="16711" xr:uid="{CFF16194-DED6-42A4-B285-4B000F3BC5E6}"/>
    <cellStyle name="Normal 2 3 2 2 2 2 2 2 20 12" xfId="16712" xr:uid="{34503625-40CD-42D2-8164-5103304631D2}"/>
    <cellStyle name="Normal 2 3 2 2 2 2 2 2 20 13" xfId="16713" xr:uid="{E3471C77-E6F6-422C-8C6C-D349B375178D}"/>
    <cellStyle name="Normal 2 3 2 2 2 2 2 2 20 14" xfId="16714" xr:uid="{43BEE21A-1583-4ABE-8AC4-EED1082C4589}"/>
    <cellStyle name="Normal 2 3 2 2 2 2 2 2 20 15" xfId="16715" xr:uid="{E11C0781-9C25-4B56-A54D-572395A55AF8}"/>
    <cellStyle name="Normal 2 3 2 2 2 2 2 2 20 16" xfId="16716" xr:uid="{61570D68-D058-49CA-AB00-46DB1E91A617}"/>
    <cellStyle name="Normal 2 3 2 2 2 2 2 2 20 2" xfId="16717" xr:uid="{FA5F14C3-0EB7-472F-8FDF-3AF8B83C42E8}"/>
    <cellStyle name="Normal 2 3 2 2 2 2 2 2 20 3" xfId="16718" xr:uid="{AB423C28-8E6C-4770-91D1-EA5905588CF0}"/>
    <cellStyle name="Normal 2 3 2 2 2 2 2 2 20 4" xfId="16719" xr:uid="{3C36414A-3760-4914-991F-DAF180353CFA}"/>
    <cellStyle name="Normal 2 3 2 2 2 2 2 2 20 5" xfId="16720" xr:uid="{3AEBB4D0-2311-45F1-92DD-19B4992B62E6}"/>
    <cellStyle name="Normal 2 3 2 2 2 2 2 2 20 6" xfId="16721" xr:uid="{1508FD86-6C43-4DF5-AE7D-3A70938BE286}"/>
    <cellStyle name="Normal 2 3 2 2 2 2 2 2 20 7" xfId="16722" xr:uid="{89058645-CBDE-4773-B377-E919864B2CCD}"/>
    <cellStyle name="Normal 2 3 2 2 2 2 2 2 20 8" xfId="16723" xr:uid="{05A5B45D-EEC6-4C82-BFC9-8A3B5FF4D5F2}"/>
    <cellStyle name="Normal 2 3 2 2 2 2 2 2 20 9" xfId="16724" xr:uid="{B191816D-E8B5-41D9-895E-551EE1C2C10C}"/>
    <cellStyle name="Normal 2 3 2 2 2 2 2 2 21" xfId="16725" xr:uid="{2650E83E-4269-4A58-9CAF-B96397750C70}"/>
    <cellStyle name="Normal 2 3 2 2 2 2 2 2 22" xfId="16726" xr:uid="{96C02620-B2FF-4E09-AFDB-ECDC4D10FBD1}"/>
    <cellStyle name="Normal 2 3 2 2 2 2 2 2 23" xfId="16727" xr:uid="{D7385C13-D820-44B2-987F-408F31CB1384}"/>
    <cellStyle name="Normal 2 3 2 2 2 2 2 2 24" xfId="16728" xr:uid="{F2693300-6F16-4527-8111-B22D499E3750}"/>
    <cellStyle name="Normal 2 3 2 2 2 2 2 2 25" xfId="16729" xr:uid="{4E6D3D97-117F-4AB9-99F1-DA0FB2373F37}"/>
    <cellStyle name="Normal 2 3 2 2 2 2 2 2 26" xfId="16730" xr:uid="{284CB5F3-022D-49BA-9A84-F5FCFA898C60}"/>
    <cellStyle name="Normal 2 3 2 2 2 2 2 2 27" xfId="16731" xr:uid="{F4065B04-CDC0-4612-8BA3-59B5770D7D0F}"/>
    <cellStyle name="Normal 2 3 2 2 2 2 2 2 28" xfId="16732" xr:uid="{80320017-2B58-4335-A1F9-3018FB53033C}"/>
    <cellStyle name="Normal 2 3 2 2 2 2 2 2 29" xfId="16733" xr:uid="{B0C222AF-C0DB-4F54-BBAD-BD087B918EE1}"/>
    <cellStyle name="Normal 2 3 2 2 2 2 2 2 3" xfId="16734" xr:uid="{6117A859-5995-4F59-94C0-484C908EF486}"/>
    <cellStyle name="Normal 2 3 2 2 2 2 2 2 3 10" xfId="16735" xr:uid="{24F2B383-FED4-4844-8468-195B20FCD9FE}"/>
    <cellStyle name="Normal 2 3 2 2 2 2 2 2 3 2" xfId="16736" xr:uid="{5B4FE844-AC53-4DDC-A250-A33B6FF0836C}"/>
    <cellStyle name="Normal 2 3 2 2 2 2 2 2 3 2 2" xfId="16737" xr:uid="{38248361-E3BE-46E5-945F-B3CC07A9E957}"/>
    <cellStyle name="Normal 2 3 2 2 2 2 2 2 3 2 2 2" xfId="16738" xr:uid="{1BC04295-6456-4A5A-8E84-3B193259A15F}"/>
    <cellStyle name="Normal 2 3 2 2 2 2 2 2 3 2 2 2 2" xfId="16739" xr:uid="{ADBA9EAC-DF99-4CB8-87E0-618001A08314}"/>
    <cellStyle name="Normal 2 3 2 2 2 2 2 2 3 2 2 2 3" xfId="16740" xr:uid="{77B6DB90-CBB7-4801-B5D1-4197F87BB992}"/>
    <cellStyle name="Normal 2 3 2 2 2 2 2 2 3 2 2 2 4" xfId="16741" xr:uid="{8B6658D8-5CC2-4D12-A57C-C91F856DC7AC}"/>
    <cellStyle name="Normal 2 3 2 2 2 2 2 2 3 2 2 2 5" xfId="16742" xr:uid="{2270478A-2852-4069-ABBC-1307C00ACA93}"/>
    <cellStyle name="Normal 2 3 2 2 2 2 2 2 3 2 2 2 6" xfId="16743" xr:uid="{23004122-23B1-49D8-A59B-FD914933939C}"/>
    <cellStyle name="Normal 2 3 2 2 2 2 2 2 3 2 2 3" xfId="16744" xr:uid="{E846C243-F438-4430-B538-6227CCA734C4}"/>
    <cellStyle name="Normal 2 3 2 2 2 2 2 2 3 2 2 4" xfId="16745" xr:uid="{366AEFEE-E371-4803-92D8-8090B4A827ED}"/>
    <cellStyle name="Normal 2 3 2 2 2 2 2 2 3 2 2 5" xfId="16746" xr:uid="{D0B73DDD-913F-4E1E-A12B-74DE90D10441}"/>
    <cellStyle name="Normal 2 3 2 2 2 2 2 2 3 2 2 6" xfId="16747" xr:uid="{CBA11428-1D68-4A7C-8CDB-F40969FD2D9D}"/>
    <cellStyle name="Normal 2 3 2 2 2 2 2 2 3 2 3" xfId="16748" xr:uid="{75E2A4CF-6E79-4E65-A6F6-82DF8FF8F147}"/>
    <cellStyle name="Normal 2 3 2 2 2 2 2 2 3 2 4" xfId="16749" xr:uid="{A2242806-C96B-4974-82F7-6304AA57B3EE}"/>
    <cellStyle name="Normal 2 3 2 2 2 2 2 2 3 2 5" xfId="16750" xr:uid="{8409A727-EEDA-41FD-999B-55D17C781586}"/>
    <cellStyle name="Normal 2 3 2 2 2 2 2 2 3 2 6" xfId="16751" xr:uid="{75D8322E-6896-4F10-9B5C-F237E048F7AA}"/>
    <cellStyle name="Normal 2 3 2 2 2 2 2 2 3 2 7" xfId="16752" xr:uid="{B75538BF-4FF3-48B5-B91B-DF73812EB054}"/>
    <cellStyle name="Normal 2 3 2 2 2 2 2 2 3 2 8" xfId="16753" xr:uid="{77E991AB-3319-4109-B6EE-4529761CC2D5}"/>
    <cellStyle name="Normal 2 3 2 2 2 2 2 2 3 2 9" xfId="16754" xr:uid="{F4564BC3-9D77-4244-98A1-064FDCF05FDF}"/>
    <cellStyle name="Normal 2 3 2 2 2 2 2 2 3 3" xfId="16755" xr:uid="{1BB713E4-EE98-46C7-B919-98124E48624F}"/>
    <cellStyle name="Normal 2 3 2 2 2 2 2 2 3 3 2" xfId="16756" xr:uid="{2900C0C8-90B1-4D80-8B8E-D7EE70BC64E1}"/>
    <cellStyle name="Normal 2 3 2 2 2 2 2 2 3 3 2 2" xfId="16757" xr:uid="{68EC2D2B-1CD8-4D8C-857D-43EB85975C44}"/>
    <cellStyle name="Normal 2 3 2 2 2 2 2 2 3 3 2 3" xfId="16758" xr:uid="{B8483B9E-FEE3-45BB-85A4-E8842ADBCD91}"/>
    <cellStyle name="Normal 2 3 2 2 2 2 2 2 3 3 2 4" xfId="16759" xr:uid="{250437DA-FB60-4CDD-B525-7392BFE3D602}"/>
    <cellStyle name="Normal 2 3 2 2 2 2 2 2 3 3 2 5" xfId="16760" xr:uid="{EC41657D-07EC-460D-907E-93C454E0F6B1}"/>
    <cellStyle name="Normal 2 3 2 2 2 2 2 2 3 3 2 6" xfId="16761" xr:uid="{701091B7-D743-4054-AB8A-5B04529BC337}"/>
    <cellStyle name="Normal 2 3 2 2 2 2 2 2 3 3 3" xfId="16762" xr:uid="{71DFA9F1-B513-4FFF-88B0-98120AD44D8D}"/>
    <cellStyle name="Normal 2 3 2 2 2 2 2 2 3 3 4" xfId="16763" xr:uid="{DFB4080E-F2A4-4012-95D2-C838963E7B71}"/>
    <cellStyle name="Normal 2 3 2 2 2 2 2 2 3 3 5" xfId="16764" xr:uid="{276B0538-28BD-45A3-9F2B-CA0A0111B6F3}"/>
    <cellStyle name="Normal 2 3 2 2 2 2 2 2 3 3 6" xfId="16765" xr:uid="{7A242540-9203-452F-8231-F7434BB19A0E}"/>
    <cellStyle name="Normal 2 3 2 2 2 2 2 2 3 4" xfId="16766" xr:uid="{B5D8B9E3-5093-430D-A698-496725E537BC}"/>
    <cellStyle name="Normal 2 3 2 2 2 2 2 2 3 5" xfId="16767" xr:uid="{7AC7DC1C-CDC3-4FEF-BCF0-CB752C342FB8}"/>
    <cellStyle name="Normal 2 3 2 2 2 2 2 2 3 6" xfId="16768" xr:uid="{9FA3F37C-8995-45A7-B56D-8C484897729F}"/>
    <cellStyle name="Normal 2 3 2 2 2 2 2 2 3 7" xfId="16769" xr:uid="{D747588C-B1B2-4C07-ABB0-7A3C23283EFB}"/>
    <cellStyle name="Normal 2 3 2 2 2 2 2 2 3 8" xfId="16770" xr:uid="{A4DAFB1A-BAB5-4BB6-A26F-5DC6F77783B6}"/>
    <cellStyle name="Normal 2 3 2 2 2 2 2 2 3 9" xfId="16771" xr:uid="{84886D85-525C-43B3-911E-911A7DA69175}"/>
    <cellStyle name="Normal 2 3 2 2 2 2 2 2 30" xfId="16772" xr:uid="{10417812-D724-4B24-8DC5-04F694A8E031}"/>
    <cellStyle name="Normal 2 3 2 2 2 2 2 2 31" xfId="16773" xr:uid="{51CF9EAB-1517-43A7-AA2D-42AE817E605F}"/>
    <cellStyle name="Normal 2 3 2 2 2 2 2 2 32" xfId="16774" xr:uid="{7998BFFC-6A49-40FB-95A3-C01F1A0D3800}"/>
    <cellStyle name="Normal 2 3 2 2 2 2 2 2 33" xfId="16775" xr:uid="{834577DD-5DF6-42C8-BEA6-768A33E40D48}"/>
    <cellStyle name="Normal 2 3 2 2 2 2 2 2 34" xfId="16776" xr:uid="{B5B26319-47DD-4981-B4D2-1E806E2FEB25}"/>
    <cellStyle name="Normal 2 3 2 2 2 2 2 2 35" xfId="16777" xr:uid="{848B1B46-AEA0-4E9C-878D-8814FC488C90}"/>
    <cellStyle name="Normal 2 3 2 2 2 2 2 2 36" xfId="16778" xr:uid="{E937B4E0-54AA-44EA-99BE-B39F3BBFA84C}"/>
    <cellStyle name="Normal 2 3 2 2 2 2 2 2 37" xfId="16779" xr:uid="{6ED88D5A-733D-41D5-AAD9-5F0D3FF3E666}"/>
    <cellStyle name="Normal 2 3 2 2 2 2 2 2 38" xfId="16780" xr:uid="{FADB7E3C-2FFB-4BE2-BA7D-3BA35A5BBA91}"/>
    <cellStyle name="Normal 2 3 2 2 2 2 2 2 39" xfId="16781" xr:uid="{98D37D65-E169-4F7E-9E97-2C6756F53573}"/>
    <cellStyle name="Normal 2 3 2 2 2 2 2 2 4" xfId="16782" xr:uid="{B79B1E8B-09C6-434C-A563-1ACA666CEA30}"/>
    <cellStyle name="Normal 2 3 2 2 2 2 2 2 4 2" xfId="16783" xr:uid="{5B5537C3-A170-43CF-B450-1A21AFF8C36D}"/>
    <cellStyle name="Normal 2 3 2 2 2 2 2 2 40" xfId="16784" xr:uid="{0D72C739-57BF-40F8-9AFA-F779DC9BC401}"/>
    <cellStyle name="Normal 2 3 2 2 2 2 2 2 5" xfId="16785" xr:uid="{BF2EB9A8-5A91-4E71-8AE2-FCF98C257285}"/>
    <cellStyle name="Normal 2 3 2 2 2 2 2 2 5 2" xfId="16786" xr:uid="{73278629-16C9-4B9D-93F8-31A00E565BA5}"/>
    <cellStyle name="Normal 2 3 2 2 2 2 2 2 5 2 2" xfId="16787" xr:uid="{8485A858-DAB4-4A39-8767-8ACE8F64F18C}"/>
    <cellStyle name="Normal 2 3 2 2 2 2 2 2 5 2 3" xfId="16788" xr:uid="{07C1F35C-6C76-4FDC-9AF5-D6E0409E31B2}"/>
    <cellStyle name="Normal 2 3 2 2 2 2 2 2 5 2 4" xfId="16789" xr:uid="{C51ED391-DC04-422E-AE51-FC96068768A2}"/>
    <cellStyle name="Normal 2 3 2 2 2 2 2 2 5 2 5" xfId="16790" xr:uid="{27AA6FAD-24DC-401C-908C-C8B6CFC3A168}"/>
    <cellStyle name="Normal 2 3 2 2 2 2 2 2 5 2 6" xfId="16791" xr:uid="{C0BEF707-A72D-4695-8952-67EA09236A83}"/>
    <cellStyle name="Normal 2 3 2 2 2 2 2 2 5 3" xfId="16792" xr:uid="{0802D921-A8A3-4322-8769-3E555629CA8E}"/>
    <cellStyle name="Normal 2 3 2 2 2 2 2 2 5 4" xfId="16793" xr:uid="{7D8203D9-4062-4EBA-B6C9-208674C70169}"/>
    <cellStyle name="Normal 2 3 2 2 2 2 2 2 5 5" xfId="16794" xr:uid="{4D809136-359B-47FE-9092-E69D8CF06ABA}"/>
    <cellStyle name="Normal 2 3 2 2 2 2 2 2 5 6" xfId="16795" xr:uid="{D26C4928-B6EE-447F-A8FD-90A7F7B0D0F1}"/>
    <cellStyle name="Normal 2 3 2 2 2 2 2 2 5 7" xfId="16796" xr:uid="{5D02D29C-7746-4A93-BEB6-E3DDBFEE9D67}"/>
    <cellStyle name="Normal 2 3 2 2 2 2 2 2 6" xfId="16797" xr:uid="{440CA5DE-6F4D-445E-A00B-9A1120E60FA9}"/>
    <cellStyle name="Normal 2 3 2 2 2 2 2 2 6 2" xfId="16798" xr:uid="{6E8A8B37-146A-449B-89B9-1D7A2F869BB6}"/>
    <cellStyle name="Normal 2 3 2 2 2 2 2 2 7" xfId="16799" xr:uid="{35FEC269-D3EC-4A83-8170-9B845C1AD3EE}"/>
    <cellStyle name="Normal 2 3 2 2 2 2 2 2 7 2" xfId="16800" xr:uid="{286C820F-A2D5-4BCB-A77D-FE1F21A8CBB6}"/>
    <cellStyle name="Normal 2 3 2 2 2 2 2 2 8" xfId="16801" xr:uid="{A5961227-2107-469B-BD54-B4DC0D021BAE}"/>
    <cellStyle name="Normal 2 3 2 2 2 2 2 2 8 2" xfId="16802" xr:uid="{DA395A8A-C1E6-4EE0-AC9E-8419BD11AB4C}"/>
    <cellStyle name="Normal 2 3 2 2 2 2 2 2 9" xfId="16803" xr:uid="{F8476E7C-1E76-4D19-83ED-076991E00148}"/>
    <cellStyle name="Normal 2 3 2 2 2 2 2 2 9 2" xfId="16804" xr:uid="{7B053FEA-418B-46A3-B470-BEB2453C5F3F}"/>
    <cellStyle name="Normal 2 3 2 2 2 2 2 20" xfId="16805" xr:uid="{CE71ECA7-0B8A-47A0-AAEA-7E4BB2291885}"/>
    <cellStyle name="Normal 2 3 2 2 2 2 2 20 10" xfId="16806" xr:uid="{1A0AAFE2-C4F3-461D-8532-CBD35D1816FA}"/>
    <cellStyle name="Normal 2 3 2 2 2 2 2 20 11" xfId="16807" xr:uid="{946DF0AB-D2AF-439E-914E-1F438B022BCE}"/>
    <cellStyle name="Normal 2 3 2 2 2 2 2 20 12" xfId="16808" xr:uid="{EFA0A358-9CA6-47D4-9559-BA14F6665A4B}"/>
    <cellStyle name="Normal 2 3 2 2 2 2 2 20 13" xfId="16809" xr:uid="{D9F35E52-8380-4937-9B0D-AF5BDE7EF6CC}"/>
    <cellStyle name="Normal 2 3 2 2 2 2 2 20 14" xfId="16810" xr:uid="{F1D53914-4700-442D-948F-1FA08956F12C}"/>
    <cellStyle name="Normal 2 3 2 2 2 2 2 20 15" xfId="16811" xr:uid="{DEFC5E71-7AC1-4784-B906-59D7B0CC1EF4}"/>
    <cellStyle name="Normal 2 3 2 2 2 2 2 20 16" xfId="16812" xr:uid="{D60BBFF2-6D12-4A19-AD45-F2D6578048AA}"/>
    <cellStyle name="Normal 2 3 2 2 2 2 2 20 2" xfId="16813" xr:uid="{7E3892F9-ABDE-4D45-99AE-116D1BEB2EEA}"/>
    <cellStyle name="Normal 2 3 2 2 2 2 2 20 3" xfId="16814" xr:uid="{004B1CA4-2084-4D02-A099-DB762092CB9B}"/>
    <cellStyle name="Normal 2 3 2 2 2 2 2 20 4" xfId="16815" xr:uid="{A8EA541C-F80D-479A-BA46-88E967A9948E}"/>
    <cellStyle name="Normal 2 3 2 2 2 2 2 20 5" xfId="16816" xr:uid="{70FA3191-7FD9-4646-92F3-CB62FF9F2E8E}"/>
    <cellStyle name="Normal 2 3 2 2 2 2 2 20 6" xfId="16817" xr:uid="{845A4314-10CD-400D-B84A-4313B12B8748}"/>
    <cellStyle name="Normal 2 3 2 2 2 2 2 20 7" xfId="16818" xr:uid="{9E208BFA-6CF6-4A54-BC16-794C57768460}"/>
    <cellStyle name="Normal 2 3 2 2 2 2 2 20 8" xfId="16819" xr:uid="{9772B0F7-4676-457B-8075-22415C9833CD}"/>
    <cellStyle name="Normal 2 3 2 2 2 2 2 20 9" xfId="16820" xr:uid="{3481294A-C739-4CCC-A64E-9806B56A47FD}"/>
    <cellStyle name="Normal 2 3 2 2 2 2 2 21" xfId="16821" xr:uid="{48043EDE-31F4-48EF-AB22-4B947FEC0B95}"/>
    <cellStyle name="Normal 2 3 2 2 2 2 2 22" xfId="16822" xr:uid="{9448088C-6B2A-4724-ADE3-81EAB9E6586F}"/>
    <cellStyle name="Normal 2 3 2 2 2 2 2 23" xfId="16823" xr:uid="{459973D3-49DF-43A4-BC77-DCD4768D7E91}"/>
    <cellStyle name="Normal 2 3 2 2 2 2 2 24" xfId="16824" xr:uid="{E87ECA6E-C110-42AF-A730-EFE7B95156F2}"/>
    <cellStyle name="Normal 2 3 2 2 2 2 2 25" xfId="16825" xr:uid="{429A84AC-2517-4DC8-A6B9-4B9AA6E14E46}"/>
    <cellStyle name="Normal 2 3 2 2 2 2 2 26" xfId="16826" xr:uid="{2CBEDDA5-C243-4630-A0E8-606B9CDD4ABF}"/>
    <cellStyle name="Normal 2 3 2 2 2 2 2 27" xfId="16827" xr:uid="{63FE519B-CDDC-48A9-8B51-8D8E11FD78B2}"/>
    <cellStyle name="Normal 2 3 2 2 2 2 2 27 2" xfId="16828" xr:uid="{27EFE78C-ED1C-4FBF-A107-48A8DEEF6ED3}"/>
    <cellStyle name="Normal 2 3 2 2 2 2 2 27 3" xfId="16829" xr:uid="{59B88463-3AD4-44B2-B19E-513DC5603BD4}"/>
    <cellStyle name="Normal 2 3 2 2 2 2 2 27 4" xfId="16830" xr:uid="{7666A05D-2E1F-46FE-9A07-7266C73C57E4}"/>
    <cellStyle name="Normal 2 3 2 2 2 2 2 27 5" xfId="16831" xr:uid="{D3A01914-8E7E-4E7F-A411-3609273A23B0}"/>
    <cellStyle name="Normal 2 3 2 2 2 2 2 28" xfId="16832" xr:uid="{AFC724B9-E363-4707-9DFC-7214D766F08D}"/>
    <cellStyle name="Normal 2 3 2 2 2 2 2 29" xfId="16833" xr:uid="{748F7852-44B5-4AD2-8477-41C3BCE335CA}"/>
    <cellStyle name="Normal 2 3 2 2 2 2 2 3" xfId="16834" xr:uid="{C3CA9386-7635-4FC9-AAD3-C8A413FC6408}"/>
    <cellStyle name="Normal 2 3 2 2 2 2 2 3 2" xfId="16835" xr:uid="{D730B1BB-61F9-4DC8-8C8B-673AD634FA46}"/>
    <cellStyle name="Normal 2 3 2 2 2 2 2 30" xfId="16836" xr:uid="{F5818594-7241-4FA1-BA93-7D7C41B11B6D}"/>
    <cellStyle name="Normal 2 3 2 2 2 2 2 31" xfId="16837" xr:uid="{439A96B3-49E7-4029-A943-E4D22AD8739A}"/>
    <cellStyle name="Normal 2 3 2 2 2 2 2 32" xfId="16838" xr:uid="{3AB0F67D-3003-4A5E-BF2A-87654F2D9D10}"/>
    <cellStyle name="Normal 2 3 2 2 2 2 2 33" xfId="16839" xr:uid="{70329B07-4D97-4F15-9741-E93F2D6D896A}"/>
    <cellStyle name="Normal 2 3 2 2 2 2 2 34" xfId="16840" xr:uid="{468727C4-1F9E-4D24-A5C0-1DB2E589F9B6}"/>
    <cellStyle name="Normal 2 3 2 2 2 2 2 35" xfId="16841" xr:uid="{48F69BA5-00E5-40BC-99CC-18C0492127CC}"/>
    <cellStyle name="Normal 2 3 2 2 2 2 2 36" xfId="16842" xr:uid="{F4F8E883-BF66-4AE0-B191-AC04CD0646A4}"/>
    <cellStyle name="Normal 2 3 2 2 2 2 2 37" xfId="16843" xr:uid="{9B6797B5-0711-4BF6-B300-0FFBCE15A7E8}"/>
    <cellStyle name="Normal 2 3 2 2 2 2 2 38" xfId="16844" xr:uid="{5DE9D332-4421-4162-9C53-F4C054A025EB}"/>
    <cellStyle name="Normal 2 3 2 2 2 2 2 39" xfId="16845" xr:uid="{4D649E4E-FC36-40DB-AB07-60A0BC30EAC6}"/>
    <cellStyle name="Normal 2 3 2 2 2 2 2 4" xfId="16846" xr:uid="{D65893E9-B892-4F04-BD77-A5C9B61F105A}"/>
    <cellStyle name="Normal 2 3 2 2 2 2 2 4 2" xfId="16847" xr:uid="{01B75836-74CF-45B6-9CA1-23E37673DF49}"/>
    <cellStyle name="Normal 2 3 2 2 2 2 2 40" xfId="16848" xr:uid="{4A4723E4-8839-4F99-B712-429442B1A0C4}"/>
    <cellStyle name="Normal 2 3 2 2 2 2 2 5" xfId="16849" xr:uid="{CCC0EC24-D2E6-448A-8CBF-4E7B857E4BD0}"/>
    <cellStyle name="Normal 2 3 2 2 2 2 2 5 10" xfId="16850" xr:uid="{1EC036F5-563A-41A6-80BA-77B8180A7C94}"/>
    <cellStyle name="Normal 2 3 2 2 2 2 2 5 2" xfId="16851" xr:uid="{F49A3CE7-EE3D-4ADE-91F6-088CD38471B8}"/>
    <cellStyle name="Normal 2 3 2 2 2 2 2 5 2 2" xfId="16852" xr:uid="{91FBC82B-5EA1-42A3-B28F-0D57465B73B6}"/>
    <cellStyle name="Normal 2 3 2 2 2 2 2 5 2 2 2" xfId="16853" xr:uid="{F4E46AF9-AEFA-4720-9F36-821B1BFA1E6A}"/>
    <cellStyle name="Normal 2 3 2 2 2 2 2 5 2 2 2 2" xfId="16854" xr:uid="{8C3AFC93-49D3-4427-99EF-7A469F31B2D3}"/>
    <cellStyle name="Normal 2 3 2 2 2 2 2 5 2 2 2 3" xfId="16855" xr:uid="{9A48F447-E65A-4E12-A516-31E94877A146}"/>
    <cellStyle name="Normal 2 3 2 2 2 2 2 5 2 2 2 4" xfId="16856" xr:uid="{072E91B2-AE12-4F28-B271-D56EC53A7C78}"/>
    <cellStyle name="Normal 2 3 2 2 2 2 2 5 2 2 2 5" xfId="16857" xr:uid="{1C0D6929-98F0-4B88-BFFB-AE124DE30B6A}"/>
    <cellStyle name="Normal 2 3 2 2 2 2 2 5 2 2 2 6" xfId="16858" xr:uid="{788190AE-4ED4-4D40-895E-7B8B7C3C08A3}"/>
    <cellStyle name="Normal 2 3 2 2 2 2 2 5 2 2 3" xfId="16859" xr:uid="{C6843BBB-752A-4093-A007-D142B03C7F62}"/>
    <cellStyle name="Normal 2 3 2 2 2 2 2 5 2 2 4" xfId="16860" xr:uid="{464C8220-3E18-4F8B-AA65-0EE34223F073}"/>
    <cellStyle name="Normal 2 3 2 2 2 2 2 5 2 2 5" xfId="16861" xr:uid="{26F5B93E-6E64-4673-B9B4-2B0908C37CC3}"/>
    <cellStyle name="Normal 2 3 2 2 2 2 2 5 2 2 6" xfId="16862" xr:uid="{8CF09A72-94D5-450B-8FF4-3C5C1B5F19DD}"/>
    <cellStyle name="Normal 2 3 2 2 2 2 2 5 2 3" xfId="16863" xr:uid="{0C37A2A8-088F-4B55-89CA-814B46A28FE9}"/>
    <cellStyle name="Normal 2 3 2 2 2 2 2 5 2 4" xfId="16864" xr:uid="{F7A9899B-78BC-4FA1-A0D1-FA3E12649924}"/>
    <cellStyle name="Normal 2 3 2 2 2 2 2 5 2 5" xfId="16865" xr:uid="{BEDBE5CA-242B-4C78-9DDA-A31117660569}"/>
    <cellStyle name="Normal 2 3 2 2 2 2 2 5 2 6" xfId="16866" xr:uid="{7807AD79-2FA9-4511-A35D-72870563F9AD}"/>
    <cellStyle name="Normal 2 3 2 2 2 2 2 5 2 7" xfId="16867" xr:uid="{814949C3-3982-4A96-A7B1-157B525D09A0}"/>
    <cellStyle name="Normal 2 3 2 2 2 2 2 5 2 8" xfId="16868" xr:uid="{11294685-C34F-4EF0-9C1E-B8A6C1BDB225}"/>
    <cellStyle name="Normal 2 3 2 2 2 2 2 5 2 9" xfId="16869" xr:uid="{AFAEBD4B-9AE4-41DA-B09F-986DAC3DA07C}"/>
    <cellStyle name="Normal 2 3 2 2 2 2 2 5 3" xfId="16870" xr:uid="{970C28B5-F7E2-4D75-8602-8B1FA5C28592}"/>
    <cellStyle name="Normal 2 3 2 2 2 2 2 5 3 2" xfId="16871" xr:uid="{9C7D7616-DA57-4DD0-8BA4-04C421A08C65}"/>
    <cellStyle name="Normal 2 3 2 2 2 2 2 5 3 2 2" xfId="16872" xr:uid="{4A787B8C-1DA6-48DB-8ABC-063AAAAEDEE1}"/>
    <cellStyle name="Normal 2 3 2 2 2 2 2 5 3 2 3" xfId="16873" xr:uid="{C1CCE9C8-F4F2-402E-879B-9ABCC8F00D19}"/>
    <cellStyle name="Normal 2 3 2 2 2 2 2 5 3 2 4" xfId="16874" xr:uid="{5569C610-4F14-420B-8134-173D6568B61F}"/>
    <cellStyle name="Normal 2 3 2 2 2 2 2 5 3 2 5" xfId="16875" xr:uid="{A086D5B6-81C0-4D44-8BC9-2F870BA0666F}"/>
    <cellStyle name="Normal 2 3 2 2 2 2 2 5 3 2 6" xfId="16876" xr:uid="{8F2D9ABD-078F-4385-B20C-F18DCF415A3E}"/>
    <cellStyle name="Normal 2 3 2 2 2 2 2 5 3 3" xfId="16877" xr:uid="{484B23C9-99C5-4E7B-9C2C-930D65238D00}"/>
    <cellStyle name="Normal 2 3 2 2 2 2 2 5 3 4" xfId="16878" xr:uid="{1F323292-0FD1-49F7-BE43-FA3898B995CD}"/>
    <cellStyle name="Normal 2 3 2 2 2 2 2 5 3 5" xfId="16879" xr:uid="{C3BC3CC8-2F6E-4392-8A62-3A1CC45C7F2E}"/>
    <cellStyle name="Normal 2 3 2 2 2 2 2 5 3 6" xfId="16880" xr:uid="{0EAF9FD1-2378-4ABF-BDE7-FFC519DC5317}"/>
    <cellStyle name="Normal 2 3 2 2 2 2 2 5 4" xfId="16881" xr:uid="{22E6DEB4-2D12-4FD6-A5CA-68575A21AD25}"/>
    <cellStyle name="Normal 2 3 2 2 2 2 2 5 5" xfId="16882" xr:uid="{61089EAB-CD98-42E3-8534-CD40B51ECEDE}"/>
    <cellStyle name="Normal 2 3 2 2 2 2 2 5 6" xfId="16883" xr:uid="{2A6F3E15-1FBB-4838-978B-607A90C4833C}"/>
    <cellStyle name="Normal 2 3 2 2 2 2 2 5 7" xfId="16884" xr:uid="{A2755C21-0EEE-4BC5-BE70-8ACE342DB6C6}"/>
    <cellStyle name="Normal 2 3 2 2 2 2 2 5 8" xfId="16885" xr:uid="{0A6F5DA2-6CF3-4584-AFF9-FC8FC6B1D775}"/>
    <cellStyle name="Normal 2 3 2 2 2 2 2 5 9" xfId="16886" xr:uid="{C7534705-358B-4BA5-B173-7BEC660CAE98}"/>
    <cellStyle name="Normal 2 3 2 2 2 2 2 6" xfId="16887" xr:uid="{7B9AAA49-9B3D-431B-984A-4A9E21CCB621}"/>
    <cellStyle name="Normal 2 3 2 2 2 2 2 6 2" xfId="16888" xr:uid="{9A800E7B-8F26-4326-8F11-94184E55E250}"/>
    <cellStyle name="Normal 2 3 2 2 2 2 2 7" xfId="16889" xr:uid="{3C949D3A-CDCE-4052-A1AC-21D31F66C287}"/>
    <cellStyle name="Normal 2 3 2 2 2 2 2 7 2" xfId="16890" xr:uid="{77F948A7-9CEB-4D56-98A6-E5E505FABE23}"/>
    <cellStyle name="Normal 2 3 2 2 2 2 2 8" xfId="16891" xr:uid="{155265A7-62CC-468F-8B5A-0536B06C6F47}"/>
    <cellStyle name="Normal 2 3 2 2 2 2 2 8 2" xfId="16892" xr:uid="{5AC3D17A-F87E-47F6-8F8F-C69ED6AFC8DE}"/>
    <cellStyle name="Normal 2 3 2 2 2 2 2 8 2 2" xfId="16893" xr:uid="{2A9325A7-772C-4924-8E4D-D032FF10145B}"/>
    <cellStyle name="Normal 2 3 2 2 2 2 2 8 2 3" xfId="16894" xr:uid="{9B3452BC-F496-4897-B67D-CD3852571E10}"/>
    <cellStyle name="Normal 2 3 2 2 2 2 2 8 2 4" xfId="16895" xr:uid="{74A12C93-2C7C-4A82-B915-0AE0F275FDB1}"/>
    <cellStyle name="Normal 2 3 2 2 2 2 2 8 2 5" xfId="16896" xr:uid="{99446BA5-44E3-4519-80F5-12D7BF48B324}"/>
    <cellStyle name="Normal 2 3 2 2 2 2 2 8 2 6" xfId="16897" xr:uid="{F72D5768-9991-42B6-A92A-CBFA9671BBFE}"/>
    <cellStyle name="Normal 2 3 2 2 2 2 2 8 3" xfId="16898" xr:uid="{319C4DE0-4FB1-427A-9BED-C31E12B89A60}"/>
    <cellStyle name="Normal 2 3 2 2 2 2 2 8 4" xfId="16899" xr:uid="{3D412838-362D-4D6B-A779-E00E9388822A}"/>
    <cellStyle name="Normal 2 3 2 2 2 2 2 8 5" xfId="16900" xr:uid="{4050CD47-0431-46AF-9E3C-94C332089E9A}"/>
    <cellStyle name="Normal 2 3 2 2 2 2 2 8 6" xfId="16901" xr:uid="{DAE55FDF-19A8-4165-86BA-249618CBF303}"/>
    <cellStyle name="Normal 2 3 2 2 2 2 2 8 7" xfId="16902" xr:uid="{82CC74D3-53D8-4B1D-9933-5B1E9D6FDB87}"/>
    <cellStyle name="Normal 2 3 2 2 2 2 2 9" xfId="16903" xr:uid="{A6CCF4AC-AB58-423F-B690-28CAE93C1BC3}"/>
    <cellStyle name="Normal 2 3 2 2 2 2 2 9 2" xfId="16904" xr:uid="{E9E51457-523F-4B31-B97D-6F6F4E86E2E6}"/>
    <cellStyle name="Normal 2 3 2 2 2 2 20" xfId="16905" xr:uid="{EC72C9FD-7A04-4341-AF81-B16B49623110}"/>
    <cellStyle name="Normal 2 3 2 2 2 2 21" xfId="16906" xr:uid="{6106D278-73D6-4DF4-844E-6D031D5A7D7D}"/>
    <cellStyle name="Normal 2 3 2 2 2 2 22" xfId="16907" xr:uid="{21E50DA9-F21B-47C0-8AC7-885F4724F02C}"/>
    <cellStyle name="Normal 2 3 2 2 2 2 23" xfId="16908" xr:uid="{29ED4535-14CF-4CD1-A415-5B6B74C641CB}"/>
    <cellStyle name="Normal 2 3 2 2 2 2 24" xfId="16909" xr:uid="{01308476-BB10-47C9-8AFC-5DBA0BEAEF5F}"/>
    <cellStyle name="Normal 2 3 2 2 2 2 25" xfId="16910" xr:uid="{C9C07F9B-E195-464A-BC50-0CC306691ECB}"/>
    <cellStyle name="Normal 2 3 2 2 2 2 26" xfId="16911" xr:uid="{F339096D-6D45-4E9D-9061-BCF6394C57BE}"/>
    <cellStyle name="Normal 2 3 2 2 2 2 27" xfId="16912" xr:uid="{CCC1D805-A47C-431E-85E2-BC57181424BD}"/>
    <cellStyle name="Normal 2 3 2 2 2 2 28" xfId="16913" xr:uid="{C5FDE895-265B-449C-B9D5-A494E2271215}"/>
    <cellStyle name="Normal 2 3 2 2 2 2 28 10" xfId="16914" xr:uid="{A82525E8-8719-4D0A-B8AD-B068D0DA53DB}"/>
    <cellStyle name="Normal 2 3 2 2 2 2 28 11" xfId="16915" xr:uid="{CF1BD96A-275A-46D7-B3E8-FC772139B863}"/>
    <cellStyle name="Normal 2 3 2 2 2 2 28 12" xfId="16916" xr:uid="{32D88AD5-C690-4A7A-9AE1-DCECF49CC6CB}"/>
    <cellStyle name="Normal 2 3 2 2 2 2 28 13" xfId="16917" xr:uid="{3F61DF55-3997-45B6-AFA9-E7A9525763E9}"/>
    <cellStyle name="Normal 2 3 2 2 2 2 28 14" xfId="16918" xr:uid="{F79DB792-7EBC-4807-9EE7-FF68198CB49F}"/>
    <cellStyle name="Normal 2 3 2 2 2 2 28 15" xfId="16919" xr:uid="{FAE80EDA-2B6B-4C6B-AF56-5F2A388D84E6}"/>
    <cellStyle name="Normal 2 3 2 2 2 2 28 16" xfId="16920" xr:uid="{D64DE76F-67A1-469E-A9CF-122A3F13A6AE}"/>
    <cellStyle name="Normal 2 3 2 2 2 2 28 2" xfId="16921" xr:uid="{58780542-4394-4582-8770-E32026CF513B}"/>
    <cellStyle name="Normal 2 3 2 2 2 2 28 3" xfId="16922" xr:uid="{1DE78418-1F97-468A-B9E9-9AC9545E6360}"/>
    <cellStyle name="Normal 2 3 2 2 2 2 28 4" xfId="16923" xr:uid="{F192A22A-8134-4674-92D8-E726E60D9C33}"/>
    <cellStyle name="Normal 2 3 2 2 2 2 28 5" xfId="16924" xr:uid="{CBEF3645-BFE5-43AA-A228-F6626732519C}"/>
    <cellStyle name="Normal 2 3 2 2 2 2 28 6" xfId="16925" xr:uid="{74996C77-F007-432C-9595-A4903CEE3D72}"/>
    <cellStyle name="Normal 2 3 2 2 2 2 28 7" xfId="16926" xr:uid="{58616A83-804E-4638-846F-B8DDF31BFB42}"/>
    <cellStyle name="Normal 2 3 2 2 2 2 28 8" xfId="16927" xr:uid="{6304E02A-65DE-4494-BFD9-57F8BC3C7B49}"/>
    <cellStyle name="Normal 2 3 2 2 2 2 28 9" xfId="16928" xr:uid="{F8A8BC64-1659-4484-974D-3E8F55103D51}"/>
    <cellStyle name="Normal 2 3 2 2 2 2 29" xfId="16929" xr:uid="{AE707353-2AB9-46DA-B0F3-E8A8B452B4FD}"/>
    <cellStyle name="Normal 2 3 2 2 2 2 3" xfId="16930" xr:uid="{E604E2D4-C39B-4DA9-BEA7-699C2D7E7512}"/>
    <cellStyle name="Normal 2 3 2 2 2 2 3 10" xfId="16931" xr:uid="{127276F5-0A6A-42D9-BD98-2DFF15C53191}"/>
    <cellStyle name="Normal 2 3 2 2 2 2 3 11" xfId="16932" xr:uid="{529EE276-A10E-43B1-B332-559C2BA06957}"/>
    <cellStyle name="Normal 2 3 2 2 2 2 3 12" xfId="16933" xr:uid="{C518174B-260B-44A7-B810-AA265A446572}"/>
    <cellStyle name="Normal 2 3 2 2 2 2 3 13" xfId="16934" xr:uid="{B7862601-A8E8-4B1F-B8C2-F5DF9994F40D}"/>
    <cellStyle name="Normal 2 3 2 2 2 2 3 2" xfId="16935" xr:uid="{689413A8-81E8-46CC-B3C5-FE578F940FCC}"/>
    <cellStyle name="Normal 2 3 2 2 2 2 3 2 10" xfId="16936" xr:uid="{6962188F-2286-460C-8F0C-AD57F5739CDC}"/>
    <cellStyle name="Normal 2 3 2 2 2 2 3 2 11" xfId="16937" xr:uid="{5C571B8B-E4C0-46F1-8928-9FDA62346A11}"/>
    <cellStyle name="Normal 2 3 2 2 2 2 3 2 12" xfId="16938" xr:uid="{89DF2F0C-AFD9-44EA-A04F-29CDFB5C493F}"/>
    <cellStyle name="Normal 2 3 2 2 2 2 3 2 2" xfId="16939" xr:uid="{FCADEA70-9BD3-42C6-AF32-8A59E8FCDFAA}"/>
    <cellStyle name="Normal 2 3 2 2 2 2 3 2 2 2" xfId="16940" xr:uid="{4340C14D-851C-4AEE-AF14-24B6FA64217D}"/>
    <cellStyle name="Normal 2 3 2 2 2 2 3 2 2 2 2" xfId="16941" xr:uid="{E61E51AA-5918-4DBF-A84A-21BC0614014E}"/>
    <cellStyle name="Normal 2 3 2 2 2 2 3 2 2 2 2 2" xfId="16942" xr:uid="{7F247B79-FFBC-43BA-A4DD-E16DB5B5FA35}"/>
    <cellStyle name="Normal 2 3 2 2 2 2 3 2 2 2 2 2 2" xfId="16943" xr:uid="{7CEE9E37-0E46-412C-ACFA-B8EFDB8D8470}"/>
    <cellStyle name="Normal 2 3 2 2 2 2 3 2 2 2 2 2 3" xfId="16944" xr:uid="{AB842EA4-F43A-4106-A6FB-8E66D609F6DC}"/>
    <cellStyle name="Normal 2 3 2 2 2 2 3 2 2 2 2 2 4" xfId="16945" xr:uid="{B9322B62-9DDB-4E31-8E4F-2FD002236A3A}"/>
    <cellStyle name="Normal 2 3 2 2 2 2 3 2 2 2 2 2 5" xfId="16946" xr:uid="{0537AE10-3675-4C0D-8D00-D776F76AE08B}"/>
    <cellStyle name="Normal 2 3 2 2 2 2 3 2 2 2 2 2 6" xfId="16947" xr:uid="{6B4B20D8-227D-4E36-834A-565981AC3FCF}"/>
    <cellStyle name="Normal 2 3 2 2 2 2 3 2 2 2 2 3" xfId="16948" xr:uid="{9707550D-F39F-4C17-8D23-12690845202B}"/>
    <cellStyle name="Normal 2 3 2 2 2 2 3 2 2 2 2 4" xfId="16949" xr:uid="{A4FEB3F4-4F11-422D-B9B2-121A8D75FCD2}"/>
    <cellStyle name="Normal 2 3 2 2 2 2 3 2 2 2 2 5" xfId="16950" xr:uid="{69877C63-3A8E-4ACA-843E-DFF70E58DEC8}"/>
    <cellStyle name="Normal 2 3 2 2 2 2 3 2 2 2 2 6" xfId="16951" xr:uid="{8B2ECB19-AE1A-4E9A-AD8F-D0C34B7B6610}"/>
    <cellStyle name="Normal 2 3 2 2 2 2 3 2 2 2 3" xfId="16952" xr:uid="{3B4CCBCF-B7E8-4FF2-9B2E-A5D78592ED79}"/>
    <cellStyle name="Normal 2 3 2 2 2 2 3 2 2 2 4" xfId="16953" xr:uid="{1C9411DF-CFB5-4CBC-B558-F90B2C927DFA}"/>
    <cellStyle name="Normal 2 3 2 2 2 2 3 2 2 2 5" xfId="16954" xr:uid="{58EE9E0D-F957-4E00-A211-0630B010BEFE}"/>
    <cellStyle name="Normal 2 3 2 2 2 2 3 2 2 2 6" xfId="16955" xr:uid="{6C2A2928-579E-4023-9B6D-D14EC42452E8}"/>
    <cellStyle name="Normal 2 3 2 2 2 2 3 2 2 2 7" xfId="16956" xr:uid="{60D402CB-1A7A-45FD-B4B7-D359ECFD8026}"/>
    <cellStyle name="Normal 2 3 2 2 2 2 3 2 2 2 8" xfId="16957" xr:uid="{4E13AF42-2405-446B-9364-A35379B87C2A}"/>
    <cellStyle name="Normal 2 3 2 2 2 2 3 2 2 2 9" xfId="16958" xr:uid="{3A413E6D-A8F2-49BC-AD38-B5F34C356256}"/>
    <cellStyle name="Normal 2 3 2 2 2 2 3 2 2 3" xfId="16959" xr:uid="{F1DD16BE-3D6B-4E38-8622-E20D95345582}"/>
    <cellStyle name="Normal 2 3 2 2 2 2 3 2 2 3 2" xfId="16960" xr:uid="{01F28F92-AAD7-44FE-99F0-4367CB06AD73}"/>
    <cellStyle name="Normal 2 3 2 2 2 2 3 2 2 3 2 2" xfId="16961" xr:uid="{4D6A7F77-45F6-409C-AF3D-E690FBB81C1B}"/>
    <cellStyle name="Normal 2 3 2 2 2 2 3 2 2 3 2 3" xfId="16962" xr:uid="{E88341FE-FA8D-46A7-9275-236B6F3CB562}"/>
    <cellStyle name="Normal 2 3 2 2 2 2 3 2 2 3 2 4" xfId="16963" xr:uid="{AB1F16B2-83EF-4AE5-BB47-6A6C42DE53A7}"/>
    <cellStyle name="Normal 2 3 2 2 2 2 3 2 2 3 2 5" xfId="16964" xr:uid="{500B864D-8EDD-4FD1-BF79-38E86AE0B5EC}"/>
    <cellStyle name="Normal 2 3 2 2 2 2 3 2 2 3 2 6" xfId="16965" xr:uid="{1C8DD66A-2FCA-4781-A5B2-4B2E60D3A8BE}"/>
    <cellStyle name="Normal 2 3 2 2 2 2 3 2 2 3 3" xfId="16966" xr:uid="{2E30F51C-F588-4059-9042-559EE80B1E97}"/>
    <cellStyle name="Normal 2 3 2 2 2 2 3 2 2 3 4" xfId="16967" xr:uid="{54F75995-5FA8-4273-98A8-F2E5176B6791}"/>
    <cellStyle name="Normal 2 3 2 2 2 2 3 2 2 3 5" xfId="16968" xr:uid="{A63303A0-4E62-40A6-BBF8-69E03F4EA835}"/>
    <cellStyle name="Normal 2 3 2 2 2 2 3 2 2 3 6" xfId="16969" xr:uid="{EECAAD6A-5E82-43F6-A31D-13975AE433B8}"/>
    <cellStyle name="Normal 2 3 2 2 2 2 3 2 2 4" xfId="16970" xr:uid="{7C990F8E-677E-4EB2-8D4A-E5B05CF67B54}"/>
    <cellStyle name="Normal 2 3 2 2 2 2 3 2 2 5" xfId="16971" xr:uid="{210D0FCB-8D58-476A-9E3F-D8F1B85399BD}"/>
    <cellStyle name="Normal 2 3 2 2 2 2 3 2 2 6" xfId="16972" xr:uid="{533647C3-66A7-4908-8BE0-D36D2CB388A8}"/>
    <cellStyle name="Normal 2 3 2 2 2 2 3 2 2 7" xfId="16973" xr:uid="{43E38880-C204-40E3-A9CF-40B48467CA3E}"/>
    <cellStyle name="Normal 2 3 2 2 2 2 3 2 2 8" xfId="16974" xr:uid="{67F4B090-4739-4624-9B34-8526991B9E38}"/>
    <cellStyle name="Normal 2 3 2 2 2 2 3 2 2 9" xfId="16975" xr:uid="{AE9CEB06-CBEF-4FF1-86EA-20453AD2B454}"/>
    <cellStyle name="Normal 2 3 2 2 2 2 3 2 3" xfId="16976" xr:uid="{1E9FA0F6-6D69-464A-92D6-71B8AE3AA432}"/>
    <cellStyle name="Normal 2 3 2 2 2 2 3 2 4" xfId="16977" xr:uid="{FC422DDE-3296-4764-BDA3-4C1C446ED2BB}"/>
    <cellStyle name="Normal 2 3 2 2 2 2 3 2 5" xfId="16978" xr:uid="{3C54FE53-7A3A-4B5F-8BF8-C996EB9ECF7F}"/>
    <cellStyle name="Normal 2 3 2 2 2 2 3 2 5 2" xfId="16979" xr:uid="{43BFBDA7-EE6B-4D37-B6F7-D09FA5F1DF8E}"/>
    <cellStyle name="Normal 2 3 2 2 2 2 3 2 5 2 2" xfId="16980" xr:uid="{A136E430-E275-40CA-93DB-FB064FA936C9}"/>
    <cellStyle name="Normal 2 3 2 2 2 2 3 2 5 2 3" xfId="16981" xr:uid="{82783C6C-C931-4023-B2B7-C6996BCFE799}"/>
    <cellStyle name="Normal 2 3 2 2 2 2 3 2 5 2 4" xfId="16982" xr:uid="{656DC45C-C189-4B43-BEBF-E06E8577B9CD}"/>
    <cellStyle name="Normal 2 3 2 2 2 2 3 2 5 2 5" xfId="16983" xr:uid="{3F3AD5EA-66F5-43F9-9E90-8E3288066DE6}"/>
    <cellStyle name="Normal 2 3 2 2 2 2 3 2 5 2 6" xfId="16984" xr:uid="{0E75D1D8-E82E-4EAE-81AC-8CC109AA53D6}"/>
    <cellStyle name="Normal 2 3 2 2 2 2 3 2 5 3" xfId="16985" xr:uid="{24834022-E4BD-404E-9433-00D92C3121FC}"/>
    <cellStyle name="Normal 2 3 2 2 2 2 3 2 5 4" xfId="16986" xr:uid="{0A636A0C-C93E-4300-90CA-AF60E4B20B5B}"/>
    <cellStyle name="Normal 2 3 2 2 2 2 3 2 5 5" xfId="16987" xr:uid="{6F1B88A7-17E2-47EA-99AA-0E4675910F51}"/>
    <cellStyle name="Normal 2 3 2 2 2 2 3 2 5 6" xfId="16988" xr:uid="{D04E6A1F-BE4A-458C-A095-E56A767E088D}"/>
    <cellStyle name="Normal 2 3 2 2 2 2 3 2 6" xfId="16989" xr:uid="{371DB7CB-B5A1-4F60-9D5F-18F1AFB40AE5}"/>
    <cellStyle name="Normal 2 3 2 2 2 2 3 2 7" xfId="16990" xr:uid="{629B6652-207B-4938-B544-CF9ED719C4FA}"/>
    <cellStyle name="Normal 2 3 2 2 2 2 3 2 8" xfId="16991" xr:uid="{534DC50E-9C62-417F-B953-41EB8175956F}"/>
    <cellStyle name="Normal 2 3 2 2 2 2 3 2 9" xfId="16992" xr:uid="{B12FAE08-5D50-4519-9833-3C8E8497D202}"/>
    <cellStyle name="Normal 2 3 2 2 2 2 3 3" xfId="16993" xr:uid="{B74D4C66-1FD8-4F99-B3FD-1044CA57ECB0}"/>
    <cellStyle name="Normal 2 3 2 2 2 2 3 3 2" xfId="16994" xr:uid="{7660D87B-13DB-43EF-AF43-7D544B4C2AD9}"/>
    <cellStyle name="Normal 2 3 2 2 2 2 3 3 2 2" xfId="16995" xr:uid="{0C5F4B63-2AED-4760-A32D-94A63F5112EB}"/>
    <cellStyle name="Normal 2 3 2 2 2 2 3 3 2 2 2" xfId="16996" xr:uid="{521871DA-73B8-4EFB-9AE4-0FEA6BECFD02}"/>
    <cellStyle name="Normal 2 3 2 2 2 2 3 3 2 2 2 2" xfId="16997" xr:uid="{127443EA-DB13-42DB-B947-6B779E94CCF1}"/>
    <cellStyle name="Normal 2 3 2 2 2 2 3 3 2 2 2 3" xfId="16998" xr:uid="{F945E47D-89E8-4328-A4D1-A5BE53D3FB12}"/>
    <cellStyle name="Normal 2 3 2 2 2 2 3 3 2 2 2 4" xfId="16999" xr:uid="{FC6B3264-B6CB-4D2E-97BA-7BAE1C1DBEA1}"/>
    <cellStyle name="Normal 2 3 2 2 2 2 3 3 2 2 2 5" xfId="17000" xr:uid="{16BC6C78-AC89-46CC-A076-D0EC4A37E95A}"/>
    <cellStyle name="Normal 2 3 2 2 2 2 3 3 2 2 2 6" xfId="17001" xr:uid="{D9C62618-BD92-42B7-A12E-87092F96142A}"/>
    <cellStyle name="Normal 2 3 2 2 2 2 3 3 2 2 3" xfId="17002" xr:uid="{0483C8B4-BEAF-451A-9827-D08A5D0657EE}"/>
    <cellStyle name="Normal 2 3 2 2 2 2 3 3 2 2 4" xfId="17003" xr:uid="{2843B9F0-2461-4D40-8F7E-EDD2DFF4D846}"/>
    <cellStyle name="Normal 2 3 2 2 2 2 3 3 2 2 5" xfId="17004" xr:uid="{68485155-4BF6-4A21-B3AB-3735F8F907BB}"/>
    <cellStyle name="Normal 2 3 2 2 2 2 3 3 2 2 6" xfId="17005" xr:uid="{91E869EC-16BA-4617-8AC6-8A2F7EF67987}"/>
    <cellStyle name="Normal 2 3 2 2 2 2 3 3 2 3" xfId="17006" xr:uid="{1DBC2E02-7795-4A9A-9598-AA50A6468EAF}"/>
    <cellStyle name="Normal 2 3 2 2 2 2 3 3 2 4" xfId="17007" xr:uid="{BE0FC8FF-9F5F-49E8-817C-9E2F8D5FF616}"/>
    <cellStyle name="Normal 2 3 2 2 2 2 3 3 2 5" xfId="17008" xr:uid="{808992C4-8ABB-44CB-A5EB-86D435C5F2F9}"/>
    <cellStyle name="Normal 2 3 2 2 2 2 3 3 2 6" xfId="17009" xr:uid="{42791252-BC35-4CE8-8F0F-1E2F7D4DF2D9}"/>
    <cellStyle name="Normal 2 3 2 2 2 2 3 3 2 7" xfId="17010" xr:uid="{51E576FD-3BCB-41F4-A773-3D999ADBF9E8}"/>
    <cellStyle name="Normal 2 3 2 2 2 2 3 3 2 8" xfId="17011" xr:uid="{3B957735-E64F-4AFB-B7C8-19ABD7E9C0DC}"/>
    <cellStyle name="Normal 2 3 2 2 2 2 3 3 2 9" xfId="17012" xr:uid="{B285BA2E-76D1-4146-8E45-29A2002D9A32}"/>
    <cellStyle name="Normal 2 3 2 2 2 2 3 3 3" xfId="17013" xr:uid="{41717EAD-F69E-4224-93F7-9E692C3D37DC}"/>
    <cellStyle name="Normal 2 3 2 2 2 2 3 3 3 2" xfId="17014" xr:uid="{85C944F1-315F-4199-B09B-BF49348DE02D}"/>
    <cellStyle name="Normal 2 3 2 2 2 2 3 3 3 2 2" xfId="17015" xr:uid="{90C080CB-16C9-4D3E-94E2-4D71283FA4E1}"/>
    <cellStyle name="Normal 2 3 2 2 2 2 3 3 3 2 3" xfId="17016" xr:uid="{33452784-FB24-479D-BDD2-6575818B8C32}"/>
    <cellStyle name="Normal 2 3 2 2 2 2 3 3 3 2 4" xfId="17017" xr:uid="{A064E069-B5FB-4C49-AE18-A50F03598EA3}"/>
    <cellStyle name="Normal 2 3 2 2 2 2 3 3 3 2 5" xfId="17018" xr:uid="{3EBAFE36-6A02-4D5C-9DE0-8013F340C192}"/>
    <cellStyle name="Normal 2 3 2 2 2 2 3 3 3 2 6" xfId="17019" xr:uid="{A2526F0C-A22A-4963-8351-E4600847B917}"/>
    <cellStyle name="Normal 2 3 2 2 2 2 3 3 3 3" xfId="17020" xr:uid="{0302BEDB-4ABC-4705-8346-418B84BA83A7}"/>
    <cellStyle name="Normal 2 3 2 2 2 2 3 3 3 4" xfId="17021" xr:uid="{EC51CD55-4132-4099-9ABE-3713C59D8152}"/>
    <cellStyle name="Normal 2 3 2 2 2 2 3 3 3 5" xfId="17022" xr:uid="{5B4CF484-7842-4F46-A7B7-446FB6820720}"/>
    <cellStyle name="Normal 2 3 2 2 2 2 3 3 3 6" xfId="17023" xr:uid="{72C7D8AB-6A1E-497F-A42A-F2AD31608D09}"/>
    <cellStyle name="Normal 2 3 2 2 2 2 3 3 4" xfId="17024" xr:uid="{8DB0E741-EFDD-4722-8192-E8CA95E8A5F3}"/>
    <cellStyle name="Normal 2 3 2 2 2 2 3 3 5" xfId="17025" xr:uid="{60DEB729-F0F3-4FEC-A75B-512138D21132}"/>
    <cellStyle name="Normal 2 3 2 2 2 2 3 3 6" xfId="17026" xr:uid="{09892ABD-B0C0-4C4C-9F13-09EB222EDFDF}"/>
    <cellStyle name="Normal 2 3 2 2 2 2 3 3 7" xfId="17027" xr:uid="{354DA08F-5455-4260-836F-885441276B87}"/>
    <cellStyle name="Normal 2 3 2 2 2 2 3 3 8" xfId="17028" xr:uid="{EE200B9E-6600-4F9A-8BFD-FDB88E8CC087}"/>
    <cellStyle name="Normal 2 3 2 2 2 2 3 3 9" xfId="17029" xr:uid="{0E0054D1-0BED-424D-A43C-E2E4012D115E}"/>
    <cellStyle name="Normal 2 3 2 2 2 2 3 4" xfId="17030" xr:uid="{B883B0BD-D7A2-40B9-B31E-36A4629E0EB2}"/>
    <cellStyle name="Normal 2 3 2 2 2 2 3 5" xfId="17031" xr:uid="{530D42CB-7BE6-4AE1-BC6B-A7F67190F668}"/>
    <cellStyle name="Normal 2 3 2 2 2 2 3 5 2" xfId="17032" xr:uid="{F8169EFB-CF33-4659-A7E5-9F44A2D2AEB3}"/>
    <cellStyle name="Normal 2 3 2 2 2 2 3 5 2 2" xfId="17033" xr:uid="{2FB8537C-51A6-4A71-9472-4A294F897645}"/>
    <cellStyle name="Normal 2 3 2 2 2 2 3 5 2 3" xfId="17034" xr:uid="{A7060B27-FB06-4125-ADF0-90995AA69749}"/>
    <cellStyle name="Normal 2 3 2 2 2 2 3 5 2 4" xfId="17035" xr:uid="{5145306F-18A2-4763-B670-F326A83840E5}"/>
    <cellStyle name="Normal 2 3 2 2 2 2 3 5 2 5" xfId="17036" xr:uid="{085C8158-01DD-45F1-9D8F-C95377DE08F0}"/>
    <cellStyle name="Normal 2 3 2 2 2 2 3 5 2 6" xfId="17037" xr:uid="{F96DF022-6D37-4F7A-B00F-EE9A85C83DA8}"/>
    <cellStyle name="Normal 2 3 2 2 2 2 3 5 3" xfId="17038" xr:uid="{8483C4B8-992A-4121-8F05-0F6E3DC80429}"/>
    <cellStyle name="Normal 2 3 2 2 2 2 3 5 4" xfId="17039" xr:uid="{DFDDBAB2-6E83-47D5-9B61-91FBA96ED142}"/>
    <cellStyle name="Normal 2 3 2 2 2 2 3 5 5" xfId="17040" xr:uid="{92363DD2-2012-45E2-983F-9B6BB9D206B1}"/>
    <cellStyle name="Normal 2 3 2 2 2 2 3 5 6" xfId="17041" xr:uid="{B01B3E59-D539-4971-8FF1-99700B1D4C5B}"/>
    <cellStyle name="Normal 2 3 2 2 2 2 3 6" xfId="17042" xr:uid="{CEA83ADC-8D05-4669-A546-521D98D96983}"/>
    <cellStyle name="Normal 2 3 2 2 2 2 3 7" xfId="17043" xr:uid="{1E0D99AC-FA68-4F36-9B50-BFEE4173E5F7}"/>
    <cellStyle name="Normal 2 3 2 2 2 2 3 8" xfId="17044" xr:uid="{1F11E3F1-9C89-480D-B8ED-31D65C4616BD}"/>
    <cellStyle name="Normal 2 3 2 2 2 2 3 9" xfId="17045" xr:uid="{8A01E3E6-0AE7-41F5-9206-BA2B9CA8FB93}"/>
    <cellStyle name="Normal 2 3 2 2 2 2 30" xfId="17046" xr:uid="{19D189F3-BB16-470C-8CA5-FDB9D9BF6E83}"/>
    <cellStyle name="Normal 2 3 2 2 2 2 31" xfId="17047" xr:uid="{52C9E4FA-A08C-4DB9-88D4-63A84E886A8B}"/>
    <cellStyle name="Normal 2 3 2 2 2 2 32" xfId="17048" xr:uid="{B724349C-63AB-499B-8050-EFB6AB44CFCC}"/>
    <cellStyle name="Normal 2 3 2 2 2 2 33" xfId="17049" xr:uid="{DFBE6910-7E8D-4387-BD62-B3D28A8797A0}"/>
    <cellStyle name="Normal 2 3 2 2 2 2 34" xfId="17050" xr:uid="{62DC691F-E06D-407B-8088-D9417F5C79BA}"/>
    <cellStyle name="Normal 2 3 2 2 2 2 35" xfId="17051" xr:uid="{F3A5ADC0-82E1-42DE-A255-FA3D521A046E}"/>
    <cellStyle name="Normal 2 3 2 2 2 2 36" xfId="17052" xr:uid="{78E9F979-82B5-4DF6-A6FB-BC05B3B3FFE2}"/>
    <cellStyle name="Normal 2 3 2 2 2 2 37" xfId="17053" xr:uid="{B945BA09-7399-4033-A076-C08FE34CED3E}"/>
    <cellStyle name="Normal 2 3 2 2 2 2 38" xfId="17054" xr:uid="{BCD153CA-9248-4E97-860C-CFE9094731E6}"/>
    <cellStyle name="Normal 2 3 2 2 2 2 39" xfId="17055" xr:uid="{5843EFB1-E79C-46C2-BF69-7BDF6672FEDD}"/>
    <cellStyle name="Normal 2 3 2 2 2 2 4" xfId="17056" xr:uid="{53B64889-AB32-400B-BBB7-E471E611F867}"/>
    <cellStyle name="Normal 2 3 2 2 2 2 4 2" xfId="17057" xr:uid="{1B0C27AB-58D0-46FC-B046-1F458B721159}"/>
    <cellStyle name="Normal 2 3 2 2 2 2 40" xfId="17058" xr:uid="{B654EA8A-4757-4B92-B020-401FA79BAF68}"/>
    <cellStyle name="Normal 2 3 2 2 2 2 41" xfId="17059" xr:uid="{09B25877-FC8B-4C93-952F-F847A204FBA3}"/>
    <cellStyle name="Normal 2 3 2 2 2 2 42" xfId="17060" xr:uid="{380A5C1F-6D50-4A91-A672-961CC5A6FA21}"/>
    <cellStyle name="Normal 2 3 2 2 2 2 43" xfId="17061" xr:uid="{0F95B9E7-7573-4B44-95B1-8C77E7CD10C4}"/>
    <cellStyle name="Normal 2 3 2 2 2 2 44" xfId="17062" xr:uid="{FA79533B-DB0C-4E1C-B324-CAF8F6BD31DF}"/>
    <cellStyle name="Normal 2 3 2 2 2 2 45" xfId="17063" xr:uid="{153DD5BF-E35B-4278-B666-090FFACDEFCA}"/>
    <cellStyle name="Normal 2 3 2 2 2 2 46" xfId="17064" xr:uid="{F5266E85-CC99-44CE-9EAF-5125E4C2C363}"/>
    <cellStyle name="Normal 2 3 2 2 2 2 47" xfId="17065" xr:uid="{EE56F919-80FD-4234-B05E-FDD8B541B666}"/>
    <cellStyle name="Normal 2 3 2 2 2 2 48" xfId="17066" xr:uid="{A7E5F9DC-5529-4CB8-AA6F-55AAC69216C7}"/>
    <cellStyle name="Normal 2 3 2 2 2 2 49" xfId="17067" xr:uid="{F8046895-EBEC-4B57-BE38-4B4E7852A7C9}"/>
    <cellStyle name="Normal 2 3 2 2 2 2 5" xfId="17068" xr:uid="{D861CEAA-CE90-42E0-AF6A-A1DA86BAB12E}"/>
    <cellStyle name="Normal 2 3 2 2 2 2 5 10" xfId="17069" xr:uid="{D5511CC8-657A-4053-8A8A-B7AB3F60197D}"/>
    <cellStyle name="Normal 2 3 2 2 2 2 5 2" xfId="17070" xr:uid="{64CD5455-18BB-4107-96A6-28282E7FD645}"/>
    <cellStyle name="Normal 2 3 2 2 2 2 5 2 2" xfId="17071" xr:uid="{565E8C15-36D4-4140-994C-140D10D6EFCB}"/>
    <cellStyle name="Normal 2 3 2 2 2 2 5 2 2 2" xfId="17072" xr:uid="{7897166A-BCCC-49A2-BC6B-D4AC138B90F0}"/>
    <cellStyle name="Normal 2 3 2 2 2 2 5 2 2 2 2" xfId="17073" xr:uid="{51208343-A735-433D-8FB9-160C4249B6B4}"/>
    <cellStyle name="Normal 2 3 2 2 2 2 5 2 2 2 3" xfId="17074" xr:uid="{FDF320CB-3D27-4BF9-A98F-B25E65F5BF66}"/>
    <cellStyle name="Normal 2 3 2 2 2 2 5 2 2 2 4" xfId="17075" xr:uid="{A6F16FA1-2DFD-4D45-9D36-23D5DF96D239}"/>
    <cellStyle name="Normal 2 3 2 2 2 2 5 2 2 2 5" xfId="17076" xr:uid="{F52B0848-1C5E-4DCA-85AA-1B39551A7E5E}"/>
    <cellStyle name="Normal 2 3 2 2 2 2 5 2 2 2 6" xfId="17077" xr:uid="{AA623F02-63DB-40B7-91F3-7B3A10034081}"/>
    <cellStyle name="Normal 2 3 2 2 2 2 5 2 2 3" xfId="17078" xr:uid="{0B63F068-9FD7-438A-9E4E-E536CD8C451D}"/>
    <cellStyle name="Normal 2 3 2 2 2 2 5 2 2 4" xfId="17079" xr:uid="{57B0FB41-1D11-439E-9672-DE722650CECE}"/>
    <cellStyle name="Normal 2 3 2 2 2 2 5 2 2 5" xfId="17080" xr:uid="{10CCB352-9CFD-46D7-80CA-B1738DFD3302}"/>
    <cellStyle name="Normal 2 3 2 2 2 2 5 2 2 6" xfId="17081" xr:uid="{8EFC75C8-AF66-48DE-A188-6627C7712B2B}"/>
    <cellStyle name="Normal 2 3 2 2 2 2 5 2 3" xfId="17082" xr:uid="{36466F14-7E9B-4FA7-9372-22A6492FAD9C}"/>
    <cellStyle name="Normal 2 3 2 2 2 2 5 2 4" xfId="17083" xr:uid="{3041C33B-469A-4F65-8FAF-69C311079C2A}"/>
    <cellStyle name="Normal 2 3 2 2 2 2 5 2 5" xfId="17084" xr:uid="{C836C5B8-21E0-49C8-84A3-A0A57C5ED998}"/>
    <cellStyle name="Normal 2 3 2 2 2 2 5 2 6" xfId="17085" xr:uid="{E90CFFEB-6D5B-41FD-9D9C-6ACB98835848}"/>
    <cellStyle name="Normal 2 3 2 2 2 2 5 2 7" xfId="17086" xr:uid="{67F99B40-0568-4B08-A517-46D91FA2ED87}"/>
    <cellStyle name="Normal 2 3 2 2 2 2 5 2 8" xfId="17087" xr:uid="{FA6FB22D-E265-4B1D-BE0F-E6823824EAB4}"/>
    <cellStyle name="Normal 2 3 2 2 2 2 5 2 9" xfId="17088" xr:uid="{78950181-E5A5-4B11-9C53-1E43161EB395}"/>
    <cellStyle name="Normal 2 3 2 2 2 2 5 3" xfId="17089" xr:uid="{321F37E7-4481-447A-9964-A51D9DE84231}"/>
    <cellStyle name="Normal 2 3 2 2 2 2 5 3 2" xfId="17090" xr:uid="{BFF44293-5C62-40DA-8AC2-D1884BFD7329}"/>
    <cellStyle name="Normal 2 3 2 2 2 2 5 3 2 2" xfId="17091" xr:uid="{4685132C-CDF2-4FA2-972A-63718FBE440D}"/>
    <cellStyle name="Normal 2 3 2 2 2 2 5 3 2 3" xfId="17092" xr:uid="{C85E936F-98F4-4316-B300-157DD953D09C}"/>
    <cellStyle name="Normal 2 3 2 2 2 2 5 3 2 4" xfId="17093" xr:uid="{7B5DCB63-E9DA-42EA-A2FB-0FF391071B58}"/>
    <cellStyle name="Normal 2 3 2 2 2 2 5 3 2 5" xfId="17094" xr:uid="{78979968-ADD9-400E-9223-AC80A0F893F3}"/>
    <cellStyle name="Normal 2 3 2 2 2 2 5 3 2 6" xfId="17095" xr:uid="{F838F56A-9EA7-4D36-9023-E14D4D7C0741}"/>
    <cellStyle name="Normal 2 3 2 2 2 2 5 3 3" xfId="17096" xr:uid="{7A8EAB9B-4FA1-4C81-84D2-F0D0DBAA615D}"/>
    <cellStyle name="Normal 2 3 2 2 2 2 5 3 4" xfId="17097" xr:uid="{A6FD6CCC-7FDA-4459-9342-B743E6F65FA0}"/>
    <cellStyle name="Normal 2 3 2 2 2 2 5 3 5" xfId="17098" xr:uid="{1F1D3127-0DD1-44AB-9E3E-D69B95FFE849}"/>
    <cellStyle name="Normal 2 3 2 2 2 2 5 3 6" xfId="17099" xr:uid="{686C3CEB-B70E-495F-9547-49F7F59C14DF}"/>
    <cellStyle name="Normal 2 3 2 2 2 2 5 4" xfId="17100" xr:uid="{D02A005F-7A13-42F7-9D1D-A06348B5B9F0}"/>
    <cellStyle name="Normal 2 3 2 2 2 2 5 5" xfId="17101" xr:uid="{18309609-3C00-4A40-A5E2-069E05B1681C}"/>
    <cellStyle name="Normal 2 3 2 2 2 2 5 6" xfId="17102" xr:uid="{31D1EF7B-B53A-4763-9A87-1467BDF0D678}"/>
    <cellStyle name="Normal 2 3 2 2 2 2 5 7" xfId="17103" xr:uid="{A7765F73-08E8-4E1E-8C8C-9E4E405A3DA5}"/>
    <cellStyle name="Normal 2 3 2 2 2 2 5 8" xfId="17104" xr:uid="{366A5E7D-36D5-41E5-86AD-62FFD3111856}"/>
    <cellStyle name="Normal 2 3 2 2 2 2 5 9" xfId="17105" xr:uid="{D200879A-94DB-4ACA-B538-338B11E31904}"/>
    <cellStyle name="Normal 2 3 2 2 2 2 50" xfId="17106" xr:uid="{4E657952-586D-4407-9E27-FE034A73535F}"/>
    <cellStyle name="Normal 2 3 2 2 2 2 51" xfId="17107" xr:uid="{993AF1BB-80FE-40C7-BCD0-79653B56A1AE}"/>
    <cellStyle name="Normal 2 3 2 2 2 2 52" xfId="17108" xr:uid="{4EFAE5FD-6739-45EE-80C8-CB229AFC83FC}"/>
    <cellStyle name="Normal 2 3 2 2 2 2 6" xfId="17109" xr:uid="{8E5EC871-27E4-451B-9FB8-EA8D66CA3438}"/>
    <cellStyle name="Normal 2 3 2 2 2 2 6 2" xfId="17110" xr:uid="{C22F3D5E-13C8-456D-B87C-772EC32E35E1}"/>
    <cellStyle name="Normal 2 3 2 2 2 2 7" xfId="17111" xr:uid="{70F203ED-07C3-45FA-BA2F-19C44B71B769}"/>
    <cellStyle name="Normal 2 3 2 2 2 2 7 2" xfId="17112" xr:uid="{D3B0ADD1-E617-4F9E-BE9B-51124D7DDD20}"/>
    <cellStyle name="Normal 2 3 2 2 2 2 8" xfId="17113" xr:uid="{A1200DD9-B03D-488E-B7E3-F0A2A5CE9413}"/>
    <cellStyle name="Normal 2 3 2 2 2 2 8 2" xfId="17114" xr:uid="{46C278DD-F496-4C04-ADA4-B4AA214553D5}"/>
    <cellStyle name="Normal 2 3 2 2 2 2 8 2 2" xfId="17115" xr:uid="{F4A3F902-677E-43ED-A008-3AAD04E5525C}"/>
    <cellStyle name="Normal 2 3 2 2 2 2 8 2 3" xfId="17116" xr:uid="{7C782DCB-6119-4938-B854-6291A7240345}"/>
    <cellStyle name="Normal 2 3 2 2 2 2 8 2 4" xfId="17117" xr:uid="{A7CCD0AC-4E67-4339-9667-F87E711F70C5}"/>
    <cellStyle name="Normal 2 3 2 2 2 2 8 2 5" xfId="17118" xr:uid="{D02EA7F7-53A0-4650-AB15-D292DA521F75}"/>
    <cellStyle name="Normal 2 3 2 2 2 2 8 2 6" xfId="17119" xr:uid="{9F79195B-E885-4213-9A69-7F6D7FEAA9A4}"/>
    <cellStyle name="Normal 2 3 2 2 2 2 8 3" xfId="17120" xr:uid="{7C311D32-87ED-47C4-BD33-C7492DF46E23}"/>
    <cellStyle name="Normal 2 3 2 2 2 2 8 4" xfId="17121" xr:uid="{FD2CDBCF-2F8A-4A37-A912-10D96E2CF6CD}"/>
    <cellStyle name="Normal 2 3 2 2 2 2 8 5" xfId="17122" xr:uid="{D350FB72-2250-477A-BFF9-A10A64FCDFC7}"/>
    <cellStyle name="Normal 2 3 2 2 2 2 8 6" xfId="17123" xr:uid="{C56B6E78-62F4-4D61-A148-B605B37FEC2E}"/>
    <cellStyle name="Normal 2 3 2 2 2 2 8 7" xfId="17124" xr:uid="{098E0100-4166-44E7-BDFD-9614AD5D2122}"/>
    <cellStyle name="Normal 2 3 2 2 2 2 9" xfId="17125" xr:uid="{C8B17950-B30E-44FC-9CE9-3D84935198CA}"/>
    <cellStyle name="Normal 2 3 2 2 2 2 9 2" xfId="17126" xr:uid="{F70097FD-B629-49E5-AEFC-1CD0FF2638CB}"/>
    <cellStyle name="Normal 2 3 2 2 2 20" xfId="17127" xr:uid="{C1384EC4-ACCE-4ACE-BAD6-7CC18EB9308C}"/>
    <cellStyle name="Normal 2 3 2 2 2 21" xfId="17128" xr:uid="{6351A854-D49A-4750-B63A-7792583F9C46}"/>
    <cellStyle name="Normal 2 3 2 2 2 22" xfId="17129" xr:uid="{3E6C3EE1-1BDE-4D47-84E0-EFE8F13A7DA6}"/>
    <cellStyle name="Normal 2 3 2 2 2 23" xfId="17130" xr:uid="{8A746FD4-257C-478B-B89B-20B0AC3818D2}"/>
    <cellStyle name="Normal 2 3 2 2 2 24" xfId="17131" xr:uid="{7C70972C-6C9C-4709-8F7A-578B30A1A228}"/>
    <cellStyle name="Normal 2 3 2 2 2 25" xfId="17132" xr:uid="{8D36225B-A6CD-4641-8D73-FC02BBDD3BE2}"/>
    <cellStyle name="Normal 2 3 2 2 2 26" xfId="17133" xr:uid="{EE48AB85-D4D6-46A4-BCB0-711FE1418DFB}"/>
    <cellStyle name="Normal 2 3 2 2 2 27" xfId="17134" xr:uid="{8BD9CCAB-98BC-4797-842B-457D7767CD16}"/>
    <cellStyle name="Normal 2 3 2 2 2 28" xfId="17135" xr:uid="{9F2CD91F-E1CA-4B38-BE6A-6D83410A6701}"/>
    <cellStyle name="Normal 2 3 2 2 2 28 10" xfId="17136" xr:uid="{94E46AAA-3F07-43B9-BAA6-1ADB047CCD40}"/>
    <cellStyle name="Normal 2 3 2 2 2 28 11" xfId="17137" xr:uid="{8B641A7E-122C-4855-A1B2-5185757E3395}"/>
    <cellStyle name="Normal 2 3 2 2 2 28 12" xfId="17138" xr:uid="{2EF28538-D4C8-442E-8A09-C5543ABB29A8}"/>
    <cellStyle name="Normal 2 3 2 2 2 28 13" xfId="17139" xr:uid="{1CF5EAFE-9C84-478A-9F89-DE100E5B430D}"/>
    <cellStyle name="Normal 2 3 2 2 2 28 14" xfId="17140" xr:uid="{3C0B7463-EBD3-412C-8AE2-4B7E89D4A5D0}"/>
    <cellStyle name="Normal 2 3 2 2 2 28 15" xfId="17141" xr:uid="{DFC85942-8C5E-4B4D-876B-F33053B643F6}"/>
    <cellStyle name="Normal 2 3 2 2 2 28 16" xfId="17142" xr:uid="{48010C33-A832-4866-8C16-72E2110F457F}"/>
    <cellStyle name="Normal 2 3 2 2 2 28 2" xfId="17143" xr:uid="{155FAF0C-2BD7-4E53-B3F9-6F963F786335}"/>
    <cellStyle name="Normal 2 3 2 2 2 28 3" xfId="17144" xr:uid="{12ABFA07-05CA-4B0E-9324-EFB2843D1D0A}"/>
    <cellStyle name="Normal 2 3 2 2 2 28 4" xfId="17145" xr:uid="{28B810CF-C76B-411E-AE62-FF553C0B034E}"/>
    <cellStyle name="Normal 2 3 2 2 2 28 5" xfId="17146" xr:uid="{60D6F439-BF80-4CC8-B010-1BAB19A48762}"/>
    <cellStyle name="Normal 2 3 2 2 2 28 6" xfId="17147" xr:uid="{F27223FE-7FB5-49F9-B70B-A201E01ED5F1}"/>
    <cellStyle name="Normal 2 3 2 2 2 28 7" xfId="17148" xr:uid="{E5651C4F-A353-4EC6-B7F8-18FA5FF2EDA3}"/>
    <cellStyle name="Normal 2 3 2 2 2 28 8" xfId="17149" xr:uid="{C80901E5-3917-49AC-8B76-FD8029CA4A99}"/>
    <cellStyle name="Normal 2 3 2 2 2 28 9" xfId="17150" xr:uid="{D03D3E5B-B0BA-4A7D-93A1-451846CC3527}"/>
    <cellStyle name="Normal 2 3 2 2 2 29" xfId="17151" xr:uid="{30F776EE-8479-4CB9-92E7-C57BE0D91EC9}"/>
    <cellStyle name="Normal 2 3 2 2 2 3" xfId="17152" xr:uid="{6B69B35F-8506-4F49-A032-E2CEF0417BDF}"/>
    <cellStyle name="Normal 2 3 2 2 2 3 10" xfId="17153" xr:uid="{B96A6061-5B7E-44F8-96B0-C823F27E99EA}"/>
    <cellStyle name="Normal 2 3 2 2 2 3 11" xfId="17154" xr:uid="{D55FE48B-BE2D-44B2-8AB3-0F9C1D9D67D5}"/>
    <cellStyle name="Normal 2 3 2 2 2 3 12" xfId="17155" xr:uid="{26D28D65-294D-46E8-A68A-2E9FA78A5C13}"/>
    <cellStyle name="Normal 2 3 2 2 2 3 13" xfId="17156" xr:uid="{71A82B9B-B020-4EE8-81D3-81282601B60C}"/>
    <cellStyle name="Normal 2 3 2 2 2 3 14" xfId="17157" xr:uid="{95568BBD-1609-49F1-8A1A-6B17CA2F33F2}"/>
    <cellStyle name="Normal 2 3 2 2 2 3 2" xfId="17158" xr:uid="{5BC11976-4C02-4ED0-8D6B-8AC93F046591}"/>
    <cellStyle name="Normal 2 3 2 2 2 3 2 2" xfId="17159" xr:uid="{911FA08B-3318-467D-A24C-D43BE6DE508D}"/>
    <cellStyle name="Normal 2 3 2 2 2 3 2 3" xfId="17160" xr:uid="{F758FCB2-6667-4E76-8935-89348FBEAB23}"/>
    <cellStyle name="Normal 2 3 2 2 2 3 2 4" xfId="17161" xr:uid="{97CD9095-7023-403C-9B88-8876F77C9940}"/>
    <cellStyle name="Normal 2 3 2 2 2 3 2 5" xfId="17162" xr:uid="{C7B3B983-CF49-4E8B-8127-B4F75E5F5099}"/>
    <cellStyle name="Normal 2 3 2 2 2 3 2 6" xfId="17163" xr:uid="{7479BB1E-ABA9-4937-8F9D-9B9CBF676CE8}"/>
    <cellStyle name="Normal 2 3 2 2 2 3 2 7" xfId="17164" xr:uid="{352833B5-3B32-4B45-935C-8E6A3976096A}"/>
    <cellStyle name="Normal 2 3 2 2 2 3 2 8" xfId="17165" xr:uid="{963E3DBE-1B6B-423A-B174-57FC45D73BF7}"/>
    <cellStyle name="Normal 2 3 2 2 2 3 2 9" xfId="17166" xr:uid="{C8FAEF2E-3F50-41DC-B615-71B2F2223203}"/>
    <cellStyle name="Normal 2 3 2 2 2 3 3" xfId="17167" xr:uid="{B8B0242E-42C3-41B0-9772-6A0B9E29A2CE}"/>
    <cellStyle name="Normal 2 3 2 2 2 3 4" xfId="17168" xr:uid="{44C1EBF9-B756-43FA-86D3-9D8811C8D3ED}"/>
    <cellStyle name="Normal 2 3 2 2 2 3 5" xfId="17169" xr:uid="{9383B104-9905-4D34-B6FA-84A5C0790563}"/>
    <cellStyle name="Normal 2 3 2 2 2 3 6" xfId="17170" xr:uid="{7678C8BC-C0EE-4885-BA1B-E4886FE3501D}"/>
    <cellStyle name="Normal 2 3 2 2 2 3 7" xfId="17171" xr:uid="{57592D30-3052-4806-B7AC-72B0459043CC}"/>
    <cellStyle name="Normal 2 3 2 2 2 3 8" xfId="17172" xr:uid="{E5DE1FCB-5916-48DD-801B-12FE814D213D}"/>
    <cellStyle name="Normal 2 3 2 2 2 3 9" xfId="17173" xr:uid="{07DAE733-1D12-46D6-8F32-A722DE363E8C}"/>
    <cellStyle name="Normal 2 3 2 2 2 30" xfId="17174" xr:uid="{C66C99ED-9D98-41AD-A4B2-7D0274C57958}"/>
    <cellStyle name="Normal 2 3 2 2 2 31" xfId="17175" xr:uid="{B565DCA9-DB70-4BEC-B91A-FD77BF730CCC}"/>
    <cellStyle name="Normal 2 3 2 2 2 32" xfId="17176" xr:uid="{870BDE42-BAA8-46A7-B155-8BA7E5CA7E47}"/>
    <cellStyle name="Normal 2 3 2 2 2 33" xfId="17177" xr:uid="{EF0A9D5C-C06E-477D-8EAF-CED8B0337441}"/>
    <cellStyle name="Normal 2 3 2 2 2 34" xfId="17178" xr:uid="{118B5E09-3925-4D86-9FD1-0C4A9D95CB5B}"/>
    <cellStyle name="Normal 2 3 2 2 2 35" xfId="17179" xr:uid="{A970C8A6-B3A1-4A4B-BC56-96A0C3749569}"/>
    <cellStyle name="Normal 2 3 2 2 2 35 2" xfId="17180" xr:uid="{AC72E173-4690-4ABA-A306-D38BCF4F1565}"/>
    <cellStyle name="Normal 2 3 2 2 2 35 3" xfId="17181" xr:uid="{9E782E55-74BB-4399-81E2-9926549C9DBD}"/>
    <cellStyle name="Normal 2 3 2 2 2 35 4" xfId="17182" xr:uid="{4A8C28B1-59A0-4AA8-A227-76135E25DB9D}"/>
    <cellStyle name="Normal 2 3 2 2 2 35 5" xfId="17183" xr:uid="{9FB5019B-2DF4-4ACD-ABA3-1A242913E2BC}"/>
    <cellStyle name="Normal 2 3 2 2 2 36" xfId="17184" xr:uid="{9804DC32-4E73-4E7B-A83A-50EC33075BF9}"/>
    <cellStyle name="Normal 2 3 2 2 2 37" xfId="17185" xr:uid="{ACCCEAEB-A8C0-48C5-AE0E-B25EFC6B21CF}"/>
    <cellStyle name="Normal 2 3 2 2 2 38" xfId="17186" xr:uid="{A5503AF4-7DBD-44B5-AD2D-DBC0CA8F3E46}"/>
    <cellStyle name="Normal 2 3 2 2 2 39" xfId="17187" xr:uid="{8A1CCEC3-95A9-4286-96C4-FFA01F621A8F}"/>
    <cellStyle name="Normal 2 3 2 2 2 4" xfId="17188" xr:uid="{F145AC48-C32E-424E-9665-4EC387AAD6DA}"/>
    <cellStyle name="Normal 2 3 2 2 2 4 2" xfId="17189" xr:uid="{5B024DEA-BCE9-4878-B707-B5BFB7070CEE}"/>
    <cellStyle name="Normal 2 3 2 2 2 4 3" xfId="17190" xr:uid="{A504FFC9-FB32-4B52-9146-A2843C165A64}"/>
    <cellStyle name="Normal 2 3 2 2 2 4 4" xfId="17191" xr:uid="{E3048E1C-8820-4EB9-9907-0463B31E47F6}"/>
    <cellStyle name="Normal 2 3 2 2 2 4 5" xfId="17192" xr:uid="{EBE36D59-5544-4E54-B521-7CCED01F93ED}"/>
    <cellStyle name="Normal 2 3 2 2 2 4 6" xfId="17193" xr:uid="{30E88625-9E1B-40F6-84B9-4728440BAA2B}"/>
    <cellStyle name="Normal 2 3 2 2 2 40" xfId="17194" xr:uid="{07155ADA-0A87-4145-99CF-52662521537B}"/>
    <cellStyle name="Normal 2 3 2 2 2 41" xfId="17195" xr:uid="{4FEEA72E-7749-4101-AC99-619059411ADA}"/>
    <cellStyle name="Normal 2 3 2 2 2 42" xfId="17196" xr:uid="{84196C7A-FC57-43BA-AE51-82278219A5E7}"/>
    <cellStyle name="Normal 2 3 2 2 2 43" xfId="17197" xr:uid="{CE45173E-36D7-4140-B2F1-821255D1E305}"/>
    <cellStyle name="Normal 2 3 2 2 2 44" xfId="17198" xr:uid="{4BCB434B-7F95-4D30-83AB-B41E5A2DB9A3}"/>
    <cellStyle name="Normal 2 3 2 2 2 45" xfId="17199" xr:uid="{2DA9D9F1-333A-4DA1-A5A1-AB94049132FC}"/>
    <cellStyle name="Normal 2 3 2 2 2 46" xfId="17200" xr:uid="{3237B0E7-7E9B-4D33-A459-323B2195FC4A}"/>
    <cellStyle name="Normal 2 3 2 2 2 47" xfId="17201" xr:uid="{CA3A046A-5AC5-4383-AE75-44722EE2E88B}"/>
    <cellStyle name="Normal 2 3 2 2 2 48" xfId="17202" xr:uid="{25D7AE34-E2A4-4705-AC17-69340BB3147A}"/>
    <cellStyle name="Normal 2 3 2 2 2 49" xfId="17203" xr:uid="{692FB272-0E68-4FB7-83B7-F2824D8AAAE0}"/>
    <cellStyle name="Normal 2 3 2 2 2 5" xfId="17204" xr:uid="{9236903F-7820-41B0-9EDD-593D3B2F5749}"/>
    <cellStyle name="Normal 2 3 2 2 2 5 10" xfId="17205" xr:uid="{EB79F430-C866-4BB1-8149-635F1F3CF1B3}"/>
    <cellStyle name="Normal 2 3 2 2 2 5 11" xfId="17206" xr:uid="{A9E7DCEB-EFD0-4E7B-AE1D-C98F84A3740D}"/>
    <cellStyle name="Normal 2 3 2 2 2 5 12" xfId="17207" xr:uid="{74E7A900-5B08-46A8-8E47-F7EA33E98935}"/>
    <cellStyle name="Normal 2 3 2 2 2 5 13" xfId="17208" xr:uid="{6F7A5E71-2C46-4211-81EC-F695FE9558C7}"/>
    <cellStyle name="Normal 2 3 2 2 2 5 14" xfId="17209" xr:uid="{C4FC7658-8BF2-4117-AA18-197CA5049FF0}"/>
    <cellStyle name="Normal 2 3 2 2 2 5 15" xfId="17210" xr:uid="{DEE8D2B5-C3D3-4FCE-A1ED-4A8D895BDA24}"/>
    <cellStyle name="Normal 2 3 2 2 2 5 16" xfId="17211" xr:uid="{E3B1E59D-FAFF-4364-9713-A2BD0B0C76AD}"/>
    <cellStyle name="Normal 2 3 2 2 2 5 17" xfId="17212" xr:uid="{CB061DA2-5838-480C-8848-9AA15C3909AB}"/>
    <cellStyle name="Normal 2 3 2 2 2 5 2" xfId="17213" xr:uid="{859FDECE-DA3F-4C60-8E94-DB2E7D7EE05C}"/>
    <cellStyle name="Normal 2 3 2 2 2 5 2 10" xfId="17214" xr:uid="{D3EEA4C5-8F65-48A4-8E4C-7975CBD5CD7C}"/>
    <cellStyle name="Normal 2 3 2 2 2 5 2 11" xfId="17215" xr:uid="{0F175E22-A4DA-4703-9C66-526756FB47CE}"/>
    <cellStyle name="Normal 2 3 2 2 2 5 2 12" xfId="17216" xr:uid="{0EE950BC-4D32-45B8-A40C-2623D7D5A6B3}"/>
    <cellStyle name="Normal 2 3 2 2 2 5 2 2" xfId="17217" xr:uid="{EBB4FD39-6AE9-4CC5-8151-9F6F4342554F}"/>
    <cellStyle name="Normal 2 3 2 2 2 5 2 2 2" xfId="17218" xr:uid="{6302A022-94B9-450B-8384-CD51CF5D1339}"/>
    <cellStyle name="Normal 2 3 2 2 2 5 2 2 2 2" xfId="17219" xr:uid="{7ECE3571-B2DE-45E0-96C2-DD8BBC57141D}"/>
    <cellStyle name="Normal 2 3 2 2 2 5 2 2 2 2 2" xfId="17220" xr:uid="{D41349AC-D3EC-49C5-BC48-E564DEAC0810}"/>
    <cellStyle name="Normal 2 3 2 2 2 5 2 2 2 2 2 2" xfId="17221" xr:uid="{D4F8113B-E19D-43EF-92BA-43365BAC8DD5}"/>
    <cellStyle name="Normal 2 3 2 2 2 5 2 2 2 2 2 3" xfId="17222" xr:uid="{17361260-2AF1-45F8-BADA-7D4B4F66C3C0}"/>
    <cellStyle name="Normal 2 3 2 2 2 5 2 2 2 2 2 4" xfId="17223" xr:uid="{D8985612-0336-4EFC-843A-2C9A7F4CC0DD}"/>
    <cellStyle name="Normal 2 3 2 2 2 5 2 2 2 2 2 5" xfId="17224" xr:uid="{2F001019-6846-4E7C-AB87-FAE2F5D1621D}"/>
    <cellStyle name="Normal 2 3 2 2 2 5 2 2 2 2 2 6" xfId="17225" xr:uid="{D013A49A-7342-4140-B5DD-21A5FF1C4B6D}"/>
    <cellStyle name="Normal 2 3 2 2 2 5 2 2 2 2 3" xfId="17226" xr:uid="{1F176DCC-6E7C-41AE-9421-D74ABD83ABDD}"/>
    <cellStyle name="Normal 2 3 2 2 2 5 2 2 2 2 4" xfId="17227" xr:uid="{DE26E60F-9923-4904-9D08-4C02D4121F86}"/>
    <cellStyle name="Normal 2 3 2 2 2 5 2 2 2 2 5" xfId="17228" xr:uid="{939DBDD8-A1AB-451E-A92A-CE091E7F632D}"/>
    <cellStyle name="Normal 2 3 2 2 2 5 2 2 2 2 6" xfId="17229" xr:uid="{134E9F65-47D3-4EFA-86A0-475C189840AE}"/>
    <cellStyle name="Normal 2 3 2 2 2 5 2 2 2 3" xfId="17230" xr:uid="{DA121DE4-85DD-4E89-A265-0E41FFAB9456}"/>
    <cellStyle name="Normal 2 3 2 2 2 5 2 2 2 4" xfId="17231" xr:uid="{364F6452-ACE6-4D5A-8954-60DC70CE8755}"/>
    <cellStyle name="Normal 2 3 2 2 2 5 2 2 2 5" xfId="17232" xr:uid="{4DB249C0-5AA0-4867-9F04-4EFC1F85F401}"/>
    <cellStyle name="Normal 2 3 2 2 2 5 2 2 2 6" xfId="17233" xr:uid="{6F4C7B7A-0AC1-4136-B21E-10B705807329}"/>
    <cellStyle name="Normal 2 3 2 2 2 5 2 2 2 7" xfId="17234" xr:uid="{59731E47-DAAA-420C-9A3E-12350E84D703}"/>
    <cellStyle name="Normal 2 3 2 2 2 5 2 2 2 8" xfId="17235" xr:uid="{A3B7E358-28A1-40A9-BC14-EE00F22165B4}"/>
    <cellStyle name="Normal 2 3 2 2 2 5 2 2 2 9" xfId="17236" xr:uid="{6BC9B1C6-F099-45C7-A675-E7F3F11B90DD}"/>
    <cellStyle name="Normal 2 3 2 2 2 5 2 2 3" xfId="17237" xr:uid="{2D74E883-4B2E-4B70-9C4B-5744C896A87C}"/>
    <cellStyle name="Normal 2 3 2 2 2 5 2 2 3 2" xfId="17238" xr:uid="{CC8770AD-86B7-4B91-BB18-DA88CE558231}"/>
    <cellStyle name="Normal 2 3 2 2 2 5 2 2 3 2 2" xfId="17239" xr:uid="{4059A7A3-A3AE-41FF-9878-CA5410F01CFE}"/>
    <cellStyle name="Normal 2 3 2 2 2 5 2 2 3 2 3" xfId="17240" xr:uid="{A34B7B2A-62ED-4DBF-B015-26D9D340B2DE}"/>
    <cellStyle name="Normal 2 3 2 2 2 5 2 2 3 2 4" xfId="17241" xr:uid="{0A3D21F4-66FB-41E1-B1B1-E4AAEE891F4C}"/>
    <cellStyle name="Normal 2 3 2 2 2 5 2 2 3 2 5" xfId="17242" xr:uid="{F0C36B76-2DAC-47BD-97FA-9506C510179F}"/>
    <cellStyle name="Normal 2 3 2 2 2 5 2 2 3 2 6" xfId="17243" xr:uid="{6C434296-9B9F-4D1A-99D1-82A82F3C63BF}"/>
    <cellStyle name="Normal 2 3 2 2 2 5 2 2 3 3" xfId="17244" xr:uid="{07B09DBC-5297-4014-8D73-5A722A674B4E}"/>
    <cellStyle name="Normal 2 3 2 2 2 5 2 2 3 4" xfId="17245" xr:uid="{21539637-FB8A-4C9F-AAAB-319585AD01F1}"/>
    <cellStyle name="Normal 2 3 2 2 2 5 2 2 3 5" xfId="17246" xr:uid="{2AC4AF72-3ED2-48AC-9EB6-B5F639AAB6F2}"/>
    <cellStyle name="Normal 2 3 2 2 2 5 2 2 3 6" xfId="17247" xr:uid="{A1AEB345-E64F-454E-90D6-72162F7EE70B}"/>
    <cellStyle name="Normal 2 3 2 2 2 5 2 2 4" xfId="17248" xr:uid="{18A3C864-51EF-4CD4-9BA9-F6826EEBB52D}"/>
    <cellStyle name="Normal 2 3 2 2 2 5 2 2 5" xfId="17249" xr:uid="{8340E17F-5EC1-4A3E-B9D4-8325082406D7}"/>
    <cellStyle name="Normal 2 3 2 2 2 5 2 2 6" xfId="17250" xr:uid="{9AD2D4CB-8885-472B-888E-B86E79571E58}"/>
    <cellStyle name="Normal 2 3 2 2 2 5 2 2 7" xfId="17251" xr:uid="{0A26ADDB-E023-465E-8565-A571F477598B}"/>
    <cellStyle name="Normal 2 3 2 2 2 5 2 2 8" xfId="17252" xr:uid="{088FDDFF-B59A-42EC-B660-C414673DCEBE}"/>
    <cellStyle name="Normal 2 3 2 2 2 5 2 2 9" xfId="17253" xr:uid="{22B58BDD-08B9-4EF3-A898-1C915F8D56B9}"/>
    <cellStyle name="Normal 2 3 2 2 2 5 2 3" xfId="17254" xr:uid="{5B9D47A7-77D0-4410-8C16-61BF810A5B0F}"/>
    <cellStyle name="Normal 2 3 2 2 2 5 2 4" xfId="17255" xr:uid="{D1AE2D55-19D1-4F7D-994F-903195081E95}"/>
    <cellStyle name="Normal 2 3 2 2 2 5 2 5" xfId="17256" xr:uid="{AE7407E9-9623-446A-A095-52937E36D70B}"/>
    <cellStyle name="Normal 2 3 2 2 2 5 2 5 2" xfId="17257" xr:uid="{A65B72B0-65CB-47F1-A31B-75F4683056E4}"/>
    <cellStyle name="Normal 2 3 2 2 2 5 2 5 2 2" xfId="17258" xr:uid="{B6D63D13-2404-489B-8031-D6128EAE6A85}"/>
    <cellStyle name="Normal 2 3 2 2 2 5 2 5 2 3" xfId="17259" xr:uid="{A30AA0A8-E875-4918-B1F0-EA12F4E729DC}"/>
    <cellStyle name="Normal 2 3 2 2 2 5 2 5 2 4" xfId="17260" xr:uid="{A7E33C5C-5E92-4B0E-B20A-1F2F2BD472EC}"/>
    <cellStyle name="Normal 2 3 2 2 2 5 2 5 2 5" xfId="17261" xr:uid="{C795521D-95E9-4CB3-AEFF-36D19A2CDF6F}"/>
    <cellStyle name="Normal 2 3 2 2 2 5 2 5 2 6" xfId="17262" xr:uid="{E9F1DD05-2167-44C4-A38A-7FC6AB150738}"/>
    <cellStyle name="Normal 2 3 2 2 2 5 2 5 3" xfId="17263" xr:uid="{5C9B5499-1169-43AA-9A2E-3D040A41451C}"/>
    <cellStyle name="Normal 2 3 2 2 2 5 2 5 4" xfId="17264" xr:uid="{08EED2D1-0463-401A-82DB-79C645D0304A}"/>
    <cellStyle name="Normal 2 3 2 2 2 5 2 5 5" xfId="17265" xr:uid="{AF9D02A8-7896-44F6-80FA-88FDF2E14EA4}"/>
    <cellStyle name="Normal 2 3 2 2 2 5 2 5 6" xfId="17266" xr:uid="{98017D16-3615-4052-BE68-B002AEC10D96}"/>
    <cellStyle name="Normal 2 3 2 2 2 5 2 6" xfId="17267" xr:uid="{D8AE1E36-9ECE-4D91-BB70-3BC66FC74BD8}"/>
    <cellStyle name="Normal 2 3 2 2 2 5 2 7" xfId="17268" xr:uid="{A271BD08-693A-48CA-81EE-0878F530E6F8}"/>
    <cellStyle name="Normal 2 3 2 2 2 5 2 8" xfId="17269" xr:uid="{2C000496-B457-4D3E-B80D-04A95D7E6F84}"/>
    <cellStyle name="Normal 2 3 2 2 2 5 2 9" xfId="17270" xr:uid="{FD643537-F257-453A-B7AC-6AC5FE13D1A7}"/>
    <cellStyle name="Normal 2 3 2 2 2 5 3" xfId="17271" xr:uid="{24198A48-601D-47AB-807E-0DA439BEBA49}"/>
    <cellStyle name="Normal 2 3 2 2 2 5 3 2" xfId="17272" xr:uid="{C172331B-3A66-4B21-A22A-EEB0B4922C93}"/>
    <cellStyle name="Normal 2 3 2 2 2 5 3 2 2" xfId="17273" xr:uid="{8FE58E96-36F2-42F1-9F9F-A20B0C2EF716}"/>
    <cellStyle name="Normal 2 3 2 2 2 5 3 2 2 2" xfId="17274" xr:uid="{77B327B9-1B55-4C63-8AA8-874DC4A8136C}"/>
    <cellStyle name="Normal 2 3 2 2 2 5 3 2 2 2 2" xfId="17275" xr:uid="{EC52184A-9607-4834-A209-11573BE91F05}"/>
    <cellStyle name="Normal 2 3 2 2 2 5 3 2 2 2 3" xfId="17276" xr:uid="{0E839789-341A-4982-B272-2C87B17CC1D6}"/>
    <cellStyle name="Normal 2 3 2 2 2 5 3 2 2 2 4" xfId="17277" xr:uid="{FC9AC70C-82AF-477C-A08E-A47E6D1DC5E6}"/>
    <cellStyle name="Normal 2 3 2 2 2 5 3 2 2 2 5" xfId="17278" xr:uid="{D0EFE3CD-7DC1-4254-A075-92AA5BDAA0CC}"/>
    <cellStyle name="Normal 2 3 2 2 2 5 3 2 2 2 6" xfId="17279" xr:uid="{93514ACC-D49D-4FC8-BA77-90D8CD52F9BF}"/>
    <cellStyle name="Normal 2 3 2 2 2 5 3 2 2 3" xfId="17280" xr:uid="{4D85ADC6-82CE-4C7D-B6DE-C062C22D8913}"/>
    <cellStyle name="Normal 2 3 2 2 2 5 3 2 2 4" xfId="17281" xr:uid="{FE413DB9-9E23-41ED-A87C-9F9F245BBA46}"/>
    <cellStyle name="Normal 2 3 2 2 2 5 3 2 2 5" xfId="17282" xr:uid="{1B20E43C-9263-432F-B633-857FA579A457}"/>
    <cellStyle name="Normal 2 3 2 2 2 5 3 2 2 6" xfId="17283" xr:uid="{6D5DB447-223D-4541-A7A4-A73607280F65}"/>
    <cellStyle name="Normal 2 3 2 2 2 5 3 2 3" xfId="17284" xr:uid="{1A856F59-333A-49F3-B54B-4DCF5F7E25D5}"/>
    <cellStyle name="Normal 2 3 2 2 2 5 3 2 4" xfId="17285" xr:uid="{43D1CFF3-9A83-40C0-861A-026E7167C443}"/>
    <cellStyle name="Normal 2 3 2 2 2 5 3 2 5" xfId="17286" xr:uid="{8C311053-3ED1-4441-91AF-8A19588EA981}"/>
    <cellStyle name="Normal 2 3 2 2 2 5 3 2 6" xfId="17287" xr:uid="{7F058726-B2D0-4C72-AB74-1AC62BFF8903}"/>
    <cellStyle name="Normal 2 3 2 2 2 5 3 2 7" xfId="17288" xr:uid="{CAD47ECE-3B68-4CF4-AA39-C8D9C3DEFFC2}"/>
    <cellStyle name="Normal 2 3 2 2 2 5 3 2 8" xfId="17289" xr:uid="{73F38CBB-AEFB-4FB4-ABFA-40531EC40128}"/>
    <cellStyle name="Normal 2 3 2 2 2 5 3 2 9" xfId="17290" xr:uid="{A1894DC1-6AFF-4F9D-A74F-702FF7110B0B}"/>
    <cellStyle name="Normal 2 3 2 2 2 5 3 3" xfId="17291" xr:uid="{F493F11C-5D7C-4060-B7CB-C4BD06AAD8D4}"/>
    <cellStyle name="Normal 2 3 2 2 2 5 3 3 2" xfId="17292" xr:uid="{28ACB0F7-C571-41A3-9E6A-459A78AE55F8}"/>
    <cellStyle name="Normal 2 3 2 2 2 5 3 3 2 2" xfId="17293" xr:uid="{0943F98B-6F7C-4C68-A5A8-23DC3B564FF1}"/>
    <cellStyle name="Normal 2 3 2 2 2 5 3 3 2 3" xfId="17294" xr:uid="{FAF5AA07-E640-4DA4-AEA3-847E8E8ED6A4}"/>
    <cellStyle name="Normal 2 3 2 2 2 5 3 3 2 4" xfId="17295" xr:uid="{FD0BA2D4-345A-4349-BDA5-6EFDF7FB65D9}"/>
    <cellStyle name="Normal 2 3 2 2 2 5 3 3 2 5" xfId="17296" xr:uid="{2FE85258-3CC7-42EA-A0EB-0AEFAFCAEEB7}"/>
    <cellStyle name="Normal 2 3 2 2 2 5 3 3 2 6" xfId="17297" xr:uid="{93F7F4F8-C625-442C-A326-AACC8EB968D1}"/>
    <cellStyle name="Normal 2 3 2 2 2 5 3 3 3" xfId="17298" xr:uid="{5154CF38-22D0-4B76-B668-534C8A9220F4}"/>
    <cellStyle name="Normal 2 3 2 2 2 5 3 3 4" xfId="17299" xr:uid="{593B661C-1884-470A-A875-E40D4D07EFB9}"/>
    <cellStyle name="Normal 2 3 2 2 2 5 3 3 5" xfId="17300" xr:uid="{97A10B12-5ADF-4F6F-BD8C-ADF7FC3392BF}"/>
    <cellStyle name="Normal 2 3 2 2 2 5 3 3 6" xfId="17301" xr:uid="{34A7672F-61ED-407E-A05F-706780B50B1F}"/>
    <cellStyle name="Normal 2 3 2 2 2 5 3 4" xfId="17302" xr:uid="{2C0B8EA8-419D-49A3-B6BF-A43D944DFE72}"/>
    <cellStyle name="Normal 2 3 2 2 2 5 3 5" xfId="17303" xr:uid="{02F572AD-8D2B-43CC-8558-3D8659A7837D}"/>
    <cellStyle name="Normal 2 3 2 2 2 5 3 6" xfId="17304" xr:uid="{55CC5929-4D2F-432C-A7DF-59A7F0E378FE}"/>
    <cellStyle name="Normal 2 3 2 2 2 5 3 7" xfId="17305" xr:uid="{8D3AFF9D-BBBC-4EC7-947D-FAEFB84E6805}"/>
    <cellStyle name="Normal 2 3 2 2 2 5 3 8" xfId="17306" xr:uid="{FFE1C9A1-DE7B-42DB-AB43-381854C325AC}"/>
    <cellStyle name="Normal 2 3 2 2 2 5 3 9" xfId="17307" xr:uid="{D5696BFD-92DC-446C-9FA5-CC9DED082DF1}"/>
    <cellStyle name="Normal 2 3 2 2 2 5 4" xfId="17308" xr:uid="{7F18E4AB-22B0-48C9-93FC-26FBD080E086}"/>
    <cellStyle name="Normal 2 3 2 2 2 5 5" xfId="17309" xr:uid="{5D00DB99-9664-4799-96E3-1A5EE052C48E}"/>
    <cellStyle name="Normal 2 3 2 2 2 5 5 2" xfId="17310" xr:uid="{77EC67AE-039F-4E46-B790-8334F4519672}"/>
    <cellStyle name="Normal 2 3 2 2 2 5 5 2 2" xfId="17311" xr:uid="{28D6428A-3FE4-4F22-B1BF-1787DBA5BEF2}"/>
    <cellStyle name="Normal 2 3 2 2 2 5 5 2 3" xfId="17312" xr:uid="{5B4B2654-B566-44CB-B457-655B6E072823}"/>
    <cellStyle name="Normal 2 3 2 2 2 5 5 2 4" xfId="17313" xr:uid="{BBE09A60-E575-4685-98E9-E918DB771851}"/>
    <cellStyle name="Normal 2 3 2 2 2 5 5 2 5" xfId="17314" xr:uid="{5D76D4C0-B8C8-434F-A19E-6E9CDB857513}"/>
    <cellStyle name="Normal 2 3 2 2 2 5 5 2 6" xfId="17315" xr:uid="{8327BBEB-E0B4-416F-B807-A4EAD5F02847}"/>
    <cellStyle name="Normal 2 3 2 2 2 5 5 3" xfId="17316" xr:uid="{0684A530-E28D-4EC8-A76B-F79430D51178}"/>
    <cellStyle name="Normal 2 3 2 2 2 5 5 4" xfId="17317" xr:uid="{AED43D48-63EC-462D-9F3C-05C5AF3C5A52}"/>
    <cellStyle name="Normal 2 3 2 2 2 5 5 5" xfId="17318" xr:uid="{7E217610-09D7-4B67-B4BF-22EE33F594B0}"/>
    <cellStyle name="Normal 2 3 2 2 2 5 5 6" xfId="17319" xr:uid="{0CE8C2FA-3422-4D13-9009-9E03508F9D98}"/>
    <cellStyle name="Normal 2 3 2 2 2 5 6" xfId="17320" xr:uid="{D0DEBC8D-9FB9-4BB7-B260-EA7F20389E45}"/>
    <cellStyle name="Normal 2 3 2 2 2 5 7" xfId="17321" xr:uid="{A80D2229-2BD1-4075-805D-FD57E9DA2511}"/>
    <cellStyle name="Normal 2 3 2 2 2 5 8" xfId="17322" xr:uid="{1458D872-DD9A-4C32-8190-36C88914F3EF}"/>
    <cellStyle name="Normal 2 3 2 2 2 5 9" xfId="17323" xr:uid="{9C858883-8D16-45FF-96FB-C3237D2DE21E}"/>
    <cellStyle name="Normal 2 3 2 2 2 50" xfId="17324" xr:uid="{2EC13C46-7F93-4D16-BA92-822FB6605172}"/>
    <cellStyle name="Normal 2 3 2 2 2 51" xfId="17325" xr:uid="{873D690B-DFEE-4C87-A1B2-65E552F07A1C}"/>
    <cellStyle name="Normal 2 3 2 2 2 52" xfId="17326" xr:uid="{FD94C9DE-8AFD-4137-8816-19CF831B7515}"/>
    <cellStyle name="Normal 2 3 2 2 2 6" xfId="17327" xr:uid="{8C6BBF19-3ACB-4A5F-A50C-2B0361C97BDB}"/>
    <cellStyle name="Normal 2 3 2 2 2 6 2" xfId="17328" xr:uid="{DA33B519-8F2C-4045-BCFD-129DEB068F18}"/>
    <cellStyle name="Normal 2 3 2 2 2 6 3" xfId="17329" xr:uid="{8F9A6049-D83E-4176-A9BF-71BA0AEDE3F4}"/>
    <cellStyle name="Normal 2 3 2 2 2 6 4" xfId="17330" xr:uid="{1C84450B-52D0-45AF-AB34-36C01699C6EB}"/>
    <cellStyle name="Normal 2 3 2 2 2 6 5" xfId="17331" xr:uid="{777F1EC8-4FFA-47EC-AD2B-85AE5E67DD68}"/>
    <cellStyle name="Normal 2 3 2 2 2 6 6" xfId="17332" xr:uid="{12669393-578D-455D-A555-EC7D934215AB}"/>
    <cellStyle name="Normal 2 3 2 2 2 7" xfId="17333" xr:uid="{D1BFA94C-00D4-460B-A359-6C39001C295A}"/>
    <cellStyle name="Normal 2 3 2 2 2 7 2" xfId="17334" xr:uid="{92F8F32D-4820-4676-B2CD-29F38EE79ACA}"/>
    <cellStyle name="Normal 2 3 2 2 2 7 3" xfId="17335" xr:uid="{79723C64-6C7C-4D9E-9959-EED01B25F0F1}"/>
    <cellStyle name="Normal 2 3 2 2 2 7 4" xfId="17336" xr:uid="{D492245F-A5CB-410C-BBAB-59C45811CDFD}"/>
    <cellStyle name="Normal 2 3 2 2 2 7 5" xfId="17337" xr:uid="{A5283AC1-7EB9-499E-AD8A-3E7578A43A42}"/>
    <cellStyle name="Normal 2 3 2 2 2 7 6" xfId="17338" xr:uid="{0A3A9971-5CD6-4A60-81A1-AE34116A8B58}"/>
    <cellStyle name="Normal 2 3 2 2 2 8" xfId="17339" xr:uid="{2C50C165-F1B6-4CB9-9DDE-89ECA08A7FBE}"/>
    <cellStyle name="Normal 2 3 2 2 2 8 10" xfId="17340" xr:uid="{0F7185D2-09A6-4631-8107-64B8533094F3}"/>
    <cellStyle name="Normal 2 3 2 2 2 8 11" xfId="17341" xr:uid="{E141D86F-668B-48A2-BA5A-83ACFD2193B0}"/>
    <cellStyle name="Normal 2 3 2 2 2 8 12" xfId="17342" xr:uid="{7D86AC80-8FB0-494D-BF18-06BC18418468}"/>
    <cellStyle name="Normal 2 3 2 2 2 8 13" xfId="17343" xr:uid="{FC77BF83-9422-4F5F-8DC9-88F85C13BEE4}"/>
    <cellStyle name="Normal 2 3 2 2 2 8 14" xfId="17344" xr:uid="{BC826060-DDE8-4BF5-BFE7-DEEA251D1BEF}"/>
    <cellStyle name="Normal 2 3 2 2 2 8 2" xfId="17345" xr:uid="{F6DB1B08-8CE9-4111-8675-EF16D60C1E24}"/>
    <cellStyle name="Normal 2 3 2 2 2 8 2 2" xfId="17346" xr:uid="{0C497965-545D-4965-9EC1-EF4188763018}"/>
    <cellStyle name="Normal 2 3 2 2 2 8 2 2 2" xfId="17347" xr:uid="{4242C446-1531-4232-BE54-9F349DE8BF30}"/>
    <cellStyle name="Normal 2 3 2 2 2 8 2 2 2 2" xfId="17348" xr:uid="{8172401A-836E-49CB-8BC3-7E02C79C5FA5}"/>
    <cellStyle name="Normal 2 3 2 2 2 8 2 2 2 3" xfId="17349" xr:uid="{77097A19-F877-4E64-AE8E-F29FC5E0DD2D}"/>
    <cellStyle name="Normal 2 3 2 2 2 8 2 2 2 4" xfId="17350" xr:uid="{4BCF4F46-6293-47ED-98C2-DC2F55580A10}"/>
    <cellStyle name="Normal 2 3 2 2 2 8 2 2 2 5" xfId="17351" xr:uid="{101D0C9B-CAB1-4B0C-A0D9-622E799007FB}"/>
    <cellStyle name="Normal 2 3 2 2 2 8 2 2 2 6" xfId="17352" xr:uid="{3FC7CA0F-F1FE-4BE6-B97E-A5B64DE770EF}"/>
    <cellStyle name="Normal 2 3 2 2 2 8 2 2 3" xfId="17353" xr:uid="{71141C56-823C-4F2F-B1BF-6C6AF3C92821}"/>
    <cellStyle name="Normal 2 3 2 2 2 8 2 2 4" xfId="17354" xr:uid="{CCD4FAC6-35DE-441C-87A0-E35455D19A1B}"/>
    <cellStyle name="Normal 2 3 2 2 2 8 2 2 5" xfId="17355" xr:uid="{4A8780DD-29B6-4230-827C-B91C3F3090BA}"/>
    <cellStyle name="Normal 2 3 2 2 2 8 2 2 6" xfId="17356" xr:uid="{C650EBF8-3441-4DBA-8BCF-6040CE10BAD8}"/>
    <cellStyle name="Normal 2 3 2 2 2 8 2 3" xfId="17357" xr:uid="{879B2A03-D03D-4385-8768-CB52D8743580}"/>
    <cellStyle name="Normal 2 3 2 2 2 8 2 4" xfId="17358" xr:uid="{564B8061-EB0D-4B69-9CEE-E7CC6C22B37F}"/>
    <cellStyle name="Normal 2 3 2 2 2 8 2 5" xfId="17359" xr:uid="{9B5A216D-6BE2-4EF2-B0DE-3C33AADD9E6B}"/>
    <cellStyle name="Normal 2 3 2 2 2 8 2 6" xfId="17360" xr:uid="{9FA98309-8F2A-45D1-A9BF-F8B3E8732A1C}"/>
    <cellStyle name="Normal 2 3 2 2 2 8 2 7" xfId="17361" xr:uid="{97FE614D-3B30-4B6E-99AD-8134F85E9E12}"/>
    <cellStyle name="Normal 2 3 2 2 2 8 2 8" xfId="17362" xr:uid="{FAAAD9D1-EB73-4A1F-93E7-7FBE4367CCA3}"/>
    <cellStyle name="Normal 2 3 2 2 2 8 2 9" xfId="17363" xr:uid="{976E2DE8-B720-4DE4-BC38-962BAEFEF728}"/>
    <cellStyle name="Normal 2 3 2 2 2 8 3" xfId="17364" xr:uid="{90534F40-3549-41C0-B3D1-C1500E6552D6}"/>
    <cellStyle name="Normal 2 3 2 2 2 8 3 2" xfId="17365" xr:uid="{3085C2DA-721C-431F-869E-687A57C37B89}"/>
    <cellStyle name="Normal 2 3 2 2 2 8 3 2 2" xfId="17366" xr:uid="{43ED6A59-49C7-406B-A361-D4AD24935A6D}"/>
    <cellStyle name="Normal 2 3 2 2 2 8 3 2 3" xfId="17367" xr:uid="{2484E65A-4099-4393-B823-51994890E185}"/>
    <cellStyle name="Normal 2 3 2 2 2 8 3 2 4" xfId="17368" xr:uid="{8E4F61F8-5685-4D4D-B3B3-DA2F64573F41}"/>
    <cellStyle name="Normal 2 3 2 2 2 8 3 2 5" xfId="17369" xr:uid="{3CA78E7A-29AD-43ED-A1F3-112D20E7FB2F}"/>
    <cellStyle name="Normal 2 3 2 2 2 8 3 2 6" xfId="17370" xr:uid="{FE92B55C-85AB-453E-9219-12BD62D157BE}"/>
    <cellStyle name="Normal 2 3 2 2 2 8 3 3" xfId="17371" xr:uid="{E2111ACA-C2A4-47D8-9B50-71FB78837273}"/>
    <cellStyle name="Normal 2 3 2 2 2 8 3 4" xfId="17372" xr:uid="{679C1438-8890-4C29-9BB0-BEA738D9F968}"/>
    <cellStyle name="Normal 2 3 2 2 2 8 3 5" xfId="17373" xr:uid="{CDF6F451-F09A-4744-BEA6-C7ECBF89AC8F}"/>
    <cellStyle name="Normal 2 3 2 2 2 8 3 6" xfId="17374" xr:uid="{27083728-92A7-4597-BF61-2732435DFEF1}"/>
    <cellStyle name="Normal 2 3 2 2 2 8 4" xfId="17375" xr:uid="{015592B6-15F1-4119-BDA7-958681E5AA5A}"/>
    <cellStyle name="Normal 2 3 2 2 2 8 5" xfId="17376" xr:uid="{9DEC1FB6-B60D-42B9-824B-3C8FACE37B6F}"/>
    <cellStyle name="Normal 2 3 2 2 2 8 6" xfId="17377" xr:uid="{65F5EC0E-FE87-41D9-9AB3-D5F8A394985E}"/>
    <cellStyle name="Normal 2 3 2 2 2 8 7" xfId="17378" xr:uid="{0215A887-7F94-4D49-A0EF-6B6CE7154D2C}"/>
    <cellStyle name="Normal 2 3 2 2 2 8 8" xfId="17379" xr:uid="{94E1B7A4-CF9F-434D-BA54-1CE084C0160E}"/>
    <cellStyle name="Normal 2 3 2 2 2 8 9" xfId="17380" xr:uid="{1D90EB53-AD64-4CA8-A926-02E60130AB9E}"/>
    <cellStyle name="Normal 2 3 2 2 2 9" xfId="17381" xr:uid="{B0E2E6F2-9647-4E28-8BE2-0EE974E2DD14}"/>
    <cellStyle name="Normal 2 3 2 2 2 9 2" xfId="17382" xr:uid="{11923679-A1EF-4643-8B5F-4900638194FC}"/>
    <cellStyle name="Normal 2 3 2 2 2 9 3" xfId="17383" xr:uid="{882D8136-5D99-4667-96F6-97EC594064B0}"/>
    <cellStyle name="Normal 2 3 2 2 2 9 4" xfId="17384" xr:uid="{323D4C7F-1326-46A4-AE42-A7E51FDD38C5}"/>
    <cellStyle name="Normal 2 3 2 2 2 9 5" xfId="17385" xr:uid="{42CB14C9-D990-4ED5-BBB8-AE34C5F612B9}"/>
    <cellStyle name="Normal 2 3 2 2 2 9 6" xfId="17386" xr:uid="{AF13907B-1649-4700-91DF-F849D277EDEE}"/>
    <cellStyle name="Normal 2 3 2 2 20" xfId="17387" xr:uid="{8CC384F3-4DAB-4788-B180-B70C4834ADAF}"/>
    <cellStyle name="Normal 2 3 2 2 21" xfId="17388" xr:uid="{926B0990-15B7-45C6-978A-946C65FECCDE}"/>
    <cellStyle name="Normal 2 3 2 2 22" xfId="17389" xr:uid="{6EC7234A-C101-4BFC-B9A1-A0A23639E877}"/>
    <cellStyle name="Normal 2 3 2 2 23" xfId="17390" xr:uid="{2E2EC856-C04B-4408-8AEA-6B2DFF506F04}"/>
    <cellStyle name="Normal 2 3 2 2 24" xfId="17391" xr:uid="{C508F171-5084-4498-A08E-33B79E4D2CA7}"/>
    <cellStyle name="Normal 2 3 2 2 25" xfId="17392" xr:uid="{7F9DC669-BFD8-4719-9A4E-3732CCBDCA07}"/>
    <cellStyle name="Normal 2 3 2 2 26" xfId="17393" xr:uid="{C724A88F-7492-4AAC-936B-13229FF2B843}"/>
    <cellStyle name="Normal 2 3 2 2 27" xfId="17394" xr:uid="{C42B9514-10AE-4C12-8037-2C9BDA08C452}"/>
    <cellStyle name="Normal 2 3 2 2 28" xfId="17395" xr:uid="{D2450C61-F17F-4EFD-8865-3384FD65DC45}"/>
    <cellStyle name="Normal 2 3 2 2 28 2" xfId="17396" xr:uid="{68B75EF1-DD23-4A67-A28F-27028D688CB2}"/>
    <cellStyle name="Normal 2 3 2 2 28 2 2" xfId="17397" xr:uid="{E1BCF155-C1A1-4CF2-9D2F-FF4F129DCE63}"/>
    <cellStyle name="Normal 2 3 2 2 28 2 2 2" xfId="17398" xr:uid="{DEB45666-508D-417F-B4FA-92DC0FC5D533}"/>
    <cellStyle name="Normal 2 3 2 2 28 3" xfId="17399" xr:uid="{5662EA9F-0CD0-4590-AB37-5092F6DD4143}"/>
    <cellStyle name="Normal 2 3 2 2 28 4" xfId="17400" xr:uid="{8D0FADBF-55F4-4F48-894A-364E3AA690A9}"/>
    <cellStyle name="Normal 2 3 2 2 28 5" xfId="17401" xr:uid="{9F2989D5-4111-43BF-959D-F67E963228D0}"/>
    <cellStyle name="Normal 2 3 2 2 28 6" xfId="17402" xr:uid="{5603C796-BE4A-483F-8674-69923C371055}"/>
    <cellStyle name="Normal 2 3 2 2 29" xfId="17403" xr:uid="{82394A09-5F46-45C3-B077-364B53C1771A}"/>
    <cellStyle name="Normal 2 3 2 2 29 2" xfId="17404" xr:uid="{0348AEF5-54F6-4225-9AB2-5E35AEFB71D6}"/>
    <cellStyle name="Normal 2 3 2 2 29 2 2" xfId="17405" xr:uid="{F06F41E2-E87D-4F2A-BEF2-CA3C91C651E4}"/>
    <cellStyle name="Normal 2 3 2 2 3" xfId="17406" xr:uid="{3A07EC8D-3643-468B-A5C6-E6AC573CA6A5}"/>
    <cellStyle name="Normal 2 3 2 2 3 10" xfId="17407" xr:uid="{6313926D-2A83-40C2-B8D9-B6EFA4FBA103}"/>
    <cellStyle name="Normal 2 3 2 2 3 11" xfId="17408" xr:uid="{EEE8E790-6AA4-4A2A-94F9-9C95092B5EFC}"/>
    <cellStyle name="Normal 2 3 2 2 3 12" xfId="17409" xr:uid="{AC00C59D-55AE-4ED8-AE70-4CA2FAD63ED0}"/>
    <cellStyle name="Normal 2 3 2 2 3 13" xfId="17410" xr:uid="{516CB49B-5395-4691-8591-9D372712C8BB}"/>
    <cellStyle name="Normal 2 3 2 2 3 14" xfId="17411" xr:uid="{B83AE389-EC01-4798-A45F-C83F3B63D87E}"/>
    <cellStyle name="Normal 2 3 2 2 3 15" xfId="17412" xr:uid="{A9CAE968-7900-4F61-89B9-D94B7C0EBBFF}"/>
    <cellStyle name="Normal 2 3 2 2 3 16" xfId="17413" xr:uid="{AC6DD659-048E-402C-84BE-F471D32CCA68}"/>
    <cellStyle name="Normal 2 3 2 2 3 2" xfId="17414" xr:uid="{79E6C689-70AC-4DBC-B046-CAD54D88E3BB}"/>
    <cellStyle name="Normal 2 3 2 2 3 2 10" xfId="17415" xr:uid="{47D0BF2A-40A6-4CDD-BA1A-64727AF03EC7}"/>
    <cellStyle name="Normal 2 3 2 2 3 2 11" xfId="17416" xr:uid="{A58369B4-D551-4263-A987-866E1BA062D3}"/>
    <cellStyle name="Normal 2 3 2 2 3 2 12" xfId="17417" xr:uid="{3D65242E-A2BA-4EA8-B620-C73BB473990B}"/>
    <cellStyle name="Normal 2 3 2 2 3 2 13" xfId="17418" xr:uid="{419F7606-4CC9-4477-B785-CEE9442F7764}"/>
    <cellStyle name="Normal 2 3 2 2 3 2 14" xfId="17419" xr:uid="{AB2F05C2-C9F4-4F51-B252-68A2FCC65BE8}"/>
    <cellStyle name="Normal 2 3 2 2 3 2 15" xfId="17420" xr:uid="{27100AD7-4FBD-4012-BF4D-16800580A987}"/>
    <cellStyle name="Normal 2 3 2 2 3 2 2" xfId="17421" xr:uid="{86B59233-11AD-4DC4-BF73-D969DC1FCA55}"/>
    <cellStyle name="Normal 2 3 2 2 3 2 2 10" xfId="17422" xr:uid="{97F932A1-E536-4D9C-A293-992AC3CE2A26}"/>
    <cellStyle name="Normal 2 3 2 2 3 2 2 11" xfId="17423" xr:uid="{7D0DBD97-4F74-4D6C-AF7A-31F4C2DA7F23}"/>
    <cellStyle name="Normal 2 3 2 2 3 2 2 12" xfId="17424" xr:uid="{D0E97963-A3D1-4F66-976F-98BE8184E879}"/>
    <cellStyle name="Normal 2 3 2 2 3 2 2 2" xfId="17425" xr:uid="{D358FAB7-0986-4DA2-9541-5DCBBEF5A4D5}"/>
    <cellStyle name="Normal 2 3 2 2 3 2 2 2 10" xfId="17426" xr:uid="{E1DA3AC6-6496-411C-9CC9-FA491E44EE84}"/>
    <cellStyle name="Normal 2 3 2 2 3 2 2 2 11" xfId="17427" xr:uid="{F036D047-FDF2-4B8F-BFC8-13AFA7CC7F7D}"/>
    <cellStyle name="Normal 2 3 2 2 3 2 2 2 12" xfId="17428" xr:uid="{3DA3FC66-1F75-476C-A66F-A4453FBB9E72}"/>
    <cellStyle name="Normal 2 3 2 2 3 2 2 2 2" xfId="17429" xr:uid="{C411FF50-8A61-4DDA-94C7-D2EE987A14BE}"/>
    <cellStyle name="Normal 2 3 2 2 3 2 2 2 2 2" xfId="17430" xr:uid="{9E4FABAC-E0DE-4C11-90DC-13005D3AED87}"/>
    <cellStyle name="Normal 2 3 2 2 3 2 2 2 2 2 2" xfId="17431" xr:uid="{57438EAB-F911-4702-AB9F-A48C4D223D8A}"/>
    <cellStyle name="Normal 2 3 2 2 3 2 2 2 2 2 2 2" xfId="17432" xr:uid="{11656DB7-DBD3-4671-AF80-0A62DFC25AF4}"/>
    <cellStyle name="Normal 2 3 2 2 3 2 2 2 2 2 2 2 2" xfId="17433" xr:uid="{17CF68FB-A0F9-4B89-B852-679D7BED8FCA}"/>
    <cellStyle name="Normal 2 3 2 2 3 2 2 2 2 2 2 2 3" xfId="17434" xr:uid="{3BDD59C8-22AD-4759-959B-0436FA491E67}"/>
    <cellStyle name="Normal 2 3 2 2 3 2 2 2 2 2 2 2 4" xfId="17435" xr:uid="{B9854BCE-4EC2-4B80-9A2A-9B1F04550218}"/>
    <cellStyle name="Normal 2 3 2 2 3 2 2 2 2 2 2 2 5" xfId="17436" xr:uid="{0BCDDC48-ED1C-47B5-A137-A2DC40245D02}"/>
    <cellStyle name="Normal 2 3 2 2 3 2 2 2 2 2 2 2 6" xfId="17437" xr:uid="{B96EAD67-1755-469D-8B03-F5672EC16DE8}"/>
    <cellStyle name="Normal 2 3 2 2 3 2 2 2 2 2 2 3" xfId="17438" xr:uid="{2725624A-5B67-4D6C-9A4F-75F194350F70}"/>
    <cellStyle name="Normal 2 3 2 2 3 2 2 2 2 2 2 4" xfId="17439" xr:uid="{A97EE0F8-5748-4DD4-8533-F0E2B49411E3}"/>
    <cellStyle name="Normal 2 3 2 2 3 2 2 2 2 2 2 5" xfId="17440" xr:uid="{A6C6B730-856A-47DA-A8B0-B3AD54161C32}"/>
    <cellStyle name="Normal 2 3 2 2 3 2 2 2 2 2 2 6" xfId="17441" xr:uid="{FAEE937D-5359-49AD-BAB1-246983638F6D}"/>
    <cellStyle name="Normal 2 3 2 2 3 2 2 2 2 2 3" xfId="17442" xr:uid="{AA1AA697-845D-4CFF-A2CC-098E249A9305}"/>
    <cellStyle name="Normal 2 3 2 2 3 2 2 2 2 2 4" xfId="17443" xr:uid="{C883AACF-89B7-4275-A0E6-BF13168103A2}"/>
    <cellStyle name="Normal 2 3 2 2 3 2 2 2 2 2 5" xfId="17444" xr:uid="{96D95654-3B19-4769-86AC-710BC0D0F51B}"/>
    <cellStyle name="Normal 2 3 2 2 3 2 2 2 2 2 6" xfId="17445" xr:uid="{D308FBE9-6BE0-4C0E-84D5-A005A4987E40}"/>
    <cellStyle name="Normal 2 3 2 2 3 2 2 2 2 2 7" xfId="17446" xr:uid="{453DB079-5F06-4962-B42F-4E86B4E4A09A}"/>
    <cellStyle name="Normal 2 3 2 2 3 2 2 2 2 2 8" xfId="17447" xr:uid="{22C1E539-6965-4199-943E-F5AC15A1B79D}"/>
    <cellStyle name="Normal 2 3 2 2 3 2 2 2 2 2 9" xfId="17448" xr:uid="{29C86BA1-FC62-4D81-9C03-8377204F6555}"/>
    <cellStyle name="Normal 2 3 2 2 3 2 2 2 2 3" xfId="17449" xr:uid="{92108D89-88BA-4EA6-B57A-C48E75EA8C5F}"/>
    <cellStyle name="Normal 2 3 2 2 3 2 2 2 2 3 2" xfId="17450" xr:uid="{89D05B9E-5AE2-45A5-9E54-E99E6D1CED00}"/>
    <cellStyle name="Normal 2 3 2 2 3 2 2 2 2 3 2 2" xfId="17451" xr:uid="{2E31E26D-7F65-4FEA-9AC6-CA5DEA6DDC5A}"/>
    <cellStyle name="Normal 2 3 2 2 3 2 2 2 2 3 2 3" xfId="17452" xr:uid="{9DE0DE6F-7845-49F8-81CF-6A6BE16520A9}"/>
    <cellStyle name="Normal 2 3 2 2 3 2 2 2 2 3 2 4" xfId="17453" xr:uid="{167A0FF2-7944-4C7D-ABE8-1A3471E0AE93}"/>
    <cellStyle name="Normal 2 3 2 2 3 2 2 2 2 3 2 5" xfId="17454" xr:uid="{AFF24E70-2FF0-4A49-9B6F-703222C47379}"/>
    <cellStyle name="Normal 2 3 2 2 3 2 2 2 2 3 2 6" xfId="17455" xr:uid="{3656FC23-34B4-4CA0-9915-0676DFC0E0F5}"/>
    <cellStyle name="Normal 2 3 2 2 3 2 2 2 2 3 3" xfId="17456" xr:uid="{329A31E6-04F2-4A3D-88CC-DE79FDAC3E49}"/>
    <cellStyle name="Normal 2 3 2 2 3 2 2 2 2 3 4" xfId="17457" xr:uid="{382FD088-66AA-496E-95B4-5DB1453304F1}"/>
    <cellStyle name="Normal 2 3 2 2 3 2 2 2 2 3 5" xfId="17458" xr:uid="{CB945E64-1E44-49EF-AE17-13B4050BA9EE}"/>
    <cellStyle name="Normal 2 3 2 2 3 2 2 2 2 3 6" xfId="17459" xr:uid="{A1024C2F-C175-4771-ADDB-7A4DB2236B23}"/>
    <cellStyle name="Normal 2 3 2 2 3 2 2 2 2 4" xfId="17460" xr:uid="{560D1CCD-D34B-4BCE-8427-4F63B0871F71}"/>
    <cellStyle name="Normal 2 3 2 2 3 2 2 2 2 5" xfId="17461" xr:uid="{1047A268-7228-481F-9FAA-7BA1AAB43D77}"/>
    <cellStyle name="Normal 2 3 2 2 3 2 2 2 2 6" xfId="17462" xr:uid="{FB0C8B6D-E478-4EB0-88B3-AB6EC07646CF}"/>
    <cellStyle name="Normal 2 3 2 2 3 2 2 2 2 7" xfId="17463" xr:uid="{95B68CA8-9A30-4B0C-B2EB-678BA0B19510}"/>
    <cellStyle name="Normal 2 3 2 2 3 2 2 2 2 8" xfId="17464" xr:uid="{DF99997D-49D6-4E3D-A50B-A337B51CD79B}"/>
    <cellStyle name="Normal 2 3 2 2 3 2 2 2 2 9" xfId="17465" xr:uid="{C3863AEC-AB44-427B-A40B-FB7B097FBA7D}"/>
    <cellStyle name="Normal 2 3 2 2 3 2 2 2 3" xfId="17466" xr:uid="{7F7A00A3-605F-4300-B30C-C6DB287CFD65}"/>
    <cellStyle name="Normal 2 3 2 2 3 2 2 2 4" xfId="17467" xr:uid="{6C82995C-C66F-4712-A8C0-F9062F6E2C38}"/>
    <cellStyle name="Normal 2 3 2 2 3 2 2 2 5" xfId="17468" xr:uid="{4ABB208A-91C1-4C3E-87FD-585BD8499329}"/>
    <cellStyle name="Normal 2 3 2 2 3 2 2 2 5 2" xfId="17469" xr:uid="{EB38500E-EA51-459B-9243-E3C433C7BE4E}"/>
    <cellStyle name="Normal 2 3 2 2 3 2 2 2 5 2 2" xfId="17470" xr:uid="{0ABC24FE-A9C0-48D1-86E6-8256F999E94A}"/>
    <cellStyle name="Normal 2 3 2 2 3 2 2 2 5 2 3" xfId="17471" xr:uid="{EFB5D751-0AE7-45D7-8967-54BD478C4A77}"/>
    <cellStyle name="Normal 2 3 2 2 3 2 2 2 5 2 4" xfId="17472" xr:uid="{92872A76-313C-4C2A-BADE-DD71ABDF31F3}"/>
    <cellStyle name="Normal 2 3 2 2 3 2 2 2 5 2 5" xfId="17473" xr:uid="{0FC08322-970E-4671-BF77-68DD96437CB6}"/>
    <cellStyle name="Normal 2 3 2 2 3 2 2 2 5 2 6" xfId="17474" xr:uid="{01E6561B-8F2B-40C9-9D55-5345E99EEA8A}"/>
    <cellStyle name="Normal 2 3 2 2 3 2 2 2 5 3" xfId="17475" xr:uid="{FF2E3EFE-27F8-4159-AFDA-421139522041}"/>
    <cellStyle name="Normal 2 3 2 2 3 2 2 2 5 4" xfId="17476" xr:uid="{E29CBB8D-ACA7-4BC7-9D9A-AF2C0894942D}"/>
    <cellStyle name="Normal 2 3 2 2 3 2 2 2 5 5" xfId="17477" xr:uid="{2BAB9289-9034-4DAE-942E-3ECBE3E38980}"/>
    <cellStyle name="Normal 2 3 2 2 3 2 2 2 5 6" xfId="17478" xr:uid="{9385F93B-D6D3-4496-9C01-FA287C9FCDF2}"/>
    <cellStyle name="Normal 2 3 2 2 3 2 2 2 6" xfId="17479" xr:uid="{2B3F8555-4B9A-4B3F-9037-E2847C318D96}"/>
    <cellStyle name="Normal 2 3 2 2 3 2 2 2 7" xfId="17480" xr:uid="{A2FCE966-5C6A-4244-8466-F4F0EF054A98}"/>
    <cellStyle name="Normal 2 3 2 2 3 2 2 2 8" xfId="17481" xr:uid="{5F71809D-D43E-4EB1-81E6-CD17C9A03BC4}"/>
    <cellStyle name="Normal 2 3 2 2 3 2 2 2 9" xfId="17482" xr:uid="{F6D454B3-976C-4CF8-A468-A7646D063AA3}"/>
    <cellStyle name="Normal 2 3 2 2 3 2 2 3" xfId="17483" xr:uid="{83882B45-D2CA-4B56-AAE5-E93E3FC04407}"/>
    <cellStyle name="Normal 2 3 2 2 3 2 2 3 2" xfId="17484" xr:uid="{4AF56457-52A9-4E33-87C4-E628EF026581}"/>
    <cellStyle name="Normal 2 3 2 2 3 2 2 3 2 2" xfId="17485" xr:uid="{D39B7F38-DD5E-491F-97C9-040BE330E102}"/>
    <cellStyle name="Normal 2 3 2 2 3 2 2 3 2 2 2" xfId="17486" xr:uid="{A1B1F604-BADD-4852-9E77-8AB29EA1377A}"/>
    <cellStyle name="Normal 2 3 2 2 3 2 2 3 2 2 2 2" xfId="17487" xr:uid="{79E6CA5A-6E9E-46AB-BBFF-90933503DE8A}"/>
    <cellStyle name="Normal 2 3 2 2 3 2 2 3 2 2 2 3" xfId="17488" xr:uid="{65B47F80-3A56-4EA1-8A98-2452DEA5A5D7}"/>
    <cellStyle name="Normal 2 3 2 2 3 2 2 3 2 2 2 4" xfId="17489" xr:uid="{06CC683C-75D6-46BB-B150-C4195A33B6B5}"/>
    <cellStyle name="Normal 2 3 2 2 3 2 2 3 2 2 2 5" xfId="17490" xr:uid="{17CB3D07-D311-4737-B049-2AB057696E83}"/>
    <cellStyle name="Normal 2 3 2 2 3 2 2 3 2 2 2 6" xfId="17491" xr:uid="{10BD5DE9-C175-4DEB-AC69-3D41FB11140E}"/>
    <cellStyle name="Normal 2 3 2 2 3 2 2 3 2 2 3" xfId="17492" xr:uid="{18925995-EE68-4705-B874-6CEE757FA357}"/>
    <cellStyle name="Normal 2 3 2 2 3 2 2 3 2 2 4" xfId="17493" xr:uid="{A4BA7DC1-4506-4E74-8C1D-FBB3DE4D7783}"/>
    <cellStyle name="Normal 2 3 2 2 3 2 2 3 2 2 5" xfId="17494" xr:uid="{26DE1A4A-87E9-40FD-BC66-45EB257173DB}"/>
    <cellStyle name="Normal 2 3 2 2 3 2 2 3 2 2 6" xfId="17495" xr:uid="{79B31B9F-B956-448B-BD1B-AC96791C1C8E}"/>
    <cellStyle name="Normal 2 3 2 2 3 2 2 3 2 3" xfId="17496" xr:uid="{86946D44-2C45-46D2-84B6-EAE77E403F09}"/>
    <cellStyle name="Normal 2 3 2 2 3 2 2 3 2 4" xfId="17497" xr:uid="{B7D3F02C-BEEC-4149-AA25-2852F12E7DE9}"/>
    <cellStyle name="Normal 2 3 2 2 3 2 2 3 2 5" xfId="17498" xr:uid="{301E1D90-E3D8-49E9-89B0-263EE2D927F3}"/>
    <cellStyle name="Normal 2 3 2 2 3 2 2 3 2 6" xfId="17499" xr:uid="{5F156E67-94FF-4E16-932D-5B3432F6372D}"/>
    <cellStyle name="Normal 2 3 2 2 3 2 2 3 2 7" xfId="17500" xr:uid="{F16E6188-568E-4ACA-9A46-8EF2916DB254}"/>
    <cellStyle name="Normal 2 3 2 2 3 2 2 3 2 8" xfId="17501" xr:uid="{C4130CF2-0166-4032-AD17-68025BD0E7B8}"/>
    <cellStyle name="Normal 2 3 2 2 3 2 2 3 2 9" xfId="17502" xr:uid="{EAA459B5-7572-4AC2-B3FC-9DF77ADA66A1}"/>
    <cellStyle name="Normal 2 3 2 2 3 2 2 3 3" xfId="17503" xr:uid="{54C371AE-3840-4DAF-8C27-57478E996A06}"/>
    <cellStyle name="Normal 2 3 2 2 3 2 2 3 3 2" xfId="17504" xr:uid="{C6F754CC-2213-48B4-ADCC-CDFF04F77E8B}"/>
    <cellStyle name="Normal 2 3 2 2 3 2 2 3 3 2 2" xfId="17505" xr:uid="{8BC46247-67CC-4C9F-863E-952DBC6D235E}"/>
    <cellStyle name="Normal 2 3 2 2 3 2 2 3 3 2 3" xfId="17506" xr:uid="{E05F92AE-4350-4345-96CA-B6814D7CA2B7}"/>
    <cellStyle name="Normal 2 3 2 2 3 2 2 3 3 2 4" xfId="17507" xr:uid="{797E1806-D9A6-42B3-8EB8-FB6A4B4DF375}"/>
    <cellStyle name="Normal 2 3 2 2 3 2 2 3 3 2 5" xfId="17508" xr:uid="{AF0214AB-3109-42AE-BDA1-83B89F52D5E4}"/>
    <cellStyle name="Normal 2 3 2 2 3 2 2 3 3 2 6" xfId="17509" xr:uid="{3E8C0BDF-B716-4202-B450-E3E7A83A7538}"/>
    <cellStyle name="Normal 2 3 2 2 3 2 2 3 3 3" xfId="17510" xr:uid="{CF23DD4B-05A7-4AE4-A639-05DB9B399795}"/>
    <cellStyle name="Normal 2 3 2 2 3 2 2 3 3 4" xfId="17511" xr:uid="{8D60C98B-507D-4F62-AAC0-7753702558D7}"/>
    <cellStyle name="Normal 2 3 2 2 3 2 2 3 3 5" xfId="17512" xr:uid="{E1EAF1DC-49E3-4B06-A9CD-F5D6777240BD}"/>
    <cellStyle name="Normal 2 3 2 2 3 2 2 3 3 6" xfId="17513" xr:uid="{48E51B98-DA87-4D6E-8F8C-D6B947904BFF}"/>
    <cellStyle name="Normal 2 3 2 2 3 2 2 3 4" xfId="17514" xr:uid="{1B67BBF3-359A-41BD-AF69-216C8B06D0DE}"/>
    <cellStyle name="Normal 2 3 2 2 3 2 2 3 5" xfId="17515" xr:uid="{CCFAEAC1-8BAD-4CE6-BFF0-5E91587458B1}"/>
    <cellStyle name="Normal 2 3 2 2 3 2 2 3 6" xfId="17516" xr:uid="{4E3DBBDB-DFBA-45B0-BF2E-C863FB1D907E}"/>
    <cellStyle name="Normal 2 3 2 2 3 2 2 3 7" xfId="17517" xr:uid="{2C8E51D7-7C5E-4E8F-B67D-F8A0C103C184}"/>
    <cellStyle name="Normal 2 3 2 2 3 2 2 3 8" xfId="17518" xr:uid="{FEBA0AD1-6079-42E7-BC42-B0983ECB8E2F}"/>
    <cellStyle name="Normal 2 3 2 2 3 2 2 3 9" xfId="17519" xr:uid="{B384994E-FF93-4895-A3F6-FE8D435E7457}"/>
    <cellStyle name="Normal 2 3 2 2 3 2 2 4" xfId="17520" xr:uid="{B463DD2C-8B1B-4A2B-98C0-8FFAA563F28A}"/>
    <cellStyle name="Normal 2 3 2 2 3 2 2 5" xfId="17521" xr:uid="{A5D0145C-4473-40AD-B417-E9C743DF743D}"/>
    <cellStyle name="Normal 2 3 2 2 3 2 2 5 2" xfId="17522" xr:uid="{F5F8936B-4449-48DE-812B-8A8BD4893844}"/>
    <cellStyle name="Normal 2 3 2 2 3 2 2 5 2 2" xfId="17523" xr:uid="{FB016545-CD03-4218-8213-7DEE95340820}"/>
    <cellStyle name="Normal 2 3 2 2 3 2 2 5 2 3" xfId="17524" xr:uid="{A818D299-49CC-4BAD-9FEC-84BD59A15457}"/>
    <cellStyle name="Normal 2 3 2 2 3 2 2 5 2 4" xfId="17525" xr:uid="{DD9CEF87-1CC6-4DF0-8B26-E25F0902F015}"/>
    <cellStyle name="Normal 2 3 2 2 3 2 2 5 2 5" xfId="17526" xr:uid="{074B8F19-7D5F-4085-9652-392DCF40489C}"/>
    <cellStyle name="Normal 2 3 2 2 3 2 2 5 2 6" xfId="17527" xr:uid="{63F19297-AA6F-464B-A806-E50A961356D6}"/>
    <cellStyle name="Normal 2 3 2 2 3 2 2 5 3" xfId="17528" xr:uid="{B40633B4-13B7-40EA-9329-7CD4762DD987}"/>
    <cellStyle name="Normal 2 3 2 2 3 2 2 5 4" xfId="17529" xr:uid="{15864A40-03E7-4E61-BE81-FEB7CB1BF213}"/>
    <cellStyle name="Normal 2 3 2 2 3 2 2 5 5" xfId="17530" xr:uid="{1038BAF3-ED7F-4198-9558-C325CD4ACDEA}"/>
    <cellStyle name="Normal 2 3 2 2 3 2 2 5 6" xfId="17531" xr:uid="{452F4548-0A4D-42C7-866C-B30BEB4D7E0A}"/>
    <cellStyle name="Normal 2 3 2 2 3 2 2 6" xfId="17532" xr:uid="{9B9CE4B4-D66C-42D6-BA59-972129C27141}"/>
    <cellStyle name="Normal 2 3 2 2 3 2 2 7" xfId="17533" xr:uid="{83879BE6-1EE4-40B8-9566-A76B16AD8C8F}"/>
    <cellStyle name="Normal 2 3 2 2 3 2 2 8" xfId="17534" xr:uid="{1364DEA4-556A-470E-BD92-1F8281F92516}"/>
    <cellStyle name="Normal 2 3 2 2 3 2 2 9" xfId="17535" xr:uid="{3AC3B286-0087-4145-8342-5AFB71644F43}"/>
    <cellStyle name="Normal 2 3 2 2 3 2 3" xfId="17536" xr:uid="{6500865B-01B8-4DCD-A1AD-5AA6416DAE69}"/>
    <cellStyle name="Normal 2 3 2 2 3 2 4" xfId="17537" xr:uid="{1F11127E-775A-460A-ADED-4AF565481201}"/>
    <cellStyle name="Normal 2 3 2 2 3 2 5" xfId="17538" xr:uid="{1F545EE1-2E2B-4921-8CAF-341292B0831C}"/>
    <cellStyle name="Normal 2 3 2 2 3 2 5 2" xfId="17539" xr:uid="{BB02741E-80AA-46A7-AD90-8EE48430EF86}"/>
    <cellStyle name="Normal 2 3 2 2 3 2 5 2 2" xfId="17540" xr:uid="{BE0E5AE5-8F82-45C1-B004-9CAD6E7D9BFC}"/>
    <cellStyle name="Normal 2 3 2 2 3 2 5 2 2 2" xfId="17541" xr:uid="{BD89110C-D70B-4958-BACC-9FC171AAF20D}"/>
    <cellStyle name="Normal 2 3 2 2 3 2 5 2 2 2 2" xfId="17542" xr:uid="{3FEB6E39-460E-4026-BEE0-C49EB0DDBE00}"/>
    <cellStyle name="Normal 2 3 2 2 3 2 5 2 2 2 3" xfId="17543" xr:uid="{7B38C613-CF81-4CF7-9C5A-7B337567A9EC}"/>
    <cellStyle name="Normal 2 3 2 2 3 2 5 2 2 2 4" xfId="17544" xr:uid="{2EC7E4F6-B0B3-4E07-81CD-6DD83467D8E9}"/>
    <cellStyle name="Normal 2 3 2 2 3 2 5 2 2 2 5" xfId="17545" xr:uid="{B59F586A-84AF-4B56-9F74-719CD6836DB6}"/>
    <cellStyle name="Normal 2 3 2 2 3 2 5 2 2 2 6" xfId="17546" xr:uid="{94290E5F-36E2-44B7-8B2E-9A50B06091F1}"/>
    <cellStyle name="Normal 2 3 2 2 3 2 5 2 2 3" xfId="17547" xr:uid="{A7104EFA-E0F3-4714-BBD8-832FDFA443BA}"/>
    <cellStyle name="Normal 2 3 2 2 3 2 5 2 2 4" xfId="17548" xr:uid="{76B89D84-D1FA-41A4-9F29-5C278E3DA123}"/>
    <cellStyle name="Normal 2 3 2 2 3 2 5 2 2 5" xfId="17549" xr:uid="{6737527A-576E-4DD7-8B40-FC91C86966E1}"/>
    <cellStyle name="Normal 2 3 2 2 3 2 5 2 2 6" xfId="17550" xr:uid="{1C514F90-E6A5-420E-8067-CC1A25EDF0B4}"/>
    <cellStyle name="Normal 2 3 2 2 3 2 5 2 3" xfId="17551" xr:uid="{7EC02C1D-6C34-425F-BB93-E322729C487B}"/>
    <cellStyle name="Normal 2 3 2 2 3 2 5 2 4" xfId="17552" xr:uid="{B4F6BABD-D92B-4FC5-99B4-80BB92A23FF3}"/>
    <cellStyle name="Normal 2 3 2 2 3 2 5 2 5" xfId="17553" xr:uid="{4C17DD91-F4B9-46F5-86FA-4E93204D5B4A}"/>
    <cellStyle name="Normal 2 3 2 2 3 2 5 2 6" xfId="17554" xr:uid="{9CD8A381-34EC-4C88-8924-D58B4909E7A8}"/>
    <cellStyle name="Normal 2 3 2 2 3 2 5 2 7" xfId="17555" xr:uid="{A1F3ED18-D735-446D-B21C-FD13F1CD9D97}"/>
    <cellStyle name="Normal 2 3 2 2 3 2 5 2 8" xfId="17556" xr:uid="{66D756BA-69C8-4428-8D3A-28D04563E3FB}"/>
    <cellStyle name="Normal 2 3 2 2 3 2 5 2 9" xfId="17557" xr:uid="{37021716-F372-4A26-95A0-B97FCC4841E4}"/>
    <cellStyle name="Normal 2 3 2 2 3 2 5 3" xfId="17558" xr:uid="{14A7991F-2A19-436A-A1CB-9BF447AE8AB8}"/>
    <cellStyle name="Normal 2 3 2 2 3 2 5 3 2" xfId="17559" xr:uid="{B5CFBB76-29F9-41A0-BDF1-EBB43AEF90C7}"/>
    <cellStyle name="Normal 2 3 2 2 3 2 5 3 2 2" xfId="17560" xr:uid="{8AA0412B-8E71-4581-A38F-CC095F1A4EC7}"/>
    <cellStyle name="Normal 2 3 2 2 3 2 5 3 2 3" xfId="17561" xr:uid="{65EEF0C0-1A67-4BFD-AFAF-F3E084D73560}"/>
    <cellStyle name="Normal 2 3 2 2 3 2 5 3 2 4" xfId="17562" xr:uid="{AE0A84E0-F2DF-47D5-83CA-C3FB06A3FFC1}"/>
    <cellStyle name="Normal 2 3 2 2 3 2 5 3 2 5" xfId="17563" xr:uid="{79FCBC53-5BBD-4924-ACC8-D1E3D60A4A33}"/>
    <cellStyle name="Normal 2 3 2 2 3 2 5 3 2 6" xfId="17564" xr:uid="{2DA3B8D5-DAA0-4A21-9385-E7CA17961B52}"/>
    <cellStyle name="Normal 2 3 2 2 3 2 5 3 3" xfId="17565" xr:uid="{F2AC0FFA-71B0-4059-9106-690A7C68F2FC}"/>
    <cellStyle name="Normal 2 3 2 2 3 2 5 3 4" xfId="17566" xr:uid="{4479B744-8811-4CD0-8BED-2A0B10F0B922}"/>
    <cellStyle name="Normal 2 3 2 2 3 2 5 3 5" xfId="17567" xr:uid="{F8092AEB-6D79-4B17-83D4-32424EBBD152}"/>
    <cellStyle name="Normal 2 3 2 2 3 2 5 3 6" xfId="17568" xr:uid="{45D6F55D-6E2C-414B-9351-C20540AC6985}"/>
    <cellStyle name="Normal 2 3 2 2 3 2 5 4" xfId="17569" xr:uid="{96D08E98-60B7-4E93-8453-CF2FD1E7D729}"/>
    <cellStyle name="Normal 2 3 2 2 3 2 5 5" xfId="17570" xr:uid="{FF02B3F7-7D45-49A4-8696-AA86C32747EA}"/>
    <cellStyle name="Normal 2 3 2 2 3 2 5 6" xfId="17571" xr:uid="{03BF7CF5-C7B2-454A-BF10-1036B095C7A4}"/>
    <cellStyle name="Normal 2 3 2 2 3 2 5 7" xfId="17572" xr:uid="{242929FA-6505-4C7E-A9A9-1D4484F417C6}"/>
    <cellStyle name="Normal 2 3 2 2 3 2 5 8" xfId="17573" xr:uid="{F66ACF28-E2BE-44A0-BFFA-21499FEFCFCD}"/>
    <cellStyle name="Normal 2 3 2 2 3 2 5 9" xfId="17574" xr:uid="{F7D949E1-4ACF-45E3-AAF2-EA6D9826BE9D}"/>
    <cellStyle name="Normal 2 3 2 2 3 2 6" xfId="17575" xr:uid="{6143EEA3-ECD7-4CB6-9D48-8BBA386508C8}"/>
    <cellStyle name="Normal 2 3 2 2 3 2 7" xfId="17576" xr:uid="{EA7203FA-68BC-4F4C-AC36-0520E7F5CFF2}"/>
    <cellStyle name="Normal 2 3 2 2 3 2 8" xfId="17577" xr:uid="{131D328E-2C74-4177-BA7F-389815CA1FE9}"/>
    <cellStyle name="Normal 2 3 2 2 3 2 8 2" xfId="17578" xr:uid="{958068A7-9AEE-49F4-B388-A30DD1A73373}"/>
    <cellStyle name="Normal 2 3 2 2 3 2 8 2 2" xfId="17579" xr:uid="{EAC47F4E-29BE-42F2-9C0E-379BB83DF074}"/>
    <cellStyle name="Normal 2 3 2 2 3 2 8 2 3" xfId="17580" xr:uid="{E26BC997-A386-41E3-B25B-8C769CF17968}"/>
    <cellStyle name="Normal 2 3 2 2 3 2 8 2 4" xfId="17581" xr:uid="{46C4D7CB-AB0A-431A-A826-658E7768937D}"/>
    <cellStyle name="Normal 2 3 2 2 3 2 8 2 5" xfId="17582" xr:uid="{F100E4BB-40B5-418F-92FE-973399880E62}"/>
    <cellStyle name="Normal 2 3 2 2 3 2 8 2 6" xfId="17583" xr:uid="{E9286E94-D409-49AB-8008-6734DFA981A9}"/>
    <cellStyle name="Normal 2 3 2 2 3 2 8 3" xfId="17584" xr:uid="{B03FE59F-7C77-4642-8EF8-A38923F54615}"/>
    <cellStyle name="Normal 2 3 2 2 3 2 8 4" xfId="17585" xr:uid="{781795F3-EABF-45D7-93BC-7F9E71D6EC46}"/>
    <cellStyle name="Normal 2 3 2 2 3 2 8 5" xfId="17586" xr:uid="{33ACBEF7-B4AE-44E1-9C80-DBD48D4B5F6D}"/>
    <cellStyle name="Normal 2 3 2 2 3 2 8 6" xfId="17587" xr:uid="{6F80DAFF-ECE6-40CB-86C4-C7077D182CD0}"/>
    <cellStyle name="Normal 2 3 2 2 3 2 9" xfId="17588" xr:uid="{BD55F993-1B7D-4E73-8EC6-44C9285843EC}"/>
    <cellStyle name="Normal 2 3 2 2 3 3" xfId="17589" xr:uid="{D0A0F9C0-63AC-458A-A0EF-A924B3E72578}"/>
    <cellStyle name="Normal 2 3 2 2 3 3 10" xfId="17590" xr:uid="{967999EC-269A-4B66-A422-4F7355C442C6}"/>
    <cellStyle name="Normal 2 3 2 2 3 3 11" xfId="17591" xr:uid="{439A4796-4336-4A88-9DEA-BE3C1FD52DEC}"/>
    <cellStyle name="Normal 2 3 2 2 3 3 12" xfId="17592" xr:uid="{3369C326-9C4D-40DD-AE48-F2C7CEDA04B7}"/>
    <cellStyle name="Normal 2 3 2 2 3 3 2" xfId="17593" xr:uid="{8839113F-35FD-4214-BB85-421AD258C203}"/>
    <cellStyle name="Normal 2 3 2 2 3 3 2 10" xfId="17594" xr:uid="{A9F64D06-F9E9-4761-A56E-DA23391832A2}"/>
    <cellStyle name="Normal 2 3 2 2 3 3 2 11" xfId="17595" xr:uid="{96DF5B8F-6BB9-41E0-9C52-FDD5B9EEEF51}"/>
    <cellStyle name="Normal 2 3 2 2 3 3 2 12" xfId="17596" xr:uid="{4FA0D177-957C-4774-AF8F-48748DDDF866}"/>
    <cellStyle name="Normal 2 3 2 2 3 3 2 2" xfId="17597" xr:uid="{094F8976-85EA-4BF6-9495-9934FD24126E}"/>
    <cellStyle name="Normal 2 3 2 2 3 3 2 2 2" xfId="17598" xr:uid="{99F0CB28-3EE6-4288-A679-9B27778202B2}"/>
    <cellStyle name="Normal 2 3 2 2 3 3 2 2 2 2" xfId="17599" xr:uid="{1C3DD8F9-B09E-4163-875A-6F67824601C9}"/>
    <cellStyle name="Normal 2 3 2 2 3 3 2 2 2 2 2" xfId="17600" xr:uid="{B9AEDEE4-ACFD-48B9-BFFD-D121F996CF8E}"/>
    <cellStyle name="Normal 2 3 2 2 3 3 2 2 2 2 2 2" xfId="17601" xr:uid="{70D125EE-DC12-4D30-812B-04493C16D42D}"/>
    <cellStyle name="Normal 2 3 2 2 3 3 2 2 2 2 2 3" xfId="17602" xr:uid="{5A02E17B-604C-4FD3-81F0-CC10857098B8}"/>
    <cellStyle name="Normal 2 3 2 2 3 3 2 2 2 2 2 4" xfId="17603" xr:uid="{174AB505-D37B-4FC4-83E2-F85401E292AB}"/>
    <cellStyle name="Normal 2 3 2 2 3 3 2 2 2 2 2 5" xfId="17604" xr:uid="{3C743762-7720-4BA5-864D-1AE27BC603EF}"/>
    <cellStyle name="Normal 2 3 2 2 3 3 2 2 2 2 2 6" xfId="17605" xr:uid="{97458F86-587B-49B1-B06F-9871C957E2F8}"/>
    <cellStyle name="Normal 2 3 2 2 3 3 2 2 2 2 3" xfId="17606" xr:uid="{8DE9E595-BC7A-4D82-A58D-CD05FA20EE7F}"/>
    <cellStyle name="Normal 2 3 2 2 3 3 2 2 2 2 4" xfId="17607" xr:uid="{15AA4810-B284-485D-B24C-E9E9ACFB42E5}"/>
    <cellStyle name="Normal 2 3 2 2 3 3 2 2 2 2 5" xfId="17608" xr:uid="{928B0D35-BFEC-43FA-A002-A7E3E24CF0ED}"/>
    <cellStyle name="Normal 2 3 2 2 3 3 2 2 2 2 6" xfId="17609" xr:uid="{42A3A283-B3B7-4A0C-802E-80481EB20A83}"/>
    <cellStyle name="Normal 2 3 2 2 3 3 2 2 2 3" xfId="17610" xr:uid="{AF71319F-84AF-41B6-BB0D-7F55B8BDC843}"/>
    <cellStyle name="Normal 2 3 2 2 3 3 2 2 2 4" xfId="17611" xr:uid="{AE27D6D2-38CD-4B83-A1DE-60E1760E6F0A}"/>
    <cellStyle name="Normal 2 3 2 2 3 3 2 2 2 5" xfId="17612" xr:uid="{42BB3788-3B71-46F0-8644-DC7FE6F08E3F}"/>
    <cellStyle name="Normal 2 3 2 2 3 3 2 2 2 6" xfId="17613" xr:uid="{5DBB498F-3076-4D5E-9AC6-4C04519DF9B9}"/>
    <cellStyle name="Normal 2 3 2 2 3 3 2 2 2 7" xfId="17614" xr:uid="{6C95EC90-60E3-4CC9-B190-27C30F0E8A17}"/>
    <cellStyle name="Normal 2 3 2 2 3 3 2 2 2 8" xfId="17615" xr:uid="{ACDD01D1-C233-4E25-BB57-BF111DFE1A09}"/>
    <cellStyle name="Normal 2 3 2 2 3 3 2 2 2 9" xfId="17616" xr:uid="{2F660BDB-8C37-4AF2-ACB3-DD892F146927}"/>
    <cellStyle name="Normal 2 3 2 2 3 3 2 2 3" xfId="17617" xr:uid="{962D88F9-D434-400F-969A-2582EEBB8853}"/>
    <cellStyle name="Normal 2 3 2 2 3 3 2 2 3 2" xfId="17618" xr:uid="{8B87ACB9-5BF4-4000-B2DA-484C7D057D03}"/>
    <cellStyle name="Normal 2 3 2 2 3 3 2 2 3 2 2" xfId="17619" xr:uid="{31CD872E-8166-4F1D-94AC-E8164A8AAFA0}"/>
    <cellStyle name="Normal 2 3 2 2 3 3 2 2 3 2 3" xfId="17620" xr:uid="{68FA7581-1545-4389-8D2E-66083CD7514D}"/>
    <cellStyle name="Normal 2 3 2 2 3 3 2 2 3 2 4" xfId="17621" xr:uid="{673CABC5-0634-4EAE-8082-D6A8F8EF22C1}"/>
    <cellStyle name="Normal 2 3 2 2 3 3 2 2 3 2 5" xfId="17622" xr:uid="{EDE85E52-4337-42B4-863A-B2BA7B2939E8}"/>
    <cellStyle name="Normal 2 3 2 2 3 3 2 2 3 2 6" xfId="17623" xr:uid="{39A8254F-C112-414D-B111-FCE864CEBAC7}"/>
    <cellStyle name="Normal 2 3 2 2 3 3 2 2 3 3" xfId="17624" xr:uid="{A6642F2D-43F6-4256-A758-E7F982411C44}"/>
    <cellStyle name="Normal 2 3 2 2 3 3 2 2 3 4" xfId="17625" xr:uid="{86C9D67E-1979-4CC2-B312-2FD143544487}"/>
    <cellStyle name="Normal 2 3 2 2 3 3 2 2 3 5" xfId="17626" xr:uid="{32EBC241-0876-47C6-85DF-87AC71330FF0}"/>
    <cellStyle name="Normal 2 3 2 2 3 3 2 2 3 6" xfId="17627" xr:uid="{F2139AA1-2474-4C0C-A610-304017966E71}"/>
    <cellStyle name="Normal 2 3 2 2 3 3 2 2 4" xfId="17628" xr:uid="{63477888-B29D-4C0E-AE1A-C4EBCA8C75C7}"/>
    <cellStyle name="Normal 2 3 2 2 3 3 2 2 5" xfId="17629" xr:uid="{F8600813-AAED-4ACD-83D8-83EB743F339F}"/>
    <cellStyle name="Normal 2 3 2 2 3 3 2 2 6" xfId="17630" xr:uid="{68AE6261-CFFE-4587-A00C-CF948F0A9A97}"/>
    <cellStyle name="Normal 2 3 2 2 3 3 2 2 7" xfId="17631" xr:uid="{09A6041C-B4AF-4177-8A5A-69181FB857F1}"/>
    <cellStyle name="Normal 2 3 2 2 3 3 2 2 8" xfId="17632" xr:uid="{CAAAE242-9925-413C-9B75-225864FAA9F3}"/>
    <cellStyle name="Normal 2 3 2 2 3 3 2 2 9" xfId="17633" xr:uid="{4CB1C5F3-C333-42AB-908A-82E356C22814}"/>
    <cellStyle name="Normal 2 3 2 2 3 3 2 3" xfId="17634" xr:uid="{357D92F7-D80F-477D-A3AA-32E882CF7AAF}"/>
    <cellStyle name="Normal 2 3 2 2 3 3 2 4" xfId="17635" xr:uid="{578E78C5-424E-4973-B4B4-D98768B33235}"/>
    <cellStyle name="Normal 2 3 2 2 3 3 2 5" xfId="17636" xr:uid="{B0AEAA9F-D5B5-4709-A1DF-E8F42D8C5318}"/>
    <cellStyle name="Normal 2 3 2 2 3 3 2 5 2" xfId="17637" xr:uid="{FE407939-58ED-4CEE-B6CD-774F60EEA990}"/>
    <cellStyle name="Normal 2 3 2 2 3 3 2 5 2 2" xfId="17638" xr:uid="{FAAD4085-E6DE-4042-B46F-7308FDBFF7E0}"/>
    <cellStyle name="Normal 2 3 2 2 3 3 2 5 2 3" xfId="17639" xr:uid="{E790E175-2997-494F-8624-0565C6DD4451}"/>
    <cellStyle name="Normal 2 3 2 2 3 3 2 5 2 4" xfId="17640" xr:uid="{9414F5A1-A339-4A41-8E34-EF83D441FCD3}"/>
    <cellStyle name="Normal 2 3 2 2 3 3 2 5 2 5" xfId="17641" xr:uid="{29946A59-72BF-4686-ABC4-3BE9D95C876A}"/>
    <cellStyle name="Normal 2 3 2 2 3 3 2 5 2 6" xfId="17642" xr:uid="{8C3E3A04-AAB3-47AD-9653-B9683D440A18}"/>
    <cellStyle name="Normal 2 3 2 2 3 3 2 5 3" xfId="17643" xr:uid="{9843094F-CF76-44B5-BA55-FD31F06BFD38}"/>
    <cellStyle name="Normal 2 3 2 2 3 3 2 5 4" xfId="17644" xr:uid="{D039944B-CAED-477B-A08A-1B722037F36A}"/>
    <cellStyle name="Normal 2 3 2 2 3 3 2 5 5" xfId="17645" xr:uid="{7496454C-BBEA-4924-BFA6-9899B81E4BA6}"/>
    <cellStyle name="Normal 2 3 2 2 3 3 2 5 6" xfId="17646" xr:uid="{537EE1C1-FD28-4EFA-B27E-B9C43B84610E}"/>
    <cellStyle name="Normal 2 3 2 2 3 3 2 6" xfId="17647" xr:uid="{ED2868E1-5C79-4479-BA8A-6F16F9135353}"/>
    <cellStyle name="Normal 2 3 2 2 3 3 2 7" xfId="17648" xr:uid="{3ED05E3D-3EC7-4AEC-9691-8A96C3F7A26C}"/>
    <cellStyle name="Normal 2 3 2 2 3 3 2 8" xfId="17649" xr:uid="{BB0ACF1B-E4D8-49FF-B384-043ED966C797}"/>
    <cellStyle name="Normal 2 3 2 2 3 3 2 9" xfId="17650" xr:uid="{BD7340C7-826C-468B-BDA2-FAB3B28EE3CE}"/>
    <cellStyle name="Normal 2 3 2 2 3 3 3" xfId="17651" xr:uid="{563CF15D-4292-479A-B12C-53D87B614B07}"/>
    <cellStyle name="Normal 2 3 2 2 3 3 3 2" xfId="17652" xr:uid="{1590E4F8-4E57-4B94-9744-69EF6531F7FC}"/>
    <cellStyle name="Normal 2 3 2 2 3 3 3 2 2" xfId="17653" xr:uid="{76E2D1AF-6DD6-4E16-A200-74695AB548FD}"/>
    <cellStyle name="Normal 2 3 2 2 3 3 3 2 2 2" xfId="17654" xr:uid="{C5617F39-74FB-423A-B833-54A9C74CF817}"/>
    <cellStyle name="Normal 2 3 2 2 3 3 3 2 2 2 2" xfId="17655" xr:uid="{D947CF4F-BE2E-4629-9E90-5BFF9127B883}"/>
    <cellStyle name="Normal 2 3 2 2 3 3 3 2 2 2 3" xfId="17656" xr:uid="{7AFF6FD1-4612-4C04-B8B5-65CD96791EFC}"/>
    <cellStyle name="Normal 2 3 2 2 3 3 3 2 2 2 4" xfId="17657" xr:uid="{8701E37E-0C25-40C6-9056-A49C42E18F23}"/>
    <cellStyle name="Normal 2 3 2 2 3 3 3 2 2 2 5" xfId="17658" xr:uid="{5C9C8ACA-915C-423C-8780-B418A7B7C040}"/>
    <cellStyle name="Normal 2 3 2 2 3 3 3 2 2 2 6" xfId="17659" xr:uid="{3A19EE29-2219-41E7-9C9E-089915C0FF66}"/>
    <cellStyle name="Normal 2 3 2 2 3 3 3 2 2 3" xfId="17660" xr:uid="{FA1BDFCB-0308-4583-8C19-D9E1A558E9E0}"/>
    <cellStyle name="Normal 2 3 2 2 3 3 3 2 2 4" xfId="17661" xr:uid="{9BA21409-B0D0-4D97-81DA-CF4F5EBC1C72}"/>
    <cellStyle name="Normal 2 3 2 2 3 3 3 2 2 5" xfId="17662" xr:uid="{52E17B4B-EEAE-4C24-81D1-8D4B251431BB}"/>
    <cellStyle name="Normal 2 3 2 2 3 3 3 2 2 6" xfId="17663" xr:uid="{097ABF99-B603-4D07-99A1-D7A47AB9CDF8}"/>
    <cellStyle name="Normal 2 3 2 2 3 3 3 2 3" xfId="17664" xr:uid="{4F9EDD94-4972-478C-B870-F4575EDDD537}"/>
    <cellStyle name="Normal 2 3 2 2 3 3 3 2 4" xfId="17665" xr:uid="{9A72F4C9-2AED-4DAB-A522-56E349711147}"/>
    <cellStyle name="Normal 2 3 2 2 3 3 3 2 5" xfId="17666" xr:uid="{C0C75AC4-43D1-4B08-886C-416F04476751}"/>
    <cellStyle name="Normal 2 3 2 2 3 3 3 2 6" xfId="17667" xr:uid="{86644C5F-6D04-4F9E-839F-23F234DAB715}"/>
    <cellStyle name="Normal 2 3 2 2 3 3 3 2 7" xfId="17668" xr:uid="{514A4EAE-E276-4AAA-9B71-B89F8A863063}"/>
    <cellStyle name="Normal 2 3 2 2 3 3 3 2 8" xfId="17669" xr:uid="{EB88DE5F-58AB-4D4E-B9F2-B6C0EDC051A6}"/>
    <cellStyle name="Normal 2 3 2 2 3 3 3 2 9" xfId="17670" xr:uid="{5089BB76-3235-4764-8489-B4C4154F62E0}"/>
    <cellStyle name="Normal 2 3 2 2 3 3 3 3" xfId="17671" xr:uid="{AF17BAA9-5F92-4FB1-9C94-64E3527EA1B8}"/>
    <cellStyle name="Normal 2 3 2 2 3 3 3 3 2" xfId="17672" xr:uid="{582C7F38-ED8F-47E8-8D26-AB50396F4E48}"/>
    <cellStyle name="Normal 2 3 2 2 3 3 3 3 2 2" xfId="17673" xr:uid="{44889BE9-BD59-4524-8487-C2B45F917A96}"/>
    <cellStyle name="Normal 2 3 2 2 3 3 3 3 2 3" xfId="17674" xr:uid="{FB93849B-43CC-4C03-AAFA-7799D2C14C94}"/>
    <cellStyle name="Normal 2 3 2 2 3 3 3 3 2 4" xfId="17675" xr:uid="{F82EA09F-588B-4431-8B81-E928A37D79AD}"/>
    <cellStyle name="Normal 2 3 2 2 3 3 3 3 2 5" xfId="17676" xr:uid="{73CBA139-2B84-4B69-9BEC-6E8E6349DB2D}"/>
    <cellStyle name="Normal 2 3 2 2 3 3 3 3 2 6" xfId="17677" xr:uid="{1EC70175-0841-4158-8963-93EDC6E152A5}"/>
    <cellStyle name="Normal 2 3 2 2 3 3 3 3 3" xfId="17678" xr:uid="{1F8C9B81-A7AA-4E49-80AC-CC76DE66AF3A}"/>
    <cellStyle name="Normal 2 3 2 2 3 3 3 3 4" xfId="17679" xr:uid="{57779A2C-A19D-4EBD-BF3E-0FAC5276E12A}"/>
    <cellStyle name="Normal 2 3 2 2 3 3 3 3 5" xfId="17680" xr:uid="{AACB00BA-377D-447D-A5F7-CD8EEE217F80}"/>
    <cellStyle name="Normal 2 3 2 2 3 3 3 3 6" xfId="17681" xr:uid="{C67C83D2-14E7-4845-9985-726869AE8D1E}"/>
    <cellStyle name="Normal 2 3 2 2 3 3 3 4" xfId="17682" xr:uid="{BD2584DD-4FD6-4BB6-BC0E-A1E36E6998B1}"/>
    <cellStyle name="Normal 2 3 2 2 3 3 3 5" xfId="17683" xr:uid="{EA543C46-4B8F-4CD6-9287-200FBC050350}"/>
    <cellStyle name="Normal 2 3 2 2 3 3 3 6" xfId="17684" xr:uid="{9A14A79B-34A7-48B9-AFF2-870DA13EE8FE}"/>
    <cellStyle name="Normal 2 3 2 2 3 3 3 7" xfId="17685" xr:uid="{6AED0B14-A5FE-45CA-A7B3-D4A56B0987E3}"/>
    <cellStyle name="Normal 2 3 2 2 3 3 3 8" xfId="17686" xr:uid="{6984E6AC-E4FE-4443-A55F-77E5E1994F39}"/>
    <cellStyle name="Normal 2 3 2 2 3 3 3 9" xfId="17687" xr:uid="{5D788DC8-61F3-4D5A-B183-984980A380E7}"/>
    <cellStyle name="Normal 2 3 2 2 3 3 4" xfId="17688" xr:uid="{4D365363-8FCA-42D5-8EC5-D5CBBFB04698}"/>
    <cellStyle name="Normal 2 3 2 2 3 3 5" xfId="17689" xr:uid="{FA59CB43-2861-4BED-B602-AF40F88D138F}"/>
    <cellStyle name="Normal 2 3 2 2 3 3 5 2" xfId="17690" xr:uid="{0E4AB503-AD20-49EC-80A3-4A3DE8A44D2C}"/>
    <cellStyle name="Normal 2 3 2 2 3 3 5 2 2" xfId="17691" xr:uid="{ED7AF6D4-6E2B-4335-8BC0-1F2D2DF6DDD8}"/>
    <cellStyle name="Normal 2 3 2 2 3 3 5 2 3" xfId="17692" xr:uid="{DB9EFD45-BED4-40EE-B564-4BF67D776807}"/>
    <cellStyle name="Normal 2 3 2 2 3 3 5 2 4" xfId="17693" xr:uid="{B59D3C6C-E1BF-47A4-94E1-B431FD518D61}"/>
    <cellStyle name="Normal 2 3 2 2 3 3 5 2 5" xfId="17694" xr:uid="{AC7E2B5F-F8BA-4C05-B134-E9FF35158201}"/>
    <cellStyle name="Normal 2 3 2 2 3 3 5 2 6" xfId="17695" xr:uid="{5026A1A5-3DBD-494A-A5B8-5CDEC66A8EFD}"/>
    <cellStyle name="Normal 2 3 2 2 3 3 5 3" xfId="17696" xr:uid="{0FADEC82-5339-4BCE-AED7-4309849A07FD}"/>
    <cellStyle name="Normal 2 3 2 2 3 3 5 4" xfId="17697" xr:uid="{31046CD2-4603-42DD-96B8-87788BC9AF94}"/>
    <cellStyle name="Normal 2 3 2 2 3 3 5 5" xfId="17698" xr:uid="{66B53AEF-8C17-46ED-B4B6-3D15F34137CA}"/>
    <cellStyle name="Normal 2 3 2 2 3 3 5 6" xfId="17699" xr:uid="{6E96CAD1-9304-44EC-BDC4-37D7BC54228B}"/>
    <cellStyle name="Normal 2 3 2 2 3 3 6" xfId="17700" xr:uid="{7353E580-9782-44E3-9A2A-437DFDF29A39}"/>
    <cellStyle name="Normal 2 3 2 2 3 3 7" xfId="17701" xr:uid="{85E11E73-08B4-4EF3-A136-EDE5FE66BEC5}"/>
    <cellStyle name="Normal 2 3 2 2 3 3 8" xfId="17702" xr:uid="{88B83FD6-33DA-4065-8DAD-47CA2EFE7A9F}"/>
    <cellStyle name="Normal 2 3 2 2 3 3 9" xfId="17703" xr:uid="{D8CFD2CB-436D-48BE-86C2-8490F4597FBE}"/>
    <cellStyle name="Normal 2 3 2 2 3 4" xfId="17704" xr:uid="{4004DDC9-6089-4407-8D69-B9F6EEF3EB39}"/>
    <cellStyle name="Normal 2 3 2 2 3 5" xfId="17705" xr:uid="{5E89A720-D627-4CF8-9383-777ADD6A6886}"/>
    <cellStyle name="Normal 2 3 2 2 3 5 2" xfId="17706" xr:uid="{079B9A56-D23B-4C17-A56E-43D4B26FF276}"/>
    <cellStyle name="Normal 2 3 2 2 3 5 2 2" xfId="17707" xr:uid="{6E35D853-49BA-4437-A538-E5AD774136D2}"/>
    <cellStyle name="Normal 2 3 2 2 3 5 2 2 2" xfId="17708" xr:uid="{B740BD59-6452-4103-ABE3-31C22F2587F2}"/>
    <cellStyle name="Normal 2 3 2 2 3 5 2 2 2 2" xfId="17709" xr:uid="{F3064BA9-B6E6-42B8-9B5D-FC1E08FDE509}"/>
    <cellStyle name="Normal 2 3 2 2 3 5 2 2 2 3" xfId="17710" xr:uid="{F89CB0E3-1685-4F87-BED4-B25B40A8AED4}"/>
    <cellStyle name="Normal 2 3 2 2 3 5 2 2 2 4" xfId="17711" xr:uid="{0C67CC2C-6897-4F35-BDFD-9653F369BE42}"/>
    <cellStyle name="Normal 2 3 2 2 3 5 2 2 2 5" xfId="17712" xr:uid="{2FCF5C59-45CC-400B-9C3F-B329C1A975DA}"/>
    <cellStyle name="Normal 2 3 2 2 3 5 2 2 2 6" xfId="17713" xr:uid="{61939709-E08C-4953-9F69-29060FB99370}"/>
    <cellStyle name="Normal 2 3 2 2 3 5 2 2 3" xfId="17714" xr:uid="{A0A3F7EC-C6CB-4BD2-8BC1-8B2AA955BC35}"/>
    <cellStyle name="Normal 2 3 2 2 3 5 2 2 4" xfId="17715" xr:uid="{2E13FE86-8894-4A4B-BCE4-14E9866DC13F}"/>
    <cellStyle name="Normal 2 3 2 2 3 5 2 2 5" xfId="17716" xr:uid="{1132A0FA-511B-4B28-8C18-2C250B64D1C7}"/>
    <cellStyle name="Normal 2 3 2 2 3 5 2 2 6" xfId="17717" xr:uid="{94BCADAF-6F15-4FCA-A3ED-60C3F4C1F030}"/>
    <cellStyle name="Normal 2 3 2 2 3 5 2 3" xfId="17718" xr:uid="{FE9ECA10-6AB7-4839-A489-24EF608C894E}"/>
    <cellStyle name="Normal 2 3 2 2 3 5 2 4" xfId="17719" xr:uid="{99655B14-2B31-4E61-BF86-B73F10851B42}"/>
    <cellStyle name="Normal 2 3 2 2 3 5 2 5" xfId="17720" xr:uid="{13ECC7CC-90B1-4679-9196-39B6033EB252}"/>
    <cellStyle name="Normal 2 3 2 2 3 5 2 6" xfId="17721" xr:uid="{194A2BF7-AE1B-4AF6-9434-880494CFB7D9}"/>
    <cellStyle name="Normal 2 3 2 2 3 5 2 7" xfId="17722" xr:uid="{A1D318D3-0015-4B50-BCCD-4032A686D71B}"/>
    <cellStyle name="Normal 2 3 2 2 3 5 2 8" xfId="17723" xr:uid="{21F17DC7-FB34-4601-9956-DACDDD57B43E}"/>
    <cellStyle name="Normal 2 3 2 2 3 5 2 9" xfId="17724" xr:uid="{95E5358A-B3E0-49A8-ADCA-E650BCCD2D15}"/>
    <cellStyle name="Normal 2 3 2 2 3 5 3" xfId="17725" xr:uid="{6314057B-1002-4EB9-8528-9ADD05A7A00E}"/>
    <cellStyle name="Normal 2 3 2 2 3 5 3 2" xfId="17726" xr:uid="{0DF9070D-7179-4A0F-BEDE-57A85C422AF9}"/>
    <cellStyle name="Normal 2 3 2 2 3 5 3 2 2" xfId="17727" xr:uid="{AFBD2D2C-44C6-4090-A334-6995EEFD9075}"/>
    <cellStyle name="Normal 2 3 2 2 3 5 3 2 3" xfId="17728" xr:uid="{C95C928D-1DCA-4D6B-A778-1AEDDCE7455C}"/>
    <cellStyle name="Normal 2 3 2 2 3 5 3 2 4" xfId="17729" xr:uid="{D7334E85-8FEC-4C29-A3F1-013D361B920F}"/>
    <cellStyle name="Normal 2 3 2 2 3 5 3 2 5" xfId="17730" xr:uid="{168184DA-64AF-4BC5-9842-0398C8ABAEDE}"/>
    <cellStyle name="Normal 2 3 2 2 3 5 3 2 6" xfId="17731" xr:uid="{EA8A5FF8-432B-4F67-8C28-4609DCBEC430}"/>
    <cellStyle name="Normal 2 3 2 2 3 5 3 3" xfId="17732" xr:uid="{A7F025D2-E74A-4417-9B46-9AEE8D90D0CE}"/>
    <cellStyle name="Normal 2 3 2 2 3 5 3 4" xfId="17733" xr:uid="{918A786A-5A0B-4713-9145-CF550FA9DE7B}"/>
    <cellStyle name="Normal 2 3 2 2 3 5 3 5" xfId="17734" xr:uid="{BD8C635F-DEA4-4B6D-85B4-E614E1AEC9C3}"/>
    <cellStyle name="Normal 2 3 2 2 3 5 3 6" xfId="17735" xr:uid="{75D412F4-9EF0-4071-964A-D76BEBF621AD}"/>
    <cellStyle name="Normal 2 3 2 2 3 5 4" xfId="17736" xr:uid="{37355D92-DD84-49CA-9087-65DE031F946A}"/>
    <cellStyle name="Normal 2 3 2 2 3 5 5" xfId="17737" xr:uid="{572541E8-03C0-4278-8129-CB33A3C7EC51}"/>
    <cellStyle name="Normal 2 3 2 2 3 5 6" xfId="17738" xr:uid="{84CF9B28-5A7C-4A19-8B02-14F97DDB1BED}"/>
    <cellStyle name="Normal 2 3 2 2 3 5 7" xfId="17739" xr:uid="{05282804-988B-43B5-9B1E-5DA79F1CD2A4}"/>
    <cellStyle name="Normal 2 3 2 2 3 5 8" xfId="17740" xr:uid="{C011A522-0AB5-4C13-B42D-19C8108372B3}"/>
    <cellStyle name="Normal 2 3 2 2 3 5 9" xfId="17741" xr:uid="{04964F8F-47E9-4461-AB09-3A923E825142}"/>
    <cellStyle name="Normal 2 3 2 2 3 6" xfId="17742" xr:uid="{A69F1AEF-C978-4C19-BEA0-69DEB15046E9}"/>
    <cellStyle name="Normal 2 3 2 2 3 7" xfId="17743" xr:uid="{A447F1AA-96FB-49D7-BF0D-A3900E98031C}"/>
    <cellStyle name="Normal 2 3 2 2 3 8" xfId="17744" xr:uid="{848DE223-8B0E-43B0-A2A2-31AAC9412CD9}"/>
    <cellStyle name="Normal 2 3 2 2 3 8 2" xfId="17745" xr:uid="{E75F79EF-C838-4C96-825B-242923BFFD0C}"/>
    <cellStyle name="Normal 2 3 2 2 3 8 2 2" xfId="17746" xr:uid="{08A43B15-3F2C-4851-943A-F0CB287CD362}"/>
    <cellStyle name="Normal 2 3 2 2 3 8 2 3" xfId="17747" xr:uid="{095BA04B-36FF-4042-8EDB-2F3145448209}"/>
    <cellStyle name="Normal 2 3 2 2 3 8 2 4" xfId="17748" xr:uid="{EC7B2BEA-0FD8-4037-9022-F8A07CBF17C6}"/>
    <cellStyle name="Normal 2 3 2 2 3 8 2 5" xfId="17749" xr:uid="{FA0C48BD-F8D5-45A2-B7F0-9CA615E3B7F4}"/>
    <cellStyle name="Normal 2 3 2 2 3 8 2 6" xfId="17750" xr:uid="{46DF5EC4-164D-40E7-ADC8-072B5D189428}"/>
    <cellStyle name="Normal 2 3 2 2 3 8 3" xfId="17751" xr:uid="{A723477B-293A-4B55-8BA1-7BD17F057182}"/>
    <cellStyle name="Normal 2 3 2 2 3 8 4" xfId="17752" xr:uid="{316E0C06-5321-4861-8208-F7EE646B200C}"/>
    <cellStyle name="Normal 2 3 2 2 3 8 5" xfId="17753" xr:uid="{E98330E8-A9C6-4175-A9A7-C079CED838D4}"/>
    <cellStyle name="Normal 2 3 2 2 3 8 6" xfId="17754" xr:uid="{4CC53D74-C1C4-4F44-8173-18603791BA2A}"/>
    <cellStyle name="Normal 2 3 2 2 3 9" xfId="17755" xr:uid="{B01E6C59-4AF0-41D5-A42D-233CF594AD68}"/>
    <cellStyle name="Normal 2 3 2 2 30" xfId="17756" xr:uid="{467E9B5C-C66D-4774-A9FA-D272B1178C72}"/>
    <cellStyle name="Normal 2 3 2 2 31" xfId="17757" xr:uid="{F91C9ACE-E985-4C51-8604-4A50EF380F84}"/>
    <cellStyle name="Normal 2 3 2 2 32" xfId="17758" xr:uid="{770125A1-A344-4A2F-BFC3-13B0C7139846}"/>
    <cellStyle name="Normal 2 3 2 2 33" xfId="17759" xr:uid="{EF592860-CB72-49F6-A796-77F5A9689853}"/>
    <cellStyle name="Normal 2 3 2 2 34" xfId="17760" xr:uid="{15DEB89E-BA11-4646-AA57-5413C2E12F87}"/>
    <cellStyle name="Normal 2 3 2 2 35" xfId="17761" xr:uid="{AE6F0062-85EA-43CE-92C9-AF6DBA92E7A2}"/>
    <cellStyle name="Normal 2 3 2 2 36" xfId="17762" xr:uid="{2F5F9D6A-EAAB-4617-9269-5551EC3ED3AA}"/>
    <cellStyle name="Normal 2 3 2 2 37" xfId="17763" xr:uid="{DF67C9F1-39AE-485C-B7E7-BB525E3859DB}"/>
    <cellStyle name="Normal 2 3 2 2 38" xfId="17764" xr:uid="{10D65A4D-C3D9-4616-8041-82BC03A191F5}"/>
    <cellStyle name="Normal 2 3 2 2 38 10" xfId="17765" xr:uid="{C3A117EF-B34F-4B83-A0E3-48BF71F3DCC6}"/>
    <cellStyle name="Normal 2 3 2 2 38 11" xfId="17766" xr:uid="{C70DBB58-62B3-45E2-B45B-AADD514770C0}"/>
    <cellStyle name="Normal 2 3 2 2 38 12" xfId="17767" xr:uid="{CF70BAD7-5AF3-4AE6-B87B-F19862D628BE}"/>
    <cellStyle name="Normal 2 3 2 2 38 13" xfId="17768" xr:uid="{6C3B5E0E-405F-4070-B0CF-293742237793}"/>
    <cellStyle name="Normal 2 3 2 2 38 14" xfId="17769" xr:uid="{7B0BACFA-9B86-42D5-A550-1AE23FB553D1}"/>
    <cellStyle name="Normal 2 3 2 2 38 15" xfId="17770" xr:uid="{B2C0B0E1-109E-42F6-9064-69EDDC9E5ED3}"/>
    <cellStyle name="Normal 2 3 2 2 38 16" xfId="17771" xr:uid="{CA944E0B-D1FE-41C3-BBFE-FE8036259905}"/>
    <cellStyle name="Normal 2 3 2 2 38 2" xfId="17772" xr:uid="{E90B54CC-9B2F-4323-AB89-E13183736A1E}"/>
    <cellStyle name="Normal 2 3 2 2 38 3" xfId="17773" xr:uid="{EA7DB7CF-6E47-484C-A3E7-29B1AF1907A6}"/>
    <cellStyle name="Normal 2 3 2 2 38 4" xfId="17774" xr:uid="{7847BD60-EC15-4058-9B87-1F2D44EBFB0D}"/>
    <cellStyle name="Normal 2 3 2 2 38 5" xfId="17775" xr:uid="{01E16646-3FDE-44A4-A79E-B719F83DAA25}"/>
    <cellStyle name="Normal 2 3 2 2 38 6" xfId="17776" xr:uid="{EF0ABAFA-9A59-4441-99AD-032CCFD1948A}"/>
    <cellStyle name="Normal 2 3 2 2 38 7" xfId="17777" xr:uid="{C541C051-1239-4C70-A9F2-FD1741198875}"/>
    <cellStyle name="Normal 2 3 2 2 38 8" xfId="17778" xr:uid="{8BE615C2-9DBB-4595-8526-5EBE84A9723A}"/>
    <cellStyle name="Normal 2 3 2 2 38 9" xfId="17779" xr:uid="{E76B73A2-49E6-4995-8B24-B4AFEBDA3C80}"/>
    <cellStyle name="Normal 2 3 2 2 39" xfId="17780" xr:uid="{CE3939B6-A2F2-410E-88F7-88F7EDE6CDC9}"/>
    <cellStyle name="Normal 2 3 2 2 4" xfId="17781" xr:uid="{7E5BB017-213E-49F9-BB1F-E159D279C0FB}"/>
    <cellStyle name="Normal 2 3 2 2 4 2" xfId="17782" xr:uid="{CB8502A0-E3DE-4F48-8760-7EA05D9DCFC5}"/>
    <cellStyle name="Normal 2 3 2 2 4 3" xfId="17783" xr:uid="{C7F911ED-DA67-42FB-926C-365B6AEA793A}"/>
    <cellStyle name="Normal 2 3 2 2 4 4" xfId="17784" xr:uid="{D53EDAD6-0F87-4583-9348-7A7B9779E185}"/>
    <cellStyle name="Normal 2 3 2 2 4 5" xfId="17785" xr:uid="{6651744B-5AFF-40D6-9C9C-DE7FA0352B75}"/>
    <cellStyle name="Normal 2 3 2 2 4 6" xfId="17786" xr:uid="{6F75C7F3-89CA-40DE-8744-AC250D15E869}"/>
    <cellStyle name="Normal 2 3 2 2 40" xfId="17787" xr:uid="{230AC362-3020-4A7A-993D-75601CB0CC66}"/>
    <cellStyle name="Normal 2 3 2 2 41" xfId="17788" xr:uid="{C2C477B4-695B-4025-9E50-275CE25D789C}"/>
    <cellStyle name="Normal 2 3 2 2 42" xfId="17789" xr:uid="{78572FAA-CCE0-41C8-A3E7-681E2869FDF9}"/>
    <cellStyle name="Normal 2 3 2 2 43" xfId="17790" xr:uid="{9B7420B6-6089-4BC2-A922-7168CC2E8B03}"/>
    <cellStyle name="Normal 2 3 2 2 44" xfId="17791" xr:uid="{4F99FCFD-489E-4B4F-BCF6-452E5D29566C}"/>
    <cellStyle name="Normal 2 3 2 2 45" xfId="17792" xr:uid="{A3991CF6-09F1-4679-A78B-9F6889F68A99}"/>
    <cellStyle name="Normal 2 3 2 2 46" xfId="17793" xr:uid="{DF82C271-C550-4BA8-92E4-A660A7F89850}"/>
    <cellStyle name="Normal 2 3 2 2 47" xfId="17794" xr:uid="{4B526A10-0D9C-4B4D-89F0-C891D36CA6E2}"/>
    <cellStyle name="Normal 2 3 2 2 48" xfId="17795" xr:uid="{000CD259-08F9-4060-BC8E-67A882EDB0BF}"/>
    <cellStyle name="Normal 2 3 2 2 49" xfId="17796" xr:uid="{6738A605-09D1-4516-BB09-C6E6F8D5F58E}"/>
    <cellStyle name="Normal 2 3 2 2 5" xfId="17797" xr:uid="{FDAE96A9-829B-46A0-B286-2D4B5768508C}"/>
    <cellStyle name="Normal 2 3 2 2 5 10" xfId="17798" xr:uid="{3A8EF69A-5C25-4A64-91EF-537AAED170CF}"/>
    <cellStyle name="Normal 2 3 2 2 5 11" xfId="17799" xr:uid="{4972DEB7-B6A9-4D28-8832-B4302D8C655F}"/>
    <cellStyle name="Normal 2 3 2 2 5 12" xfId="17800" xr:uid="{E3C4B809-563F-44B4-8CE0-042F1E108246}"/>
    <cellStyle name="Normal 2 3 2 2 5 13" xfId="17801" xr:uid="{F6A5E52C-D2B8-4FEC-A4CC-4871D938BAF2}"/>
    <cellStyle name="Normal 2 3 2 2 5 14" xfId="17802" xr:uid="{79C77820-2736-405E-AD93-D8D8991D1C9D}"/>
    <cellStyle name="Normal 2 3 2 2 5 15" xfId="17803" xr:uid="{CD4A9F78-37AC-4A52-981A-EC33EA3CA4D9}"/>
    <cellStyle name="Normal 2 3 2 2 5 16" xfId="17804" xr:uid="{2093051F-86F3-4456-B67E-8F99A995EFAC}"/>
    <cellStyle name="Normal 2 3 2 2 5 17" xfId="17805" xr:uid="{F388D58F-4942-42EF-90E2-5665EB440BC8}"/>
    <cellStyle name="Normal 2 3 2 2 5 2" xfId="17806" xr:uid="{B1B52B5D-3772-49F7-B3D4-B69D330D0394}"/>
    <cellStyle name="Normal 2 3 2 2 5 2 10" xfId="17807" xr:uid="{3D2F5241-7788-4921-A268-DD556F0941DD}"/>
    <cellStyle name="Normal 2 3 2 2 5 2 11" xfId="17808" xr:uid="{BB722E57-6B5F-4325-AC9D-DB2AE2A07868}"/>
    <cellStyle name="Normal 2 3 2 2 5 2 12" xfId="17809" xr:uid="{73751449-9D3A-402F-97BC-B176958FD6DD}"/>
    <cellStyle name="Normal 2 3 2 2 5 2 2" xfId="17810" xr:uid="{A06B543D-6AFA-4FAC-AB09-8ACCF90B290A}"/>
    <cellStyle name="Normal 2 3 2 2 5 2 2 2" xfId="17811" xr:uid="{57216B3E-1230-4DDB-A2AF-F2B6BECB4B28}"/>
    <cellStyle name="Normal 2 3 2 2 5 2 2 2 2" xfId="17812" xr:uid="{47194F99-29A7-4926-BF90-7BE8EA8BB0A7}"/>
    <cellStyle name="Normal 2 3 2 2 5 2 2 2 2 2" xfId="17813" xr:uid="{0C80B1FF-401B-4FA3-8B91-DE2D739F2892}"/>
    <cellStyle name="Normal 2 3 2 2 5 2 2 2 2 2 2" xfId="17814" xr:uid="{BBC2B024-B1CC-4B66-B8A1-69FD09F896B0}"/>
    <cellStyle name="Normal 2 3 2 2 5 2 2 2 2 2 3" xfId="17815" xr:uid="{2A1EDC58-F23D-4CA8-BEA1-72F4B8C0E284}"/>
    <cellStyle name="Normal 2 3 2 2 5 2 2 2 2 2 4" xfId="17816" xr:uid="{20AEAC67-18DF-49E8-B069-8A476D99A012}"/>
    <cellStyle name="Normal 2 3 2 2 5 2 2 2 2 2 5" xfId="17817" xr:uid="{5E578197-60F1-4A13-8C19-3FE79C52E6AC}"/>
    <cellStyle name="Normal 2 3 2 2 5 2 2 2 2 2 6" xfId="17818" xr:uid="{B5A5C262-D4C5-466A-8502-875C55D6F087}"/>
    <cellStyle name="Normal 2 3 2 2 5 2 2 2 2 3" xfId="17819" xr:uid="{F4335D41-0FD5-46CF-BDAA-4482AAC7FCB1}"/>
    <cellStyle name="Normal 2 3 2 2 5 2 2 2 2 4" xfId="17820" xr:uid="{2CC8E9EB-9A32-4152-863C-3C4D88D2A143}"/>
    <cellStyle name="Normal 2 3 2 2 5 2 2 2 2 5" xfId="17821" xr:uid="{5C919325-722F-46B7-9C62-D2B0A086ACC1}"/>
    <cellStyle name="Normal 2 3 2 2 5 2 2 2 2 6" xfId="17822" xr:uid="{29E8E5C0-24F8-43E1-9DCF-A96152595A7A}"/>
    <cellStyle name="Normal 2 3 2 2 5 2 2 2 3" xfId="17823" xr:uid="{4FFF0745-BE64-4793-9013-8174DD1DE5BF}"/>
    <cellStyle name="Normal 2 3 2 2 5 2 2 2 4" xfId="17824" xr:uid="{7B886B4A-4F1B-476A-A71D-8A1297CD1F59}"/>
    <cellStyle name="Normal 2 3 2 2 5 2 2 2 5" xfId="17825" xr:uid="{62CEEC55-D9DA-41B0-819F-398B3C5819B8}"/>
    <cellStyle name="Normal 2 3 2 2 5 2 2 2 6" xfId="17826" xr:uid="{228893D5-7691-4B17-AE8C-D9F49E7D3129}"/>
    <cellStyle name="Normal 2 3 2 2 5 2 2 2 7" xfId="17827" xr:uid="{FBCFB9AE-605F-4297-A6AF-467A885933F5}"/>
    <cellStyle name="Normal 2 3 2 2 5 2 2 2 8" xfId="17828" xr:uid="{DCDDE383-43A9-47D9-B16C-1DFE49646BB8}"/>
    <cellStyle name="Normal 2 3 2 2 5 2 2 2 9" xfId="17829" xr:uid="{E7D97211-FDEF-4C54-83B6-C104D7B75480}"/>
    <cellStyle name="Normal 2 3 2 2 5 2 2 3" xfId="17830" xr:uid="{5BCC33E3-AF84-440C-847E-E76892A42D20}"/>
    <cellStyle name="Normal 2 3 2 2 5 2 2 3 2" xfId="17831" xr:uid="{DF2FB59C-1E75-4E2D-B73B-0D1B28686B3A}"/>
    <cellStyle name="Normal 2 3 2 2 5 2 2 3 2 2" xfId="17832" xr:uid="{0B282581-940B-4878-A636-06674DED8B60}"/>
    <cellStyle name="Normal 2 3 2 2 5 2 2 3 2 3" xfId="17833" xr:uid="{46E6608B-4F99-408C-878B-91534958B192}"/>
    <cellStyle name="Normal 2 3 2 2 5 2 2 3 2 4" xfId="17834" xr:uid="{B0C903DE-0F8A-4351-BE41-FE1DF5491037}"/>
    <cellStyle name="Normal 2 3 2 2 5 2 2 3 2 5" xfId="17835" xr:uid="{6B94592A-05AF-4D4E-9B16-81FE8BDBCB07}"/>
    <cellStyle name="Normal 2 3 2 2 5 2 2 3 2 6" xfId="17836" xr:uid="{067874D5-470F-4959-B85E-F1DE55A5676D}"/>
    <cellStyle name="Normal 2 3 2 2 5 2 2 3 3" xfId="17837" xr:uid="{CBC21C49-0BA6-4B74-A249-6441ED11A14F}"/>
    <cellStyle name="Normal 2 3 2 2 5 2 2 3 4" xfId="17838" xr:uid="{659992F8-4BFC-4B51-937B-50F31844D5AD}"/>
    <cellStyle name="Normal 2 3 2 2 5 2 2 3 5" xfId="17839" xr:uid="{EEA36523-C735-43A6-960D-9787A6B8719E}"/>
    <cellStyle name="Normal 2 3 2 2 5 2 2 3 6" xfId="17840" xr:uid="{6D394CCE-55DA-48D8-B3B6-348F91E27442}"/>
    <cellStyle name="Normal 2 3 2 2 5 2 2 4" xfId="17841" xr:uid="{1B7B7AEC-1232-444C-953D-164DBA3AABBF}"/>
    <cellStyle name="Normal 2 3 2 2 5 2 2 5" xfId="17842" xr:uid="{07137885-F50D-4618-B964-BC2D34855DFF}"/>
    <cellStyle name="Normal 2 3 2 2 5 2 2 6" xfId="17843" xr:uid="{726764A8-3B3F-4335-9BD2-F4D3E998856A}"/>
    <cellStyle name="Normal 2 3 2 2 5 2 2 7" xfId="17844" xr:uid="{8129994F-C9F8-4A90-80A6-0BAD493678EA}"/>
    <cellStyle name="Normal 2 3 2 2 5 2 2 8" xfId="17845" xr:uid="{FB5ADCCA-2DB7-42C3-A3DE-1169D2C17C8B}"/>
    <cellStyle name="Normal 2 3 2 2 5 2 2 9" xfId="17846" xr:uid="{69083043-B74F-486F-A270-5981F03731E5}"/>
    <cellStyle name="Normal 2 3 2 2 5 2 3" xfId="17847" xr:uid="{584C8775-EE9F-4E97-B6C1-A78D9CCDE454}"/>
    <cellStyle name="Normal 2 3 2 2 5 2 4" xfId="17848" xr:uid="{0E9DCB5F-9672-42C2-8A15-88484DB45A48}"/>
    <cellStyle name="Normal 2 3 2 2 5 2 5" xfId="17849" xr:uid="{C2744A04-1C59-4A98-9863-5A1306B1B280}"/>
    <cellStyle name="Normal 2 3 2 2 5 2 5 2" xfId="17850" xr:uid="{DD2AAF9F-194D-433A-A40E-E9D758BCE7E2}"/>
    <cellStyle name="Normal 2 3 2 2 5 2 5 2 2" xfId="17851" xr:uid="{CA6A1BD4-EB07-4A81-BB87-386BDEB5EDAD}"/>
    <cellStyle name="Normal 2 3 2 2 5 2 5 2 3" xfId="17852" xr:uid="{C40053F0-6051-4EB4-AE4E-D7905B07380F}"/>
    <cellStyle name="Normal 2 3 2 2 5 2 5 2 4" xfId="17853" xr:uid="{BA08D94A-C3B3-486A-A369-ECD16B44F626}"/>
    <cellStyle name="Normal 2 3 2 2 5 2 5 2 5" xfId="17854" xr:uid="{BBFFA86D-0C88-489A-A8A8-6FD717AF2D78}"/>
    <cellStyle name="Normal 2 3 2 2 5 2 5 2 6" xfId="17855" xr:uid="{93B60222-F78C-42CF-BB4C-FEE78676BE4C}"/>
    <cellStyle name="Normal 2 3 2 2 5 2 5 3" xfId="17856" xr:uid="{129A67AC-7A7E-49A1-98EE-9EA972E6B0E2}"/>
    <cellStyle name="Normal 2 3 2 2 5 2 5 4" xfId="17857" xr:uid="{B8B74E18-5F1C-4852-9A5F-3B48206B4948}"/>
    <cellStyle name="Normal 2 3 2 2 5 2 5 5" xfId="17858" xr:uid="{8D117467-2445-47CB-BCC4-BE3F7FA0E3D3}"/>
    <cellStyle name="Normal 2 3 2 2 5 2 5 6" xfId="17859" xr:uid="{94446E93-BE2F-4B07-86DB-8BB94C5CDC86}"/>
    <cellStyle name="Normal 2 3 2 2 5 2 6" xfId="17860" xr:uid="{72CCFDFE-C526-455D-A0EC-451915BC419D}"/>
    <cellStyle name="Normal 2 3 2 2 5 2 7" xfId="17861" xr:uid="{016CA65A-D4E7-444A-AE60-E407D96920BB}"/>
    <cellStyle name="Normal 2 3 2 2 5 2 8" xfId="17862" xr:uid="{12225DC5-A231-4EC4-88D3-3D2B26294C98}"/>
    <cellStyle name="Normal 2 3 2 2 5 2 9" xfId="17863" xr:uid="{4F7F0B3C-8522-4085-800B-32E7B6CA9DD9}"/>
    <cellStyle name="Normal 2 3 2 2 5 3" xfId="17864" xr:uid="{02F471E6-F1E1-46CE-93CB-C3AC14279901}"/>
    <cellStyle name="Normal 2 3 2 2 5 3 2" xfId="17865" xr:uid="{C8F42DB0-E230-4F67-859A-02F628246549}"/>
    <cellStyle name="Normal 2 3 2 2 5 3 2 2" xfId="17866" xr:uid="{C2FB3A2D-5142-4827-9CC6-59FC9482218E}"/>
    <cellStyle name="Normal 2 3 2 2 5 3 2 2 2" xfId="17867" xr:uid="{7C6D60AA-CDBD-4F0E-BBE3-38814A94CC08}"/>
    <cellStyle name="Normal 2 3 2 2 5 3 2 2 2 2" xfId="17868" xr:uid="{5C4F21F4-CB9F-4579-8353-D2E599CF4144}"/>
    <cellStyle name="Normal 2 3 2 2 5 3 2 2 2 3" xfId="17869" xr:uid="{8AB447F4-F969-4FB2-8B43-FBFE0372A819}"/>
    <cellStyle name="Normal 2 3 2 2 5 3 2 2 2 4" xfId="17870" xr:uid="{DFFB0C18-8E99-4BD9-9AD6-E9C79C1D2614}"/>
    <cellStyle name="Normal 2 3 2 2 5 3 2 2 2 5" xfId="17871" xr:uid="{BCB83751-5D90-461D-A806-9B184EC6E3C1}"/>
    <cellStyle name="Normal 2 3 2 2 5 3 2 2 2 6" xfId="17872" xr:uid="{3FE8D7BE-E795-4991-890D-78910C2F30DB}"/>
    <cellStyle name="Normal 2 3 2 2 5 3 2 2 3" xfId="17873" xr:uid="{4A7B8B3D-C822-472F-8745-EC2635CE3672}"/>
    <cellStyle name="Normal 2 3 2 2 5 3 2 2 4" xfId="17874" xr:uid="{239EFD77-8135-4FB2-83AD-409E216D1D40}"/>
    <cellStyle name="Normal 2 3 2 2 5 3 2 2 5" xfId="17875" xr:uid="{35D882CE-BAA1-452F-A9C0-75C6734E8655}"/>
    <cellStyle name="Normal 2 3 2 2 5 3 2 2 6" xfId="17876" xr:uid="{2A302607-E23C-4BCE-8DC0-F6D3615C9C96}"/>
    <cellStyle name="Normal 2 3 2 2 5 3 2 3" xfId="17877" xr:uid="{6ED00C77-0058-4DBC-94A4-BD1328808459}"/>
    <cellStyle name="Normal 2 3 2 2 5 3 2 4" xfId="17878" xr:uid="{A47A5FEB-8F53-47E9-9BFC-D780B5DD98A4}"/>
    <cellStyle name="Normal 2 3 2 2 5 3 2 5" xfId="17879" xr:uid="{2D746A94-34F9-4232-9602-D329650D51C5}"/>
    <cellStyle name="Normal 2 3 2 2 5 3 2 6" xfId="17880" xr:uid="{82E168D2-7C1A-4909-8897-0B714101016A}"/>
    <cellStyle name="Normal 2 3 2 2 5 3 2 7" xfId="17881" xr:uid="{C3A2A125-623E-4B65-A0C6-C4CBBB97E2A3}"/>
    <cellStyle name="Normal 2 3 2 2 5 3 2 8" xfId="17882" xr:uid="{3A7CC062-9736-4C95-9DF8-905B54E03468}"/>
    <cellStyle name="Normal 2 3 2 2 5 3 2 9" xfId="17883" xr:uid="{90C74B26-2E79-4F7F-BDDF-8F139FA99A09}"/>
    <cellStyle name="Normal 2 3 2 2 5 3 3" xfId="17884" xr:uid="{848CD3FF-1177-4464-BE11-72B39F910CA3}"/>
    <cellStyle name="Normal 2 3 2 2 5 3 3 2" xfId="17885" xr:uid="{7EBB55C8-0049-4F25-B11E-4809B0E838DA}"/>
    <cellStyle name="Normal 2 3 2 2 5 3 3 2 2" xfId="17886" xr:uid="{4B070305-45CD-4F85-B9DE-28BF345C4092}"/>
    <cellStyle name="Normal 2 3 2 2 5 3 3 2 3" xfId="17887" xr:uid="{B1E38360-6D00-41AE-A290-C793E72C0753}"/>
    <cellStyle name="Normal 2 3 2 2 5 3 3 2 4" xfId="17888" xr:uid="{C60D92E0-3DD5-41C4-9026-F65D4CFD8CF9}"/>
    <cellStyle name="Normal 2 3 2 2 5 3 3 2 5" xfId="17889" xr:uid="{53FEAA8D-6088-4ED8-B75F-4462316FFD99}"/>
    <cellStyle name="Normal 2 3 2 2 5 3 3 2 6" xfId="17890" xr:uid="{D2D98233-856F-4981-9F21-614658BE551E}"/>
    <cellStyle name="Normal 2 3 2 2 5 3 3 3" xfId="17891" xr:uid="{9D6ACCAA-A802-4533-81F5-C435712B6FD1}"/>
    <cellStyle name="Normal 2 3 2 2 5 3 3 4" xfId="17892" xr:uid="{B11AB605-102F-41EC-BF92-A3C22630B8E1}"/>
    <cellStyle name="Normal 2 3 2 2 5 3 3 5" xfId="17893" xr:uid="{2444C56A-AA96-4A29-A262-105D5C4DD989}"/>
    <cellStyle name="Normal 2 3 2 2 5 3 3 6" xfId="17894" xr:uid="{DB3CC1AA-C6DE-4F3E-AA56-ED4B278996BB}"/>
    <cellStyle name="Normal 2 3 2 2 5 3 4" xfId="17895" xr:uid="{38C7EA66-66BC-48A9-9E65-AB772773EE08}"/>
    <cellStyle name="Normal 2 3 2 2 5 3 5" xfId="17896" xr:uid="{62560931-D3A2-4B9E-AFF8-9123B263B144}"/>
    <cellStyle name="Normal 2 3 2 2 5 3 6" xfId="17897" xr:uid="{DA0575BD-84EF-4243-914C-DAAAD914FFBE}"/>
    <cellStyle name="Normal 2 3 2 2 5 3 7" xfId="17898" xr:uid="{63768825-6E19-4FF7-8A75-E9DABEBA700E}"/>
    <cellStyle name="Normal 2 3 2 2 5 3 8" xfId="17899" xr:uid="{3006C96F-CBD6-4173-A944-7912F366D188}"/>
    <cellStyle name="Normal 2 3 2 2 5 3 9" xfId="17900" xr:uid="{A6732FE5-3602-4B4F-8EBC-ABA66F4B7A4C}"/>
    <cellStyle name="Normal 2 3 2 2 5 4" xfId="17901" xr:uid="{6BC8490A-15D9-47D0-8537-4A0B3B4FF02D}"/>
    <cellStyle name="Normal 2 3 2 2 5 5" xfId="17902" xr:uid="{9679553A-3494-40C1-9E34-ABED6C2957B9}"/>
    <cellStyle name="Normal 2 3 2 2 5 5 2" xfId="17903" xr:uid="{9CCD70A7-D808-4371-8F30-63E30476F86E}"/>
    <cellStyle name="Normal 2 3 2 2 5 5 2 2" xfId="17904" xr:uid="{043975B8-C1A9-475F-B9AE-596C5D8680A7}"/>
    <cellStyle name="Normal 2 3 2 2 5 5 2 3" xfId="17905" xr:uid="{6E28115D-4434-4AE4-8B32-4193FD7FA500}"/>
    <cellStyle name="Normal 2 3 2 2 5 5 2 4" xfId="17906" xr:uid="{67559766-ACE5-445C-BD38-E4983B65182F}"/>
    <cellStyle name="Normal 2 3 2 2 5 5 2 5" xfId="17907" xr:uid="{04BAB409-E2F9-4DDF-B2FF-6748C10657B0}"/>
    <cellStyle name="Normal 2 3 2 2 5 5 2 6" xfId="17908" xr:uid="{5ADF358C-2B13-42C8-9125-C63B04359B91}"/>
    <cellStyle name="Normal 2 3 2 2 5 5 3" xfId="17909" xr:uid="{A997EE8B-9E89-4555-97CD-426D5D8785B4}"/>
    <cellStyle name="Normal 2 3 2 2 5 5 4" xfId="17910" xr:uid="{267ADC68-C277-492D-9B80-969BD567A2B5}"/>
    <cellStyle name="Normal 2 3 2 2 5 5 5" xfId="17911" xr:uid="{287B97AB-6FE2-4E8F-99DC-8DAA84A3D0A1}"/>
    <cellStyle name="Normal 2 3 2 2 5 5 6" xfId="17912" xr:uid="{828C8B59-6CE6-4430-9448-371311F29911}"/>
    <cellStyle name="Normal 2 3 2 2 5 6" xfId="17913" xr:uid="{B28A4986-9302-4C9C-B97A-141E63E13054}"/>
    <cellStyle name="Normal 2 3 2 2 5 7" xfId="17914" xr:uid="{6CF2F4F2-9497-44A4-A023-20857DB96A13}"/>
    <cellStyle name="Normal 2 3 2 2 5 8" xfId="17915" xr:uid="{74755557-4746-4223-BD81-A0A0BAF7BBB1}"/>
    <cellStyle name="Normal 2 3 2 2 5 9" xfId="17916" xr:uid="{E07C6C65-3612-48A0-9544-24F92A3F3254}"/>
    <cellStyle name="Normal 2 3 2 2 50" xfId="17917" xr:uid="{CB1647E1-6868-4AAD-9DDB-16BF41CF6870}"/>
    <cellStyle name="Normal 2 3 2 2 51" xfId="17918" xr:uid="{C63EC811-9314-4680-969D-3EFE24899308}"/>
    <cellStyle name="Normal 2 3 2 2 52" xfId="17919" xr:uid="{2FDD7B87-ED2A-4B85-9452-803EF227CEBC}"/>
    <cellStyle name="Normal 2 3 2 2 53" xfId="17920" xr:uid="{472787D2-F4B5-49EA-8B4B-7DB847231966}"/>
    <cellStyle name="Normal 2 3 2 2 54" xfId="17921" xr:uid="{1965FF06-7B25-4F02-8727-80C3A5064EE0}"/>
    <cellStyle name="Normal 2 3 2 2 55" xfId="17922" xr:uid="{4B1B07DD-73DF-43A2-8A58-DC69544569C1}"/>
    <cellStyle name="Normal 2 3 2 2 56" xfId="17923" xr:uid="{E8D2AD86-106B-41C4-8E54-82827C65DBC8}"/>
    <cellStyle name="Normal 2 3 2 2 57" xfId="17924" xr:uid="{6BD970BA-2EDB-4A91-9D32-6219B3F7D8C4}"/>
    <cellStyle name="Normal 2 3 2 2 58" xfId="17925" xr:uid="{0A575429-F40E-4A88-A0C9-E191E69ABEF1}"/>
    <cellStyle name="Normal 2 3 2 2 59" xfId="17926" xr:uid="{6755B1E3-2B1B-4390-8FD3-8EEF073CFC29}"/>
    <cellStyle name="Normal 2 3 2 2 6" xfId="17927" xr:uid="{5AFD38F8-9325-447D-BFEE-47A51A5DADE7}"/>
    <cellStyle name="Normal 2 3 2 2 6 2" xfId="17928" xr:uid="{BF5FB67E-AEDC-4E66-A90C-CAC8B1558B6A}"/>
    <cellStyle name="Normal 2 3 2 2 6 3" xfId="17929" xr:uid="{9FB5A675-8079-4949-9AC9-F725AE0E0DFC}"/>
    <cellStyle name="Normal 2 3 2 2 6 4" xfId="17930" xr:uid="{BECCE6C2-605F-4ABD-B0A0-02706460333A}"/>
    <cellStyle name="Normal 2 3 2 2 6 5" xfId="17931" xr:uid="{59B402E6-EA1E-4F7E-921F-5911AD0CAB85}"/>
    <cellStyle name="Normal 2 3 2 2 6 6" xfId="17932" xr:uid="{11216B41-B167-4083-A878-9DB380715966}"/>
    <cellStyle name="Normal 2 3 2 2 60" xfId="17933" xr:uid="{5436FCA3-4D11-4BA4-B575-23102D67249B}"/>
    <cellStyle name="Normal 2 3 2 2 61" xfId="17934" xr:uid="{E7C4C69F-DC09-42C8-9FD7-4D831DFC88D6}"/>
    <cellStyle name="Normal 2 3 2 2 62" xfId="17935" xr:uid="{59C0AB5A-58D7-4451-BB24-348238BDD6AE}"/>
    <cellStyle name="Normal 2 3 2 2 7" xfId="17936" xr:uid="{23AF6A8B-3771-458D-825B-D5FD9714AD8D}"/>
    <cellStyle name="Normal 2 3 2 2 7 2" xfId="17937" xr:uid="{F4BBE18F-4EE9-41BF-B83C-44C1F4F30C0A}"/>
    <cellStyle name="Normal 2 3 2 2 7 3" xfId="17938" xr:uid="{F5C4302C-09B3-459D-AC4B-351338CA4846}"/>
    <cellStyle name="Normal 2 3 2 2 7 4" xfId="17939" xr:uid="{3E229344-8DC8-4207-85E2-5E588A8BDAB5}"/>
    <cellStyle name="Normal 2 3 2 2 7 5" xfId="17940" xr:uid="{35ED3B42-1712-4D89-9E93-3480D2074020}"/>
    <cellStyle name="Normal 2 3 2 2 7 6" xfId="17941" xr:uid="{2FC62265-768A-4C31-BD21-01DFFE2C5EF4}"/>
    <cellStyle name="Normal 2 3 2 2 8" xfId="17942" xr:uid="{589478C6-D17B-442E-A874-5A89E808473E}"/>
    <cellStyle name="Normal 2 3 2 2 8 10" xfId="17943" xr:uid="{E3F5B418-10E8-4688-9E78-71CC06C0BEEA}"/>
    <cellStyle name="Normal 2 3 2 2 8 11" xfId="17944" xr:uid="{9F1728D5-9495-41A6-B203-03E906B4C782}"/>
    <cellStyle name="Normal 2 3 2 2 8 12" xfId="17945" xr:uid="{45127F02-2370-4938-BDB1-EB1E5589BB00}"/>
    <cellStyle name="Normal 2 3 2 2 8 13" xfId="17946" xr:uid="{046BF0BD-4B03-4352-A417-AE0BD8C72148}"/>
    <cellStyle name="Normal 2 3 2 2 8 14" xfId="17947" xr:uid="{43D57A80-96C0-418F-A32F-BFCCB85AECC2}"/>
    <cellStyle name="Normal 2 3 2 2 8 2" xfId="17948" xr:uid="{8CFDA5E7-7F05-4EE9-9A41-24AC04304105}"/>
    <cellStyle name="Normal 2 3 2 2 8 2 2" xfId="17949" xr:uid="{4514C74F-EA7B-4574-9134-4DF71D727D8C}"/>
    <cellStyle name="Normal 2 3 2 2 8 2 2 2" xfId="17950" xr:uid="{E5544BA7-84C1-4E40-BB36-73AAADD5AD90}"/>
    <cellStyle name="Normal 2 3 2 2 8 2 2 2 2" xfId="17951" xr:uid="{58596588-8002-4E12-833D-985CE07376FE}"/>
    <cellStyle name="Normal 2 3 2 2 8 2 2 2 3" xfId="17952" xr:uid="{2CBA57B9-C8C0-454B-8366-B3A7C46003B6}"/>
    <cellStyle name="Normal 2 3 2 2 8 2 2 2 4" xfId="17953" xr:uid="{59C75D35-C2A9-4992-995D-DDEB71434C26}"/>
    <cellStyle name="Normal 2 3 2 2 8 2 2 2 5" xfId="17954" xr:uid="{8086D3E0-5CD6-4C3E-9ABB-05F3202903F3}"/>
    <cellStyle name="Normal 2 3 2 2 8 2 2 2 6" xfId="17955" xr:uid="{A842E5AE-8912-4D62-A19D-FCB44783C3AE}"/>
    <cellStyle name="Normal 2 3 2 2 8 2 2 3" xfId="17956" xr:uid="{9B71BD14-1281-4A99-8FDE-60AE9596D207}"/>
    <cellStyle name="Normal 2 3 2 2 8 2 2 4" xfId="17957" xr:uid="{375A604B-887A-4F8E-8E67-DC8B9BE95A8E}"/>
    <cellStyle name="Normal 2 3 2 2 8 2 2 5" xfId="17958" xr:uid="{8AC9C50A-B8D7-4C14-BEB6-3B0B6033AA49}"/>
    <cellStyle name="Normal 2 3 2 2 8 2 2 6" xfId="17959" xr:uid="{64374E0B-6DFF-40C2-8B07-15721BB81CE5}"/>
    <cellStyle name="Normal 2 3 2 2 8 2 3" xfId="17960" xr:uid="{51387156-0F7C-4554-8783-CBD3F10A7AC7}"/>
    <cellStyle name="Normal 2 3 2 2 8 2 4" xfId="17961" xr:uid="{B9E0F8B0-2AE8-46B3-9F9C-34FAD0F54E7D}"/>
    <cellStyle name="Normal 2 3 2 2 8 2 5" xfId="17962" xr:uid="{3FA5B1D5-98AD-4688-95BD-B08E8DAF47F9}"/>
    <cellStyle name="Normal 2 3 2 2 8 2 6" xfId="17963" xr:uid="{E6082992-1E2C-4D01-B26B-6AC09ED70C00}"/>
    <cellStyle name="Normal 2 3 2 2 8 2 7" xfId="17964" xr:uid="{D4C08BA6-BE0D-447C-987C-B717FB2D1CA4}"/>
    <cellStyle name="Normal 2 3 2 2 8 2 8" xfId="17965" xr:uid="{CAEEB4DD-C363-475D-BD6E-D7FEC6CABEFC}"/>
    <cellStyle name="Normal 2 3 2 2 8 2 9" xfId="17966" xr:uid="{0A263D85-E57D-4D25-A1DB-ED2CDE2D25F8}"/>
    <cellStyle name="Normal 2 3 2 2 8 3" xfId="17967" xr:uid="{5EABCD98-2150-4C88-9DA4-287A81B10B0B}"/>
    <cellStyle name="Normal 2 3 2 2 8 3 2" xfId="17968" xr:uid="{04288D18-FC2A-4F83-BD88-4A414ADA01C9}"/>
    <cellStyle name="Normal 2 3 2 2 8 3 2 2" xfId="17969" xr:uid="{D102F6CF-BAE6-4E31-B4CB-E3DA0A1BAA1B}"/>
    <cellStyle name="Normal 2 3 2 2 8 3 2 3" xfId="17970" xr:uid="{A07AD441-9CFB-44CC-B472-76E7FB3E974D}"/>
    <cellStyle name="Normal 2 3 2 2 8 3 2 4" xfId="17971" xr:uid="{B9C9A85D-C0CE-435D-B1F5-2D465D04EC6E}"/>
    <cellStyle name="Normal 2 3 2 2 8 3 2 5" xfId="17972" xr:uid="{90E9B35A-B3C5-45AE-B6FC-24440CA9B311}"/>
    <cellStyle name="Normal 2 3 2 2 8 3 2 6" xfId="17973" xr:uid="{008F570B-7E44-4B4C-942D-AAE70640190B}"/>
    <cellStyle name="Normal 2 3 2 2 8 3 3" xfId="17974" xr:uid="{18C1E474-E108-4A56-9D55-3E2156B6A6AB}"/>
    <cellStyle name="Normal 2 3 2 2 8 3 4" xfId="17975" xr:uid="{20A8F134-C54D-4805-9316-32BE590C6C43}"/>
    <cellStyle name="Normal 2 3 2 2 8 3 5" xfId="17976" xr:uid="{3C001F17-716B-4785-8660-D3807056BF64}"/>
    <cellStyle name="Normal 2 3 2 2 8 3 6" xfId="17977" xr:uid="{F445F71C-B1C1-4F3C-B921-D21A01849D49}"/>
    <cellStyle name="Normal 2 3 2 2 8 4" xfId="17978" xr:uid="{741D6F17-F5CE-4021-AEE0-F6623274BE5E}"/>
    <cellStyle name="Normal 2 3 2 2 8 5" xfId="17979" xr:uid="{EDFB264C-CC7C-48EB-B9B1-9E0D942A6E84}"/>
    <cellStyle name="Normal 2 3 2 2 8 6" xfId="17980" xr:uid="{67454AA8-2541-4130-B476-394F849B0B80}"/>
    <cellStyle name="Normal 2 3 2 2 8 7" xfId="17981" xr:uid="{0104B541-0D97-4F39-B679-3933E29DDCA4}"/>
    <cellStyle name="Normal 2 3 2 2 8 8" xfId="17982" xr:uid="{4D7499BF-A123-423B-9484-F74D0A2F7ACF}"/>
    <cellStyle name="Normal 2 3 2 2 8 9" xfId="17983" xr:uid="{3F649890-1D53-4FFA-B698-CEFE02C917AA}"/>
    <cellStyle name="Normal 2 3 2 2 9" xfId="17984" xr:uid="{134E2D34-D790-45E0-A7B6-31DB4FE1FDF5}"/>
    <cellStyle name="Normal 2 3 2 2 9 2" xfId="17985" xr:uid="{708D365E-A548-4488-8D58-417B76EE2131}"/>
    <cellStyle name="Normal 2 3 2 2 9 3" xfId="17986" xr:uid="{216CA09E-9943-477C-99FC-AA14738F7908}"/>
    <cellStyle name="Normal 2 3 2 2 9 4" xfId="17987" xr:uid="{F0AE2137-1A6E-4EAD-96B6-49B411143035}"/>
    <cellStyle name="Normal 2 3 2 2 9 5" xfId="17988" xr:uid="{C1E3679A-F86A-40DF-98E6-94F31E4E0B06}"/>
    <cellStyle name="Normal 2 3 2 2 9 6" xfId="17989" xr:uid="{BDD4156B-F4C6-46CF-8169-3B80994A9A60}"/>
    <cellStyle name="Normal 2 3 2 20" xfId="17990" xr:uid="{DA23F19D-278D-429A-A665-C4C6503DAA5B}"/>
    <cellStyle name="Normal 2 3 2 20 2" xfId="17991" xr:uid="{C428A76D-9B2D-420E-82B2-629D37423EA3}"/>
    <cellStyle name="Normal 2 3 2 21" xfId="17992" xr:uid="{48DDAD21-59DD-4610-A003-5D32721E50CD}"/>
    <cellStyle name="Normal 2 3 2 21 2" xfId="17993" xr:uid="{2B4A1E72-7BE9-47DA-8620-77845201195C}"/>
    <cellStyle name="Normal 2 3 2 22" xfId="17994" xr:uid="{D4C9363A-F82A-4FCB-8811-22253F9D4FDA}"/>
    <cellStyle name="Normal 2 3 2 23" xfId="17995" xr:uid="{65AACC89-9DFA-498E-8289-ADDE88239C64}"/>
    <cellStyle name="Normal 2 3 2 24" xfId="17996" xr:uid="{4F58F6A4-DA90-47C6-94E1-B068873153F4}"/>
    <cellStyle name="Normal 2 3 2 25" xfId="17997" xr:uid="{25FBD0DD-D690-4AE5-88D2-AF1A756B661A}"/>
    <cellStyle name="Normal 2 3 2 26" xfId="17998" xr:uid="{679D4A19-03A3-40F2-BED3-C2C96C23568C}"/>
    <cellStyle name="Normal 2 3 2 27" xfId="17999" xr:uid="{C2FFBA41-4287-4DB0-AF7B-15A6C98DFB7C}"/>
    <cellStyle name="Normal 2 3 2 28" xfId="18000" xr:uid="{4DFFA47C-766C-43FC-82FB-E926D7D7D538}"/>
    <cellStyle name="Normal 2 3 2 28 2" xfId="18001" xr:uid="{722BEBE1-A34C-4974-B617-CE88D6878387}"/>
    <cellStyle name="Normal 2 3 2 28 2 2" xfId="18002" xr:uid="{7FE671B0-AD23-4A40-B03D-ED6718CA5DE4}"/>
    <cellStyle name="Normal 2 3 2 28 2 2 2" xfId="18003" xr:uid="{B10E86E8-B6DF-4B01-9B29-6BDE7BE31BCE}"/>
    <cellStyle name="Normal 2 3 2 28 3" xfId="18004" xr:uid="{B241A09B-92E7-4419-9D3A-8D9AAA193F53}"/>
    <cellStyle name="Normal 2 3 2 28 4" xfId="18005" xr:uid="{E5AC6641-22A9-4070-BEA9-CFE7A2E3DE4B}"/>
    <cellStyle name="Normal 2 3 2 28 5" xfId="18006" xr:uid="{1164B34A-E0F9-41A0-B87B-EF5933CA81CC}"/>
    <cellStyle name="Normal 2 3 2 28 6" xfId="18007" xr:uid="{21AAE588-4D3E-4D0C-A988-99401AC8E77C}"/>
    <cellStyle name="Normal 2 3 2 29" xfId="18008" xr:uid="{3AF10E65-4076-4A8B-B66C-5480047ED73A}"/>
    <cellStyle name="Normal 2 3 2 29 2" xfId="18009" xr:uid="{CA47089F-9BFB-4031-B541-4CAD646923BB}"/>
    <cellStyle name="Normal 2 3 2 29 2 2" xfId="18010" xr:uid="{DCB7CD3A-1B5C-4B1B-B990-A7974CF60BD4}"/>
    <cellStyle name="Normal 2 3 2 3" xfId="18011" xr:uid="{79EFF1A6-0F1B-4200-A6AB-AD0AB72F8279}"/>
    <cellStyle name="Normal 2 3 2 3 10" xfId="18012" xr:uid="{DAA00F20-E62F-4DB6-A58B-FA549014B74F}"/>
    <cellStyle name="Normal 2 3 2 3 11" xfId="18013" xr:uid="{B336AA31-FD37-4E1C-A539-571BC828C4D8}"/>
    <cellStyle name="Normal 2 3 2 3 12" xfId="18014" xr:uid="{1E94B825-D928-4784-B724-5825396C2B7A}"/>
    <cellStyle name="Normal 2 3 2 3 13" xfId="18015" xr:uid="{55FD2FA7-1D3D-454F-BAAF-F037D7204AFF}"/>
    <cellStyle name="Normal 2 3 2 3 14" xfId="18016" xr:uid="{BEB1AE4E-184C-4F45-BAAB-CBDB8491C94D}"/>
    <cellStyle name="Normal 2 3 2 3 15" xfId="18017" xr:uid="{3AABBCDE-C7BB-4218-8BA5-58E2008B9B67}"/>
    <cellStyle name="Normal 2 3 2 3 16" xfId="18018" xr:uid="{567BFC79-4F14-414E-BCEF-B9EE5F80E265}"/>
    <cellStyle name="Normal 2 3 2 3 17" xfId="18019" xr:uid="{1A6ADF8F-7C72-4F2B-80E5-3C394C294B58}"/>
    <cellStyle name="Normal 2 3 2 3 18" xfId="18020" xr:uid="{329B9D4E-B3B1-4F42-BCBA-8A77EC15FAB3}"/>
    <cellStyle name="Normal 2 3 2 3 19" xfId="18021" xr:uid="{8A6E0E4F-E005-4730-B176-3DD4E4343021}"/>
    <cellStyle name="Normal 2 3 2 3 2" xfId="18022" xr:uid="{F65E4AC3-5717-42D4-B15D-84920D960D0E}"/>
    <cellStyle name="Normal 2 3 2 3 2 10" xfId="18023" xr:uid="{01A0F9DF-FFD9-4EA0-85AC-9E9924210E59}"/>
    <cellStyle name="Normal 2 3 2 3 2 11" xfId="18024" xr:uid="{D6991585-9C30-418E-8499-CCB89A11B7BD}"/>
    <cellStyle name="Normal 2 3 2 3 2 12" xfId="18025" xr:uid="{0A2E2FAC-01F0-4E53-96E1-143441E6698A}"/>
    <cellStyle name="Normal 2 3 2 3 2 13" xfId="18026" xr:uid="{75CE8BC0-18A5-4CCF-8315-C991A194D323}"/>
    <cellStyle name="Normal 2 3 2 3 2 14" xfId="18027" xr:uid="{E7697AEE-E49E-4055-BC62-2DF41B2E49C4}"/>
    <cellStyle name="Normal 2 3 2 3 2 15" xfId="18028" xr:uid="{96EBCCE5-9294-453A-985B-0188BCF688FD}"/>
    <cellStyle name="Normal 2 3 2 3 2 16" xfId="18029" xr:uid="{B7971920-5CB2-43F6-9C11-33DBEF5C53F7}"/>
    <cellStyle name="Normal 2 3 2 3 2 17" xfId="18030" xr:uid="{34E20566-F2DD-4BE6-887C-7997AC152431}"/>
    <cellStyle name="Normal 2 3 2 3 2 2" xfId="18031" xr:uid="{6289A815-6987-4C09-8AD4-4CBE71D80B74}"/>
    <cellStyle name="Normal 2 3 2 3 2 2 2" xfId="18032" xr:uid="{BB091929-4CB0-4DAA-9B51-9E3EB1143C85}"/>
    <cellStyle name="Normal 2 3 2 3 2 2 2 2" xfId="18033" xr:uid="{34742507-F03D-430B-A667-A04F699AE2F8}"/>
    <cellStyle name="Normal 2 3 2 3 2 2 2 3" xfId="18034" xr:uid="{7808E5AD-9443-409A-B523-09F5A0D440DD}"/>
    <cellStyle name="Normal 2 3 2 3 2 2 2 4" xfId="18035" xr:uid="{D3CFC2F6-25FA-4F5F-89A2-F4F9E48B0226}"/>
    <cellStyle name="Normal 2 3 2 3 2 2 2 5" xfId="18036" xr:uid="{6239585E-EB41-43B6-B0A4-3840E02A9BE4}"/>
    <cellStyle name="Normal 2 3 2 3 2 2 2 6" xfId="18037" xr:uid="{D74014BA-0316-4957-999D-928AD49C343B}"/>
    <cellStyle name="Normal 2 3 2 3 2 2 2 7" xfId="18038" xr:uid="{BB9907E6-912A-4646-A9CB-803CC97FB293}"/>
    <cellStyle name="Normal 2 3 2 3 2 2 2 8" xfId="18039" xr:uid="{87DDE452-F9DA-4ABA-818C-3D028FC9E022}"/>
    <cellStyle name="Normal 2 3 2 3 2 2 2 9" xfId="18040" xr:uid="{83D84DB2-C151-4E5B-9052-52EF3895DF9C}"/>
    <cellStyle name="Normal 2 3 2 3 2 2 3" xfId="18041" xr:uid="{C8BDE7A6-4A71-4DE9-AF60-FF8AEC281DBD}"/>
    <cellStyle name="Normal 2 3 2 3 2 2 4" xfId="18042" xr:uid="{AA01BA37-6630-4803-97C0-CCDEBC33492E}"/>
    <cellStyle name="Normal 2 3 2 3 2 2 5" xfId="18043" xr:uid="{F37D3D74-1023-45D0-AB24-227B58DE71A3}"/>
    <cellStyle name="Normal 2 3 2 3 2 2 6" xfId="18044" xr:uid="{5879A41F-8238-4ABB-90C2-68E7E98BA5EB}"/>
    <cellStyle name="Normal 2 3 2 3 2 2 7" xfId="18045" xr:uid="{25665178-B3CC-46D9-8432-BB91FBFCA99B}"/>
    <cellStyle name="Normal 2 3 2 3 2 2 8" xfId="18046" xr:uid="{3E9433D3-A59F-4EDA-B305-51ED692B897D}"/>
    <cellStyle name="Normal 2 3 2 3 2 2 9" xfId="18047" xr:uid="{AF7DE20D-5736-493C-80C1-B4A66242CFBE}"/>
    <cellStyle name="Normal 2 3 2 3 2 3" xfId="18048" xr:uid="{72C25941-1F5D-4CDB-968C-447A4597CF04}"/>
    <cellStyle name="Normal 2 3 2 3 2 4" xfId="18049" xr:uid="{C41DCE47-B633-4795-A9C5-44E45F6812DF}"/>
    <cellStyle name="Normal 2 3 2 3 2 5" xfId="18050" xr:uid="{A065E8FA-42D3-44AA-A529-F9F9007E23CC}"/>
    <cellStyle name="Normal 2 3 2 3 2 6" xfId="18051" xr:uid="{3E6E1A50-04EF-4370-94DB-E77E5B52C2E5}"/>
    <cellStyle name="Normal 2 3 2 3 2 7" xfId="18052" xr:uid="{7B00BAB3-A801-4D45-8A87-7526939A2E67}"/>
    <cellStyle name="Normal 2 3 2 3 2 8" xfId="18053" xr:uid="{7373710E-4838-4157-A477-29A4129DB76B}"/>
    <cellStyle name="Normal 2 3 2 3 2 9" xfId="18054" xr:uid="{98C4C820-1AF8-4BEF-8F32-A87590773101}"/>
    <cellStyle name="Normal 2 3 2 3 20" xfId="18055" xr:uid="{2C6DD9AF-16F5-496D-8992-1D598CB8DEE4}"/>
    <cellStyle name="Normal 2 3 2 3 21" xfId="18056" xr:uid="{0F0F8846-AF7E-4A34-A5F6-655468D13918}"/>
    <cellStyle name="Normal 2 3 2 3 22" xfId="18057" xr:uid="{6B4968CB-EF3E-452E-8887-5D22496EF981}"/>
    <cellStyle name="Normal 2 3 2 3 3" xfId="18058" xr:uid="{3B08F8D3-8450-4566-B7E4-20F9BC491D25}"/>
    <cellStyle name="Normal 2 3 2 3 3 2" xfId="18059" xr:uid="{EABC77DF-4134-4301-9879-B6CB11446920}"/>
    <cellStyle name="Normal 2 3 2 3 3 2 2" xfId="18060" xr:uid="{969A2460-4EC3-42EE-AAC3-331783D18421}"/>
    <cellStyle name="Normal 2 3 2 3 3 2 3" xfId="18061" xr:uid="{260F2B41-B221-486A-A8FE-EA5870B940FC}"/>
    <cellStyle name="Normal 2 3 2 3 3 2 4" xfId="18062" xr:uid="{649A1503-3E13-4178-AE46-761E9E5A0C03}"/>
    <cellStyle name="Normal 2 3 2 3 3 2 5" xfId="18063" xr:uid="{AA015B7E-ED59-44B0-8040-E7625898F7A0}"/>
    <cellStyle name="Normal 2 3 2 3 3 2 6" xfId="18064" xr:uid="{561E2AD5-DADF-4254-90DB-24A7FF2228D9}"/>
    <cellStyle name="Normal 2 3 2 3 3 2 7" xfId="18065" xr:uid="{995B427F-8491-4B39-9085-31F37C4DCD52}"/>
    <cellStyle name="Normal 2 3 2 3 3 2 8" xfId="18066" xr:uid="{2CBEA107-3F49-48F9-AF80-2115463EF072}"/>
    <cellStyle name="Normal 2 3 2 3 3 2 9" xfId="18067" xr:uid="{7C98D16C-1EAF-4B16-A4CE-5C0B415C36A1}"/>
    <cellStyle name="Normal 2 3 2 3 3 3" xfId="18068" xr:uid="{3A63CE59-6D75-4E18-93E0-6B02BB57B105}"/>
    <cellStyle name="Normal 2 3 2 3 3 4" xfId="18069" xr:uid="{6BAF5081-B73F-4CD9-82CA-4572648A5084}"/>
    <cellStyle name="Normal 2 3 2 3 3 5" xfId="18070" xr:uid="{88895AF8-35FE-4864-B375-E5AC4AE9D165}"/>
    <cellStyle name="Normal 2 3 2 3 3 6" xfId="18071" xr:uid="{400C14E8-EC96-460A-A47A-15ADF5B6847D}"/>
    <cellStyle name="Normal 2 3 2 3 3 7" xfId="18072" xr:uid="{3FE781B7-E5DF-49A9-85F4-1C16EF7AB860}"/>
    <cellStyle name="Normal 2 3 2 3 3 8" xfId="18073" xr:uid="{BF6843B8-2983-480E-98C6-C8781652D1BE}"/>
    <cellStyle name="Normal 2 3 2 3 3 9" xfId="18074" xr:uid="{91AC8FFF-F266-4A82-B934-D7EA19C62789}"/>
    <cellStyle name="Normal 2 3 2 3 4" xfId="18075" xr:uid="{052449ED-3F20-486B-A860-D4DFEF1AADFC}"/>
    <cellStyle name="Normal 2 3 2 3 5" xfId="18076" xr:uid="{FABE47DA-9E34-4361-A8B6-9F1DA3E161D8}"/>
    <cellStyle name="Normal 2 3 2 3 6" xfId="18077" xr:uid="{4C8F0B2D-3A36-4BD3-9EA0-7D490D773419}"/>
    <cellStyle name="Normal 2 3 2 3 7" xfId="18078" xr:uid="{3CA855F0-6FC2-4821-A096-FB101647FCDF}"/>
    <cellStyle name="Normal 2 3 2 3 8" xfId="18079" xr:uid="{4DC16D67-4980-490E-9E50-02B74ED96A03}"/>
    <cellStyle name="Normal 2 3 2 3 9" xfId="18080" xr:uid="{20B8E0A8-6E64-454B-8422-6C0126CF969F}"/>
    <cellStyle name="Normal 2 3 2 30" xfId="18081" xr:uid="{F93C20EA-8C8D-46FD-9139-ED473C92CE5A}"/>
    <cellStyle name="Normal 2 3 2 31" xfId="18082" xr:uid="{5B8B603D-51B5-4351-ACF2-30990F78DD22}"/>
    <cellStyle name="Normal 2 3 2 32" xfId="18083" xr:uid="{710A65DF-9C33-4A0B-8ECA-2090F2A20C05}"/>
    <cellStyle name="Normal 2 3 2 33" xfId="18084" xr:uid="{2B369FCA-2B80-4ABF-966C-968315C059BF}"/>
    <cellStyle name="Normal 2 3 2 34" xfId="18085" xr:uid="{DB02C750-5724-4970-AE45-82A889052A7C}"/>
    <cellStyle name="Normal 2 3 2 35" xfId="18086" xr:uid="{9BCFEC74-1D3D-4F18-B64B-BB68062AEFE4}"/>
    <cellStyle name="Normal 2 3 2 36" xfId="18087" xr:uid="{6709D319-CC33-4FC9-A0F5-ADC6C82A2B49}"/>
    <cellStyle name="Normal 2 3 2 37" xfId="18088" xr:uid="{4B24EF99-6C9B-4B71-B5AD-FC5A0F11BDFD}"/>
    <cellStyle name="Normal 2 3 2 38" xfId="18089" xr:uid="{82A5767C-E467-4872-BF13-D3D6FBD7B9A5}"/>
    <cellStyle name="Normal 2 3 2 38 10" xfId="18090" xr:uid="{1418A617-F86B-4A3D-B605-00B754B9186B}"/>
    <cellStyle name="Normal 2 3 2 38 11" xfId="18091" xr:uid="{65179A56-2AA4-4877-A110-B5DBC72AA80E}"/>
    <cellStyle name="Normal 2 3 2 38 12" xfId="18092" xr:uid="{5B155140-36D7-4493-81B8-9A1F1CB601B0}"/>
    <cellStyle name="Normal 2 3 2 38 13" xfId="18093" xr:uid="{A1813C0D-BD08-40FC-9138-2CEEA9E35937}"/>
    <cellStyle name="Normal 2 3 2 38 14" xfId="18094" xr:uid="{7E5DDE08-828F-451B-8E9B-7F4A72F80BB5}"/>
    <cellStyle name="Normal 2 3 2 38 15" xfId="18095" xr:uid="{66DA3554-9E7E-44A8-B126-32E2147C509B}"/>
    <cellStyle name="Normal 2 3 2 38 16" xfId="18096" xr:uid="{E1F80924-BE31-4721-B0B6-AB614B93A213}"/>
    <cellStyle name="Normal 2 3 2 38 2" xfId="18097" xr:uid="{D9FBBF1E-C903-4BB2-85D9-9174565083C6}"/>
    <cellStyle name="Normal 2 3 2 38 3" xfId="18098" xr:uid="{5D33AC82-852E-4114-A65A-D62694EF18E7}"/>
    <cellStyle name="Normal 2 3 2 38 4" xfId="18099" xr:uid="{EC8DA181-0D26-4EF8-BB1F-B659F0180984}"/>
    <cellStyle name="Normal 2 3 2 38 5" xfId="18100" xr:uid="{3FD65854-54AB-4980-991C-67C8DF5E9F18}"/>
    <cellStyle name="Normal 2 3 2 38 6" xfId="18101" xr:uid="{75A1ACEE-7F82-49B5-AD35-CCA686986E85}"/>
    <cellStyle name="Normal 2 3 2 38 7" xfId="18102" xr:uid="{6518E2FB-17C2-4D54-ABA6-D021BF755E89}"/>
    <cellStyle name="Normal 2 3 2 38 8" xfId="18103" xr:uid="{D9A5A21F-F4F4-499D-BF74-6B3AD8D30B9E}"/>
    <cellStyle name="Normal 2 3 2 38 9" xfId="18104" xr:uid="{D43EF77B-3359-4DA9-9374-8C54194A9C76}"/>
    <cellStyle name="Normal 2 3 2 39" xfId="18105" xr:uid="{3F8C6E74-6CA5-4B87-A9D6-9B19DCAC23FD}"/>
    <cellStyle name="Normal 2 3 2 4" xfId="18106" xr:uid="{E56172F0-6DED-4091-B195-8B7A4BDB2CA5}"/>
    <cellStyle name="Normal 2 3 2 4 2" xfId="18107" xr:uid="{92F20F57-EAAB-4619-A7EA-FB67777DB5AB}"/>
    <cellStyle name="Normal 2 3 2 4 3" xfId="18108" xr:uid="{8EEF8E74-91E9-4718-9148-B13705031E5B}"/>
    <cellStyle name="Normal 2 3 2 4 4" xfId="18109" xr:uid="{5CFB30F1-2029-4FE9-A44C-859BC185C1C0}"/>
    <cellStyle name="Normal 2 3 2 4 5" xfId="18110" xr:uid="{692F1519-8574-4259-BCA8-6DA3C52B065C}"/>
    <cellStyle name="Normal 2 3 2 4 6" xfId="18111" xr:uid="{E7365D25-FF20-4894-86C5-A53D744B6690}"/>
    <cellStyle name="Normal 2 3 2 40" xfId="18112" xr:uid="{036E2345-1579-4F8F-BDB5-866BF08019AF}"/>
    <cellStyle name="Normal 2 3 2 41" xfId="18113" xr:uid="{5473C205-6A28-400C-A682-0C31F5D50068}"/>
    <cellStyle name="Normal 2 3 2 42" xfId="18114" xr:uid="{47FF6924-C84F-4C67-BCD7-C0FDBED845D1}"/>
    <cellStyle name="Normal 2 3 2 43" xfId="18115" xr:uid="{887E9B77-8253-4C13-8D95-17C0B89A3761}"/>
    <cellStyle name="Normal 2 3 2 44" xfId="18116" xr:uid="{E6891FBE-24F0-4CC1-8BF7-8E6D980AAF3D}"/>
    <cellStyle name="Normal 2 3 2 45" xfId="18117" xr:uid="{718CF79C-3884-48B1-B5F9-1EDCCF69C82C}"/>
    <cellStyle name="Normal 2 3 2 45 2" xfId="18118" xr:uid="{CFD69030-3181-4B73-B696-83B712C73E5C}"/>
    <cellStyle name="Normal 2 3 2 45 3" xfId="18119" xr:uid="{BF78DCC8-8DEC-4B30-B841-41BAB100084C}"/>
    <cellStyle name="Normal 2 3 2 45 4" xfId="18120" xr:uid="{61CEAB6E-A549-4583-A1C3-E2FAD231383B}"/>
    <cellStyle name="Normal 2 3 2 45 5" xfId="18121" xr:uid="{7026F679-13AD-4A5F-836C-1F73573271AC}"/>
    <cellStyle name="Normal 2 3 2 46" xfId="18122" xr:uid="{23BEE7D2-B716-48B3-BC42-3BF75EE99C06}"/>
    <cellStyle name="Normal 2 3 2 47" xfId="18123" xr:uid="{7463C062-F3CA-437E-AC3B-47B38C01E2D9}"/>
    <cellStyle name="Normal 2 3 2 48" xfId="18124" xr:uid="{642CCA7C-1936-4481-8086-89A86B8D2D00}"/>
    <cellStyle name="Normal 2 3 2 49" xfId="18125" xr:uid="{7391020B-9EBD-45DA-9F8E-03DE97745FA1}"/>
    <cellStyle name="Normal 2 3 2 5" xfId="18126" xr:uid="{5C116BC7-393B-41D9-86B3-2294FABDF0F3}"/>
    <cellStyle name="Normal 2 3 2 5 10" xfId="18127" xr:uid="{9391B968-3582-4A79-AE65-80E31D93C8D2}"/>
    <cellStyle name="Normal 2 3 2 5 11" xfId="18128" xr:uid="{C19601C7-778A-4C70-BA4C-1D0CBBAA4F23}"/>
    <cellStyle name="Normal 2 3 2 5 12" xfId="18129" xr:uid="{726EE749-5BB1-400A-9F84-5BFB0A181AA5}"/>
    <cellStyle name="Normal 2 3 2 5 13" xfId="18130" xr:uid="{25C2D747-B9EA-46B5-BB9C-B946D02EFD18}"/>
    <cellStyle name="Normal 2 3 2 5 14" xfId="18131" xr:uid="{16933B08-9AEE-48FB-A6AF-BC7C9612640F}"/>
    <cellStyle name="Normal 2 3 2 5 15" xfId="18132" xr:uid="{6D88FF2B-E45C-4492-97D1-FC2A098590C2}"/>
    <cellStyle name="Normal 2 3 2 5 16" xfId="18133" xr:uid="{587C457D-3732-47BC-BCD7-88A85F430D60}"/>
    <cellStyle name="Normal 2 3 2 5 17" xfId="18134" xr:uid="{2D4B7B1F-E6BE-4D0C-A056-1B85D30185D9}"/>
    <cellStyle name="Normal 2 3 2 5 18" xfId="18135" xr:uid="{197DE1FA-62C9-45D9-95A4-AF45D6A43F30}"/>
    <cellStyle name="Normal 2 3 2 5 19" xfId="18136" xr:uid="{EE44D1B3-5E2C-425C-8F3E-2BA4A85E076E}"/>
    <cellStyle name="Normal 2 3 2 5 2" xfId="18137" xr:uid="{CFDF0463-C6C2-4A70-BD63-414FAD259F77}"/>
    <cellStyle name="Normal 2 3 2 5 2 10" xfId="18138" xr:uid="{CC55DF0F-588B-4EA1-874F-FBF9338E6AC4}"/>
    <cellStyle name="Normal 2 3 2 5 2 11" xfId="18139" xr:uid="{64208CED-5716-474B-AF75-8766211AC834}"/>
    <cellStyle name="Normal 2 3 2 5 2 12" xfId="18140" xr:uid="{6418D4C6-5E56-4587-BBCC-AFFA1D6340BB}"/>
    <cellStyle name="Normal 2 3 2 5 2 13" xfId="18141" xr:uid="{421F8A6C-6468-401E-9242-82D7C7FA8747}"/>
    <cellStyle name="Normal 2 3 2 5 2 14" xfId="18142" xr:uid="{59E46423-9B41-474A-9CFC-9E10E0B8E1D2}"/>
    <cellStyle name="Normal 2 3 2 5 2 15" xfId="18143" xr:uid="{E5A3AFE4-7ADB-447E-8DE0-020A879CC5A4}"/>
    <cellStyle name="Normal 2 3 2 5 2 2" xfId="18144" xr:uid="{57847EEF-B0E2-495E-AEFF-638BD853D70F}"/>
    <cellStyle name="Normal 2 3 2 5 2 2 10" xfId="18145" xr:uid="{55EE4567-7029-4081-9C04-4B2C99517551}"/>
    <cellStyle name="Normal 2 3 2 5 2 2 11" xfId="18146" xr:uid="{76909327-030C-4622-BF1E-AFF5C36CEA5C}"/>
    <cellStyle name="Normal 2 3 2 5 2 2 12" xfId="18147" xr:uid="{623ED8A9-E405-4A9B-8951-A26DE68DE920}"/>
    <cellStyle name="Normal 2 3 2 5 2 2 2" xfId="18148" xr:uid="{FFD2919D-A54E-4C0F-80E3-0FDCCEA4B747}"/>
    <cellStyle name="Normal 2 3 2 5 2 2 2 10" xfId="18149" xr:uid="{C8A5A0F5-04AE-41D2-AE79-537EADFA846B}"/>
    <cellStyle name="Normal 2 3 2 5 2 2 2 11" xfId="18150" xr:uid="{D7B56183-AD58-47F8-B368-F6C9C3DF11B1}"/>
    <cellStyle name="Normal 2 3 2 5 2 2 2 12" xfId="18151" xr:uid="{EB121F90-B228-4F69-98E1-3D8DC3D69260}"/>
    <cellStyle name="Normal 2 3 2 5 2 2 2 2" xfId="18152" xr:uid="{B8BC9061-1A89-47A5-A40D-1B63F6438654}"/>
    <cellStyle name="Normal 2 3 2 5 2 2 2 2 2" xfId="18153" xr:uid="{26E79EB9-364E-4831-940B-D0A55D24CA36}"/>
    <cellStyle name="Normal 2 3 2 5 2 2 2 2 2 2" xfId="18154" xr:uid="{44A442B6-EF9B-4BB5-BF18-ED1D64558029}"/>
    <cellStyle name="Normal 2 3 2 5 2 2 2 2 2 2 2" xfId="18155" xr:uid="{08AC82D8-C54D-470B-92BF-836C45F75156}"/>
    <cellStyle name="Normal 2 3 2 5 2 2 2 2 2 2 2 2" xfId="18156" xr:uid="{561953FA-2D75-412D-8EAC-6518271204D4}"/>
    <cellStyle name="Normal 2 3 2 5 2 2 2 2 2 2 2 3" xfId="18157" xr:uid="{B68FC539-7EE1-4913-981B-2BC1D5FE152B}"/>
    <cellStyle name="Normal 2 3 2 5 2 2 2 2 2 2 2 4" xfId="18158" xr:uid="{CDF75D32-5D58-440D-84D8-E7E7ECE28F60}"/>
    <cellStyle name="Normal 2 3 2 5 2 2 2 2 2 2 2 5" xfId="18159" xr:uid="{2F13418D-F022-4F91-BBEA-ABBF5910A6A7}"/>
    <cellStyle name="Normal 2 3 2 5 2 2 2 2 2 2 2 6" xfId="18160" xr:uid="{F0A09666-4D7C-489C-AD70-D685909B39C6}"/>
    <cellStyle name="Normal 2 3 2 5 2 2 2 2 2 2 3" xfId="18161" xr:uid="{A55727B0-FC10-442D-8C13-4BB8D0A0E0AC}"/>
    <cellStyle name="Normal 2 3 2 5 2 2 2 2 2 2 4" xfId="18162" xr:uid="{1C1BBE7D-EECC-4FAD-A1F9-843AC3B9702E}"/>
    <cellStyle name="Normal 2 3 2 5 2 2 2 2 2 2 5" xfId="18163" xr:uid="{303EC5C6-07C7-43CA-A4AB-D7FB06C3871E}"/>
    <cellStyle name="Normal 2 3 2 5 2 2 2 2 2 2 6" xfId="18164" xr:uid="{670E7605-B8EA-4EC0-BBE6-B55CFC2ED949}"/>
    <cellStyle name="Normal 2 3 2 5 2 2 2 2 2 3" xfId="18165" xr:uid="{F2706771-1CDF-4A6E-96FB-A63F14B312A8}"/>
    <cellStyle name="Normal 2 3 2 5 2 2 2 2 2 4" xfId="18166" xr:uid="{7BCBA144-705D-4CFE-98C1-1B786720FA63}"/>
    <cellStyle name="Normal 2 3 2 5 2 2 2 2 2 5" xfId="18167" xr:uid="{41F55CE6-F5D1-4158-9EBE-3D0C53061DE7}"/>
    <cellStyle name="Normal 2 3 2 5 2 2 2 2 2 6" xfId="18168" xr:uid="{5953191E-ACF9-4EC8-9CC6-0D5711249C19}"/>
    <cellStyle name="Normal 2 3 2 5 2 2 2 2 2 7" xfId="18169" xr:uid="{62C6E3FB-80F5-46BA-9300-06FF938866B5}"/>
    <cellStyle name="Normal 2 3 2 5 2 2 2 2 2 8" xfId="18170" xr:uid="{8234419D-090B-43CD-8B07-E4B5F6A2D05F}"/>
    <cellStyle name="Normal 2 3 2 5 2 2 2 2 2 9" xfId="18171" xr:uid="{41667EED-B290-49EE-BF54-2E0FB23D99D1}"/>
    <cellStyle name="Normal 2 3 2 5 2 2 2 2 3" xfId="18172" xr:uid="{487D0101-09EB-4D2F-B99A-1BE840BECA1C}"/>
    <cellStyle name="Normal 2 3 2 5 2 2 2 2 3 2" xfId="18173" xr:uid="{04136DA7-739A-4EEA-A129-7E8D5C976D55}"/>
    <cellStyle name="Normal 2 3 2 5 2 2 2 2 3 2 2" xfId="18174" xr:uid="{0B8F4E48-7102-4C4B-93F9-AEA76DD14454}"/>
    <cellStyle name="Normal 2 3 2 5 2 2 2 2 3 2 3" xfId="18175" xr:uid="{12D6EAC1-B827-4476-AE8D-DF3416BB3973}"/>
    <cellStyle name="Normal 2 3 2 5 2 2 2 2 3 2 4" xfId="18176" xr:uid="{8B12D6D0-3095-489E-8C50-679F04C22C02}"/>
    <cellStyle name="Normal 2 3 2 5 2 2 2 2 3 2 5" xfId="18177" xr:uid="{099F69CD-FE63-44AA-A244-5925A6D4CAF5}"/>
    <cellStyle name="Normal 2 3 2 5 2 2 2 2 3 2 6" xfId="18178" xr:uid="{C04A8606-32F0-4599-9B27-D177CE1FAA2E}"/>
    <cellStyle name="Normal 2 3 2 5 2 2 2 2 3 3" xfId="18179" xr:uid="{5F349B9C-937A-4216-8904-E56BC46A5ECA}"/>
    <cellStyle name="Normal 2 3 2 5 2 2 2 2 3 4" xfId="18180" xr:uid="{09CE1F1B-0E44-4F06-A6D5-3500CFDB1906}"/>
    <cellStyle name="Normal 2 3 2 5 2 2 2 2 3 5" xfId="18181" xr:uid="{4BCDE9DC-B59B-47C2-8AB2-CFB140337E8F}"/>
    <cellStyle name="Normal 2 3 2 5 2 2 2 2 3 6" xfId="18182" xr:uid="{269C6183-D0F8-4445-99FD-9E3FA8D502E2}"/>
    <cellStyle name="Normal 2 3 2 5 2 2 2 2 4" xfId="18183" xr:uid="{42990A2E-7533-420F-9DBD-FC794E230647}"/>
    <cellStyle name="Normal 2 3 2 5 2 2 2 2 5" xfId="18184" xr:uid="{D1DE49D1-FD9B-481F-A41D-727D208A9201}"/>
    <cellStyle name="Normal 2 3 2 5 2 2 2 2 6" xfId="18185" xr:uid="{3FA64BE6-B315-4AFA-99DE-868015417DFB}"/>
    <cellStyle name="Normal 2 3 2 5 2 2 2 2 7" xfId="18186" xr:uid="{78B7C783-3C0D-475D-802A-595BACF841D5}"/>
    <cellStyle name="Normal 2 3 2 5 2 2 2 2 8" xfId="18187" xr:uid="{A9593A97-D896-4FBA-96CE-F81384019C6E}"/>
    <cellStyle name="Normal 2 3 2 5 2 2 2 2 9" xfId="18188" xr:uid="{B3F19394-A57F-4CEA-B42C-42B8180C2E75}"/>
    <cellStyle name="Normal 2 3 2 5 2 2 2 3" xfId="18189" xr:uid="{038AEB45-80B0-4EF7-895F-66E1751E2E25}"/>
    <cellStyle name="Normal 2 3 2 5 2 2 2 4" xfId="18190" xr:uid="{B40DA5B3-D59C-4C93-BA25-67AEAE84DF9E}"/>
    <cellStyle name="Normal 2 3 2 5 2 2 2 5" xfId="18191" xr:uid="{F661D2F6-9D02-4544-811D-F0C86B6763EE}"/>
    <cellStyle name="Normal 2 3 2 5 2 2 2 5 2" xfId="18192" xr:uid="{45C1B15F-2143-416C-BC69-D3DE955113F1}"/>
    <cellStyle name="Normal 2 3 2 5 2 2 2 5 2 2" xfId="18193" xr:uid="{11B127CC-0075-43FA-A383-31626CD4003C}"/>
    <cellStyle name="Normal 2 3 2 5 2 2 2 5 2 3" xfId="18194" xr:uid="{A1162711-A0BB-412B-8DCE-187F56C41850}"/>
    <cellStyle name="Normal 2 3 2 5 2 2 2 5 2 4" xfId="18195" xr:uid="{6D1B7723-F00E-48BE-9822-D321D11440CB}"/>
    <cellStyle name="Normal 2 3 2 5 2 2 2 5 2 5" xfId="18196" xr:uid="{1A102A10-47E7-42C0-A5C1-69CDD3ED7922}"/>
    <cellStyle name="Normal 2 3 2 5 2 2 2 5 2 6" xfId="18197" xr:uid="{F9C1E323-30B1-4525-8F7D-1F969D3EB5C7}"/>
    <cellStyle name="Normal 2 3 2 5 2 2 2 5 3" xfId="18198" xr:uid="{E5E08937-3660-4C95-B069-2192EC41C00B}"/>
    <cellStyle name="Normal 2 3 2 5 2 2 2 5 4" xfId="18199" xr:uid="{EE399B8C-153A-4276-A848-35ECB25D47B5}"/>
    <cellStyle name="Normal 2 3 2 5 2 2 2 5 5" xfId="18200" xr:uid="{EFD8D728-B6FC-4DBA-809F-451AABE02766}"/>
    <cellStyle name="Normal 2 3 2 5 2 2 2 5 6" xfId="18201" xr:uid="{187E74AD-E267-4162-BE66-3034505FDDBA}"/>
    <cellStyle name="Normal 2 3 2 5 2 2 2 6" xfId="18202" xr:uid="{C13AEB1F-3095-4392-B620-481EA38093B5}"/>
    <cellStyle name="Normal 2 3 2 5 2 2 2 7" xfId="18203" xr:uid="{4FEBDCE7-20FF-4BF8-BAD2-74E07A1FB2FF}"/>
    <cellStyle name="Normal 2 3 2 5 2 2 2 8" xfId="18204" xr:uid="{C9E96371-F831-4049-8140-C0246F1B370B}"/>
    <cellStyle name="Normal 2 3 2 5 2 2 2 9" xfId="18205" xr:uid="{E6154409-B696-49CD-8853-C0040B007DC8}"/>
    <cellStyle name="Normal 2 3 2 5 2 2 3" xfId="18206" xr:uid="{7AB7C150-2448-4909-9028-0DCF97BE5268}"/>
    <cellStyle name="Normal 2 3 2 5 2 2 3 2" xfId="18207" xr:uid="{7BAA3968-E3AE-4337-AC98-5425C8B359DD}"/>
    <cellStyle name="Normal 2 3 2 5 2 2 3 2 2" xfId="18208" xr:uid="{5B703626-3B2D-414B-9025-8898082D2DE3}"/>
    <cellStyle name="Normal 2 3 2 5 2 2 3 2 2 2" xfId="18209" xr:uid="{7027CA72-F58F-4CE2-9C72-CC9C9FCE8DB1}"/>
    <cellStyle name="Normal 2 3 2 5 2 2 3 2 2 2 2" xfId="18210" xr:uid="{B1FE4DCB-EF67-4DF7-BD3A-4D4989F9672A}"/>
    <cellStyle name="Normal 2 3 2 5 2 2 3 2 2 2 3" xfId="18211" xr:uid="{75FE65E1-DB37-4CB6-BD52-6A00E174EEBD}"/>
    <cellStyle name="Normal 2 3 2 5 2 2 3 2 2 2 4" xfId="18212" xr:uid="{003B0AD2-CFD4-4217-9A01-E0B89B485FDA}"/>
    <cellStyle name="Normal 2 3 2 5 2 2 3 2 2 2 5" xfId="18213" xr:uid="{3BC3F5F2-A8CB-42F5-A7B5-3C48B7FE698F}"/>
    <cellStyle name="Normal 2 3 2 5 2 2 3 2 2 2 6" xfId="18214" xr:uid="{5D7797B6-9452-4C13-8C19-8BB93620FB5E}"/>
    <cellStyle name="Normal 2 3 2 5 2 2 3 2 2 3" xfId="18215" xr:uid="{C9ED645F-99A3-41FE-B857-E066019423B2}"/>
    <cellStyle name="Normal 2 3 2 5 2 2 3 2 2 4" xfId="18216" xr:uid="{0A6CFD44-BF44-4587-A4CD-3E7E8F3D4068}"/>
    <cellStyle name="Normal 2 3 2 5 2 2 3 2 2 5" xfId="18217" xr:uid="{A870CA67-C747-407B-A51A-4C01DB7D12AF}"/>
    <cellStyle name="Normal 2 3 2 5 2 2 3 2 2 6" xfId="18218" xr:uid="{B10ED301-C8D8-4D50-A6A9-AD873DF1609F}"/>
    <cellStyle name="Normal 2 3 2 5 2 2 3 2 3" xfId="18219" xr:uid="{98462F76-CCF3-4F5C-B1CC-7293E18AFA1C}"/>
    <cellStyle name="Normal 2 3 2 5 2 2 3 2 4" xfId="18220" xr:uid="{26014288-51F6-497D-9699-D806F957C7B8}"/>
    <cellStyle name="Normal 2 3 2 5 2 2 3 2 5" xfId="18221" xr:uid="{FB746F7E-1309-4603-A43F-F3A4A9E2DAEA}"/>
    <cellStyle name="Normal 2 3 2 5 2 2 3 2 6" xfId="18222" xr:uid="{8D9E9096-19CB-4128-BA3F-C999D32B23ED}"/>
    <cellStyle name="Normal 2 3 2 5 2 2 3 2 7" xfId="18223" xr:uid="{5140DEA1-884C-4108-A2C7-FFF165BF870F}"/>
    <cellStyle name="Normal 2 3 2 5 2 2 3 2 8" xfId="18224" xr:uid="{9B069090-3261-4F32-8FCB-E309A0B19B93}"/>
    <cellStyle name="Normal 2 3 2 5 2 2 3 2 9" xfId="18225" xr:uid="{51F34084-F0DF-4709-9B1A-B7B77AF59EE8}"/>
    <cellStyle name="Normal 2 3 2 5 2 2 3 3" xfId="18226" xr:uid="{7A4A4DED-3F32-404F-BFE8-4AC9347E38EB}"/>
    <cellStyle name="Normal 2 3 2 5 2 2 3 3 2" xfId="18227" xr:uid="{D0C6455B-0E4A-4FE1-87E8-CC592AFB15AE}"/>
    <cellStyle name="Normal 2 3 2 5 2 2 3 3 2 2" xfId="18228" xr:uid="{FAB9CE9C-4321-42FE-BC02-4A9915D33CAC}"/>
    <cellStyle name="Normal 2 3 2 5 2 2 3 3 2 3" xfId="18229" xr:uid="{DF7F2CA4-9CDA-4974-8961-D7343813507C}"/>
    <cellStyle name="Normal 2 3 2 5 2 2 3 3 2 4" xfId="18230" xr:uid="{4ED1937C-5642-41F0-89DF-668A53B5ED93}"/>
    <cellStyle name="Normal 2 3 2 5 2 2 3 3 2 5" xfId="18231" xr:uid="{FBE9C8C3-17B4-44DB-BF6B-F285A4F18671}"/>
    <cellStyle name="Normal 2 3 2 5 2 2 3 3 2 6" xfId="18232" xr:uid="{62C0C409-4784-4F72-989D-793EFE63CC7C}"/>
    <cellStyle name="Normal 2 3 2 5 2 2 3 3 3" xfId="18233" xr:uid="{E201A742-4C97-4C04-B425-5C079212355F}"/>
    <cellStyle name="Normal 2 3 2 5 2 2 3 3 4" xfId="18234" xr:uid="{FEB31C7C-D969-46C4-BAB1-5B0136AF7437}"/>
    <cellStyle name="Normal 2 3 2 5 2 2 3 3 5" xfId="18235" xr:uid="{C7980C9D-71B2-4884-BCFE-F477F28FC859}"/>
    <cellStyle name="Normal 2 3 2 5 2 2 3 3 6" xfId="18236" xr:uid="{FE6AB7D5-B54C-4907-86AE-336BAFF006F7}"/>
    <cellStyle name="Normal 2 3 2 5 2 2 3 4" xfId="18237" xr:uid="{A3CEDF4B-2C81-4B89-BFD2-0E3C56DA8DEC}"/>
    <cellStyle name="Normal 2 3 2 5 2 2 3 5" xfId="18238" xr:uid="{B6A4F85A-1F51-4BB0-B3B4-2BB7420534E0}"/>
    <cellStyle name="Normal 2 3 2 5 2 2 3 6" xfId="18239" xr:uid="{556FAB12-8B86-4F56-978A-93BCCC77148A}"/>
    <cellStyle name="Normal 2 3 2 5 2 2 3 7" xfId="18240" xr:uid="{A41ED4C3-1165-4019-831F-41A67E221DA1}"/>
    <cellStyle name="Normal 2 3 2 5 2 2 3 8" xfId="18241" xr:uid="{9048A607-B57E-4533-B05E-3A7D816C6427}"/>
    <cellStyle name="Normal 2 3 2 5 2 2 3 9" xfId="18242" xr:uid="{F5C43CD6-CA98-47C1-A83C-CCA09EE6EA4D}"/>
    <cellStyle name="Normal 2 3 2 5 2 2 4" xfId="18243" xr:uid="{C1EED973-5ADA-421D-B3A0-AC91ED0F3DDE}"/>
    <cellStyle name="Normal 2 3 2 5 2 2 5" xfId="18244" xr:uid="{A33E1153-48A9-4A1E-A0F7-B180C0C7239E}"/>
    <cellStyle name="Normal 2 3 2 5 2 2 5 2" xfId="18245" xr:uid="{874EB07A-700C-41D0-9E78-CD676846ECA7}"/>
    <cellStyle name="Normal 2 3 2 5 2 2 5 2 2" xfId="18246" xr:uid="{B4CDE084-22C4-4CD0-AA1A-22B6CB3BB616}"/>
    <cellStyle name="Normal 2 3 2 5 2 2 5 2 3" xfId="18247" xr:uid="{99DADC99-F993-4C70-9199-5E48874C489A}"/>
    <cellStyle name="Normal 2 3 2 5 2 2 5 2 4" xfId="18248" xr:uid="{75514F09-A311-42A4-8C53-CC3629132102}"/>
    <cellStyle name="Normal 2 3 2 5 2 2 5 2 5" xfId="18249" xr:uid="{964AAF93-8246-4ADD-BDF6-5C67179CA4B9}"/>
    <cellStyle name="Normal 2 3 2 5 2 2 5 2 6" xfId="18250" xr:uid="{053C1DE3-7A28-44E2-B705-C8F5B54E09DD}"/>
    <cellStyle name="Normal 2 3 2 5 2 2 5 3" xfId="18251" xr:uid="{551D6C9A-C3F8-410D-8D9B-43140F975F58}"/>
    <cellStyle name="Normal 2 3 2 5 2 2 5 4" xfId="18252" xr:uid="{C0E72D7B-C880-41BF-9670-6E5FF74C643F}"/>
    <cellStyle name="Normal 2 3 2 5 2 2 5 5" xfId="18253" xr:uid="{56AC1CCA-DAC7-45FE-A905-7147C584EC8C}"/>
    <cellStyle name="Normal 2 3 2 5 2 2 5 6" xfId="18254" xr:uid="{EA2A18B1-BE58-41BE-9441-404ADDC5832F}"/>
    <cellStyle name="Normal 2 3 2 5 2 2 6" xfId="18255" xr:uid="{8296D1A2-5150-4EAE-94F4-4E4C61403564}"/>
    <cellStyle name="Normal 2 3 2 5 2 2 7" xfId="18256" xr:uid="{A100545F-7998-4BCE-BB1D-E18C94F617C2}"/>
    <cellStyle name="Normal 2 3 2 5 2 2 8" xfId="18257" xr:uid="{21A62CE6-946C-4C70-BC93-6A60059493EE}"/>
    <cellStyle name="Normal 2 3 2 5 2 2 9" xfId="18258" xr:uid="{5BFA3F88-5FC1-433D-8546-8411907137D3}"/>
    <cellStyle name="Normal 2 3 2 5 2 3" xfId="18259" xr:uid="{94BFB922-13CD-42AA-8942-076091DE15CC}"/>
    <cellStyle name="Normal 2 3 2 5 2 4" xfId="18260" xr:uid="{2B7BAE93-F38B-4C89-BF5A-0C0D79C17A22}"/>
    <cellStyle name="Normal 2 3 2 5 2 5" xfId="18261" xr:uid="{2234D403-8A66-4007-8300-B402240AF601}"/>
    <cellStyle name="Normal 2 3 2 5 2 5 2" xfId="18262" xr:uid="{97B24895-CEC2-4A5A-893D-7B79E5F5F918}"/>
    <cellStyle name="Normal 2 3 2 5 2 5 2 2" xfId="18263" xr:uid="{E20210B3-3DCF-42AC-A08D-A62801D35D72}"/>
    <cellStyle name="Normal 2 3 2 5 2 5 2 2 2" xfId="18264" xr:uid="{28160C45-CF47-4883-A72F-7F56B4980508}"/>
    <cellStyle name="Normal 2 3 2 5 2 5 2 2 2 2" xfId="18265" xr:uid="{1EE9C71F-A058-4DB0-9A7F-0FC57CE6A33B}"/>
    <cellStyle name="Normal 2 3 2 5 2 5 2 2 2 3" xfId="18266" xr:uid="{C5BEBCF4-E62A-415C-8FD6-74D8DBA7B223}"/>
    <cellStyle name="Normal 2 3 2 5 2 5 2 2 2 4" xfId="18267" xr:uid="{88D252CA-F6C4-40C0-8EA5-342841F9C878}"/>
    <cellStyle name="Normal 2 3 2 5 2 5 2 2 2 5" xfId="18268" xr:uid="{DF3C9748-CACE-4B18-B255-C4348481DD1A}"/>
    <cellStyle name="Normal 2 3 2 5 2 5 2 2 2 6" xfId="18269" xr:uid="{8EB10179-88FA-4B4C-A026-CA39E67A2D1D}"/>
    <cellStyle name="Normal 2 3 2 5 2 5 2 2 3" xfId="18270" xr:uid="{E00BC6A9-77E8-41FF-913E-12A61F6614E0}"/>
    <cellStyle name="Normal 2 3 2 5 2 5 2 2 4" xfId="18271" xr:uid="{FC8B48A8-8745-471B-83D0-43A968E65E98}"/>
    <cellStyle name="Normal 2 3 2 5 2 5 2 2 5" xfId="18272" xr:uid="{5D5266C2-F03D-4B2F-B664-A232764B5F7F}"/>
    <cellStyle name="Normal 2 3 2 5 2 5 2 2 6" xfId="18273" xr:uid="{F684B29D-7155-4E66-80E5-F7D39DEDD3BE}"/>
    <cellStyle name="Normal 2 3 2 5 2 5 2 3" xfId="18274" xr:uid="{4FF5CCE7-3721-433A-A1D9-1960D5A7EAC4}"/>
    <cellStyle name="Normal 2 3 2 5 2 5 2 4" xfId="18275" xr:uid="{896A9669-55CF-4DF1-9D57-FA306082626A}"/>
    <cellStyle name="Normal 2 3 2 5 2 5 2 5" xfId="18276" xr:uid="{3F11344E-35EE-478E-97A5-0F64490A3D09}"/>
    <cellStyle name="Normal 2 3 2 5 2 5 2 6" xfId="18277" xr:uid="{EB942F50-B4C9-4AC5-9444-067E864D7C2F}"/>
    <cellStyle name="Normal 2 3 2 5 2 5 2 7" xfId="18278" xr:uid="{48CA47CC-6C97-4510-BB3C-B779C1A39330}"/>
    <cellStyle name="Normal 2 3 2 5 2 5 2 8" xfId="18279" xr:uid="{4769D3E5-BADF-403B-B408-D2F75B917710}"/>
    <cellStyle name="Normal 2 3 2 5 2 5 2 9" xfId="18280" xr:uid="{96810ABA-B2C8-4F3F-8694-676140EB5632}"/>
    <cellStyle name="Normal 2 3 2 5 2 5 3" xfId="18281" xr:uid="{EB352B9D-DE8E-42A8-8E6F-021BE7420AA6}"/>
    <cellStyle name="Normal 2 3 2 5 2 5 3 2" xfId="18282" xr:uid="{3B320E10-0FDE-4355-8486-C1E657AA1137}"/>
    <cellStyle name="Normal 2 3 2 5 2 5 3 2 2" xfId="18283" xr:uid="{274A271C-E5B0-4F23-B705-8AECAA4AB2F2}"/>
    <cellStyle name="Normal 2 3 2 5 2 5 3 2 3" xfId="18284" xr:uid="{8CBDC2CA-60B2-4204-A78E-BF2721036A21}"/>
    <cellStyle name="Normal 2 3 2 5 2 5 3 2 4" xfId="18285" xr:uid="{EECCF03F-372F-46DD-A23E-77B4E4EDA284}"/>
    <cellStyle name="Normal 2 3 2 5 2 5 3 2 5" xfId="18286" xr:uid="{B2C0409B-A142-4618-8CF2-723EF9169C63}"/>
    <cellStyle name="Normal 2 3 2 5 2 5 3 2 6" xfId="18287" xr:uid="{FDB29FA6-DAF4-4A80-BC47-3AE14A3383B8}"/>
    <cellStyle name="Normal 2 3 2 5 2 5 3 3" xfId="18288" xr:uid="{D1F5DF29-6796-4304-8B58-82A994709032}"/>
    <cellStyle name="Normal 2 3 2 5 2 5 3 4" xfId="18289" xr:uid="{07A0D324-B79A-491A-8E53-A723506D911D}"/>
    <cellStyle name="Normal 2 3 2 5 2 5 3 5" xfId="18290" xr:uid="{B101CEA2-D011-433F-9179-5DF25EEEE1F8}"/>
    <cellStyle name="Normal 2 3 2 5 2 5 3 6" xfId="18291" xr:uid="{5ED64531-260A-4D76-9F41-2ECF97030C78}"/>
    <cellStyle name="Normal 2 3 2 5 2 5 4" xfId="18292" xr:uid="{0CDEA62C-54C7-4CBD-9727-2165144D21AD}"/>
    <cellStyle name="Normal 2 3 2 5 2 5 5" xfId="18293" xr:uid="{220F7E4D-70D8-4461-9BA3-9BBE61052187}"/>
    <cellStyle name="Normal 2 3 2 5 2 5 6" xfId="18294" xr:uid="{28ACBCAF-0B2E-4381-B012-02862003B2E9}"/>
    <cellStyle name="Normal 2 3 2 5 2 5 7" xfId="18295" xr:uid="{C3972829-6B2B-4533-9D64-115A5CB74F70}"/>
    <cellStyle name="Normal 2 3 2 5 2 5 8" xfId="18296" xr:uid="{8D69C233-83AF-4FDE-BA90-85F5AD7E822D}"/>
    <cellStyle name="Normal 2 3 2 5 2 5 9" xfId="18297" xr:uid="{5ACC413F-A741-4473-92BE-531706975E7D}"/>
    <cellStyle name="Normal 2 3 2 5 2 6" xfId="18298" xr:uid="{E8846113-C806-4C1A-BC63-EA93C77361A4}"/>
    <cellStyle name="Normal 2 3 2 5 2 7" xfId="18299" xr:uid="{5C00AFAC-C5AF-417C-B5D0-6E3462473183}"/>
    <cellStyle name="Normal 2 3 2 5 2 8" xfId="18300" xr:uid="{791C2219-FD48-4464-B186-7CB08A5F8376}"/>
    <cellStyle name="Normal 2 3 2 5 2 8 2" xfId="18301" xr:uid="{63858E82-CE76-4C45-91A1-F572C79CD39F}"/>
    <cellStyle name="Normal 2 3 2 5 2 8 2 2" xfId="18302" xr:uid="{EB7F4019-729C-47FF-B2AE-8D33EA5C73D3}"/>
    <cellStyle name="Normal 2 3 2 5 2 8 2 3" xfId="18303" xr:uid="{F3D5924A-E846-4C1D-945E-E8ADDAA2E976}"/>
    <cellStyle name="Normal 2 3 2 5 2 8 2 4" xfId="18304" xr:uid="{F3BD1A50-0502-47EB-9D97-41052BF1C0D5}"/>
    <cellStyle name="Normal 2 3 2 5 2 8 2 5" xfId="18305" xr:uid="{794FF4B3-E62D-4404-93B5-68C52FE9C1F4}"/>
    <cellStyle name="Normal 2 3 2 5 2 8 2 6" xfId="18306" xr:uid="{62DCF13B-F3E9-446C-A5FB-7DA950A59CE8}"/>
    <cellStyle name="Normal 2 3 2 5 2 8 3" xfId="18307" xr:uid="{B17F8EE8-67ED-474D-A427-1BD70F75A445}"/>
    <cellStyle name="Normal 2 3 2 5 2 8 4" xfId="18308" xr:uid="{04A55301-13F2-4F94-B1F9-21D4EAA0D22F}"/>
    <cellStyle name="Normal 2 3 2 5 2 8 5" xfId="18309" xr:uid="{44B8A096-6BC4-4D7E-B15D-37F503D77202}"/>
    <cellStyle name="Normal 2 3 2 5 2 8 6" xfId="18310" xr:uid="{22F7FACA-FBBE-4CA8-9A16-F3A15478630E}"/>
    <cellStyle name="Normal 2 3 2 5 2 9" xfId="18311" xr:uid="{8418CC1C-AFF7-453D-8994-CBF69452708A}"/>
    <cellStyle name="Normal 2 3 2 5 20" xfId="18312" xr:uid="{9E09CCA6-8EC1-4AC6-A6C9-6651C11EA653}"/>
    <cellStyle name="Normal 2 3 2 5 3" xfId="18313" xr:uid="{2924FD96-C558-443A-9C4A-3F3F35EF357C}"/>
    <cellStyle name="Normal 2 3 2 5 3 10" xfId="18314" xr:uid="{D011D796-90EA-4C0E-89AF-4BA80B7B9845}"/>
    <cellStyle name="Normal 2 3 2 5 3 11" xfId="18315" xr:uid="{0F3EFE50-13AB-4C30-8DB7-B84E88E597F2}"/>
    <cellStyle name="Normal 2 3 2 5 3 12" xfId="18316" xr:uid="{BDC5C891-2D1F-4F37-9E3D-4FB2D173FB85}"/>
    <cellStyle name="Normal 2 3 2 5 3 2" xfId="18317" xr:uid="{E6DB09F7-EFC1-486B-B92B-919D3E4C3419}"/>
    <cellStyle name="Normal 2 3 2 5 3 2 10" xfId="18318" xr:uid="{0B823831-6AAF-418E-9C99-0E2A8273D614}"/>
    <cellStyle name="Normal 2 3 2 5 3 2 11" xfId="18319" xr:uid="{12441E00-AF48-4D32-8F0A-7CEA0EAADF05}"/>
    <cellStyle name="Normal 2 3 2 5 3 2 12" xfId="18320" xr:uid="{02F64A52-15A5-447A-852B-71B9968611F4}"/>
    <cellStyle name="Normal 2 3 2 5 3 2 2" xfId="18321" xr:uid="{7DEE861A-0116-4417-B517-1548A394089B}"/>
    <cellStyle name="Normal 2 3 2 5 3 2 2 2" xfId="18322" xr:uid="{858AE7DD-4235-474B-90C5-C159BED5CE89}"/>
    <cellStyle name="Normal 2 3 2 5 3 2 2 2 2" xfId="18323" xr:uid="{ED9F93A1-649B-4BA0-9B4E-477B40C8E5D1}"/>
    <cellStyle name="Normal 2 3 2 5 3 2 2 2 2 2" xfId="18324" xr:uid="{ADBE4DAA-2396-4003-9A6F-C000A19ED361}"/>
    <cellStyle name="Normal 2 3 2 5 3 2 2 2 2 2 2" xfId="18325" xr:uid="{96532423-1F69-4FD2-9FD8-D5C94808F5E8}"/>
    <cellStyle name="Normal 2 3 2 5 3 2 2 2 2 2 3" xfId="18326" xr:uid="{09319314-3860-438B-A477-6FED3136CE3E}"/>
    <cellStyle name="Normal 2 3 2 5 3 2 2 2 2 2 4" xfId="18327" xr:uid="{E2954784-2C29-47AD-A337-FDB266D9B87E}"/>
    <cellStyle name="Normal 2 3 2 5 3 2 2 2 2 2 5" xfId="18328" xr:uid="{754A56F5-F252-40A6-A99F-A0A875094520}"/>
    <cellStyle name="Normal 2 3 2 5 3 2 2 2 2 2 6" xfId="18329" xr:uid="{B338E6DA-9932-4170-87E0-EDFB6F6E7CAA}"/>
    <cellStyle name="Normal 2 3 2 5 3 2 2 2 2 3" xfId="18330" xr:uid="{0E33815C-60BD-44F5-BD77-1BAD9E4C8D02}"/>
    <cellStyle name="Normal 2 3 2 5 3 2 2 2 2 4" xfId="18331" xr:uid="{AC899D9E-48F1-402C-9C68-44B0A3E613B0}"/>
    <cellStyle name="Normal 2 3 2 5 3 2 2 2 2 5" xfId="18332" xr:uid="{B763F609-0D8A-4C4E-8328-97409A4DE46B}"/>
    <cellStyle name="Normal 2 3 2 5 3 2 2 2 2 6" xfId="18333" xr:uid="{B03A381C-3E13-4FBC-919D-579705F4EF81}"/>
    <cellStyle name="Normal 2 3 2 5 3 2 2 2 3" xfId="18334" xr:uid="{2CCEDD73-C78D-44FB-B2BB-1358F139C89F}"/>
    <cellStyle name="Normal 2 3 2 5 3 2 2 2 4" xfId="18335" xr:uid="{244E7256-D9EB-413A-BB7B-3557EC2C03B1}"/>
    <cellStyle name="Normal 2 3 2 5 3 2 2 2 5" xfId="18336" xr:uid="{FE72A0B0-A995-46D3-B226-5DBECA30D679}"/>
    <cellStyle name="Normal 2 3 2 5 3 2 2 2 6" xfId="18337" xr:uid="{6BAD282E-59DF-4A5E-AFB6-10EA766324EA}"/>
    <cellStyle name="Normal 2 3 2 5 3 2 2 2 7" xfId="18338" xr:uid="{6EF71814-FB0A-4211-BD2F-19E8A397F542}"/>
    <cellStyle name="Normal 2 3 2 5 3 2 2 2 8" xfId="18339" xr:uid="{51093828-F48D-4B8C-AACE-FCE56927EFF1}"/>
    <cellStyle name="Normal 2 3 2 5 3 2 2 2 9" xfId="18340" xr:uid="{B9105B06-4AF1-4243-8055-437FA1A85A0D}"/>
    <cellStyle name="Normal 2 3 2 5 3 2 2 3" xfId="18341" xr:uid="{6F2326AC-9E71-4106-ADBC-D36FD124CA5B}"/>
    <cellStyle name="Normal 2 3 2 5 3 2 2 3 2" xfId="18342" xr:uid="{EF468D0E-BD86-4C0C-BE4D-F1EC1FE24056}"/>
    <cellStyle name="Normal 2 3 2 5 3 2 2 3 2 2" xfId="18343" xr:uid="{3881EB66-0D8E-478A-A667-B16E847D9B4B}"/>
    <cellStyle name="Normal 2 3 2 5 3 2 2 3 2 3" xfId="18344" xr:uid="{FAA095AD-4E50-4467-B478-1055B320DD45}"/>
    <cellStyle name="Normal 2 3 2 5 3 2 2 3 2 4" xfId="18345" xr:uid="{05C5C80E-3014-48E0-A5A6-5DC9EE563CB8}"/>
    <cellStyle name="Normal 2 3 2 5 3 2 2 3 2 5" xfId="18346" xr:uid="{DF3A7E0F-8798-4598-924B-08AD2CC892C5}"/>
    <cellStyle name="Normal 2 3 2 5 3 2 2 3 2 6" xfId="18347" xr:uid="{E780F141-8482-42E9-A675-945D8D2C2078}"/>
    <cellStyle name="Normal 2 3 2 5 3 2 2 3 3" xfId="18348" xr:uid="{FB714087-2156-4321-9EDF-7A87162E769F}"/>
    <cellStyle name="Normal 2 3 2 5 3 2 2 3 4" xfId="18349" xr:uid="{6A7C14F8-6A23-481D-9045-BA60AF3E41C3}"/>
    <cellStyle name="Normal 2 3 2 5 3 2 2 3 5" xfId="18350" xr:uid="{200648BC-BE1E-44E0-AE36-A1BD9AD7C24C}"/>
    <cellStyle name="Normal 2 3 2 5 3 2 2 3 6" xfId="18351" xr:uid="{BEAACD31-BD06-42E6-B5E1-036BD9CDE2B0}"/>
    <cellStyle name="Normal 2 3 2 5 3 2 2 4" xfId="18352" xr:uid="{F3D545CE-80E5-4E56-8548-29D13EC01718}"/>
    <cellStyle name="Normal 2 3 2 5 3 2 2 5" xfId="18353" xr:uid="{58315D32-4DAF-4757-8B0A-A514F3C6C8EE}"/>
    <cellStyle name="Normal 2 3 2 5 3 2 2 6" xfId="18354" xr:uid="{7DDB93F2-9ADB-4E6F-BA94-7870430A2724}"/>
    <cellStyle name="Normal 2 3 2 5 3 2 2 7" xfId="18355" xr:uid="{A7849C2E-6C27-4BA8-82DE-EA46CFCE743B}"/>
    <cellStyle name="Normal 2 3 2 5 3 2 2 8" xfId="18356" xr:uid="{7BF22BD7-27C0-4365-966D-AC9D95C95DF7}"/>
    <cellStyle name="Normal 2 3 2 5 3 2 2 9" xfId="18357" xr:uid="{449A0DD6-F0CB-483A-AE0B-E458F7E6BD47}"/>
    <cellStyle name="Normal 2 3 2 5 3 2 3" xfId="18358" xr:uid="{40362E9A-1BFB-411A-A0D1-30E1A3E15BFB}"/>
    <cellStyle name="Normal 2 3 2 5 3 2 4" xfId="18359" xr:uid="{E964D1A0-4245-4E9F-AF1B-B5E69660437C}"/>
    <cellStyle name="Normal 2 3 2 5 3 2 5" xfId="18360" xr:uid="{D2472A68-743E-4C33-962D-548464F88818}"/>
    <cellStyle name="Normal 2 3 2 5 3 2 5 2" xfId="18361" xr:uid="{B15D0F70-B9B6-4E47-8DD0-E6610A5DD186}"/>
    <cellStyle name="Normal 2 3 2 5 3 2 5 2 2" xfId="18362" xr:uid="{9A82B88D-FCD3-4995-B8B3-51CE2DC92736}"/>
    <cellStyle name="Normal 2 3 2 5 3 2 5 2 3" xfId="18363" xr:uid="{34F51905-505E-40A7-972B-DD8F8EFDEBB2}"/>
    <cellStyle name="Normal 2 3 2 5 3 2 5 2 4" xfId="18364" xr:uid="{A1EC769F-832B-4008-9B87-0F030F86F0CA}"/>
    <cellStyle name="Normal 2 3 2 5 3 2 5 2 5" xfId="18365" xr:uid="{2EB66EB3-D664-46CF-8025-AA84B16FA457}"/>
    <cellStyle name="Normal 2 3 2 5 3 2 5 2 6" xfId="18366" xr:uid="{9F298D74-EC2F-4560-8718-1C5BC12D1765}"/>
    <cellStyle name="Normal 2 3 2 5 3 2 5 3" xfId="18367" xr:uid="{4C36D7C5-9C26-467D-B58D-CF5D95B3D389}"/>
    <cellStyle name="Normal 2 3 2 5 3 2 5 4" xfId="18368" xr:uid="{82F609F4-CAC2-481B-8D56-CB6CBF868223}"/>
    <cellStyle name="Normal 2 3 2 5 3 2 5 5" xfId="18369" xr:uid="{21BB5621-4CCD-437E-878C-A97EC48E803D}"/>
    <cellStyle name="Normal 2 3 2 5 3 2 5 6" xfId="18370" xr:uid="{53258C60-A8A3-4183-9480-BD6A396CF882}"/>
    <cellStyle name="Normal 2 3 2 5 3 2 6" xfId="18371" xr:uid="{264B94FE-7752-43B7-95FE-13AB464C23D0}"/>
    <cellStyle name="Normal 2 3 2 5 3 2 7" xfId="18372" xr:uid="{AC0E6982-CD0B-4ECF-8DE0-F8501B584A36}"/>
    <cellStyle name="Normal 2 3 2 5 3 2 8" xfId="18373" xr:uid="{312F44D1-AB52-46CA-A8C5-B4B6B1DA3C56}"/>
    <cellStyle name="Normal 2 3 2 5 3 2 9" xfId="18374" xr:uid="{2228D8F9-579F-4BAD-AEC4-F7B1DD456B77}"/>
    <cellStyle name="Normal 2 3 2 5 3 3" xfId="18375" xr:uid="{0068FAE8-7500-4FD7-9629-99EC026B403D}"/>
    <cellStyle name="Normal 2 3 2 5 3 3 2" xfId="18376" xr:uid="{CCA8A714-5EE3-42BB-8203-FB5E22A745E7}"/>
    <cellStyle name="Normal 2 3 2 5 3 3 2 2" xfId="18377" xr:uid="{05639E52-1DE4-4E2D-8DC6-39F6D300D557}"/>
    <cellStyle name="Normal 2 3 2 5 3 3 2 2 2" xfId="18378" xr:uid="{34482EE7-9A54-400C-ADE4-4CEA757C76B6}"/>
    <cellStyle name="Normal 2 3 2 5 3 3 2 2 2 2" xfId="18379" xr:uid="{361DDBDB-D33E-483F-B83F-40FB510E8A78}"/>
    <cellStyle name="Normal 2 3 2 5 3 3 2 2 2 3" xfId="18380" xr:uid="{E7A44949-3959-4F91-8A79-E428A356B28E}"/>
    <cellStyle name="Normal 2 3 2 5 3 3 2 2 2 4" xfId="18381" xr:uid="{40EBD02B-5BE0-4471-8752-98B72EB64D19}"/>
    <cellStyle name="Normal 2 3 2 5 3 3 2 2 2 5" xfId="18382" xr:uid="{1C4F7BA5-A2BA-4DFF-84D7-E36AFB40B6CF}"/>
    <cellStyle name="Normal 2 3 2 5 3 3 2 2 2 6" xfId="18383" xr:uid="{04F741FC-C4CB-45F2-8AB2-AAB6EF274729}"/>
    <cellStyle name="Normal 2 3 2 5 3 3 2 2 3" xfId="18384" xr:uid="{BAAD04B5-B295-492A-8783-C82B602D15B3}"/>
    <cellStyle name="Normal 2 3 2 5 3 3 2 2 4" xfId="18385" xr:uid="{0829B7D3-CA1B-4C26-8E8A-D5CCE372A0ED}"/>
    <cellStyle name="Normal 2 3 2 5 3 3 2 2 5" xfId="18386" xr:uid="{4BF30864-E053-46D4-9088-BECFA278DA33}"/>
    <cellStyle name="Normal 2 3 2 5 3 3 2 2 6" xfId="18387" xr:uid="{B7C1985C-3002-4C83-818E-5D74CA7F67B4}"/>
    <cellStyle name="Normal 2 3 2 5 3 3 2 3" xfId="18388" xr:uid="{81D5312C-5BFE-450C-A7AB-2F46AFE906D7}"/>
    <cellStyle name="Normal 2 3 2 5 3 3 2 4" xfId="18389" xr:uid="{225A497A-EDB6-4BCA-A68A-87A36928375C}"/>
    <cellStyle name="Normal 2 3 2 5 3 3 2 5" xfId="18390" xr:uid="{20A99BCB-E346-436D-9575-75A14D324C4D}"/>
    <cellStyle name="Normal 2 3 2 5 3 3 2 6" xfId="18391" xr:uid="{16166A06-8F18-4176-B364-55FCD8105D42}"/>
    <cellStyle name="Normal 2 3 2 5 3 3 2 7" xfId="18392" xr:uid="{D805243F-B636-452D-A8B3-750463AB9CE5}"/>
    <cellStyle name="Normal 2 3 2 5 3 3 2 8" xfId="18393" xr:uid="{FD4F5C41-5E5B-49B7-A203-9626085E6DEA}"/>
    <cellStyle name="Normal 2 3 2 5 3 3 2 9" xfId="18394" xr:uid="{FEE3B209-81EC-4DB0-8627-7F115DC3E378}"/>
    <cellStyle name="Normal 2 3 2 5 3 3 3" xfId="18395" xr:uid="{5BF7A385-60E5-4337-8675-1CD19EB3BB1F}"/>
    <cellStyle name="Normal 2 3 2 5 3 3 3 2" xfId="18396" xr:uid="{6D440262-56B5-4777-979C-323FB94E0D36}"/>
    <cellStyle name="Normal 2 3 2 5 3 3 3 2 2" xfId="18397" xr:uid="{0A895B44-427B-4BEA-A510-CA78A1FFB225}"/>
    <cellStyle name="Normal 2 3 2 5 3 3 3 2 3" xfId="18398" xr:uid="{B87C237E-5918-451F-8A1E-ED4359008098}"/>
    <cellStyle name="Normal 2 3 2 5 3 3 3 2 4" xfId="18399" xr:uid="{87BD8953-DB8E-40D0-A5E3-3B0DF1E47A51}"/>
    <cellStyle name="Normal 2 3 2 5 3 3 3 2 5" xfId="18400" xr:uid="{0F29644E-66D0-4BED-9339-7E271D558E7E}"/>
    <cellStyle name="Normal 2 3 2 5 3 3 3 2 6" xfId="18401" xr:uid="{A8412D81-2DD1-4BE4-91B7-B1687089ED2B}"/>
    <cellStyle name="Normal 2 3 2 5 3 3 3 3" xfId="18402" xr:uid="{F8F75814-F829-4DD6-B4BE-AF989EF88E59}"/>
    <cellStyle name="Normal 2 3 2 5 3 3 3 4" xfId="18403" xr:uid="{B2A88516-5C17-412F-80E3-C109F7EFCA56}"/>
    <cellStyle name="Normal 2 3 2 5 3 3 3 5" xfId="18404" xr:uid="{3C4B72BC-9955-42D1-AE0C-6D6CFD71794F}"/>
    <cellStyle name="Normal 2 3 2 5 3 3 3 6" xfId="18405" xr:uid="{049BD4E7-2F85-4A43-833C-E2FA4DC8D0DF}"/>
    <cellStyle name="Normal 2 3 2 5 3 3 4" xfId="18406" xr:uid="{D80C7D18-CE02-4FB0-9E9B-D33B32321379}"/>
    <cellStyle name="Normal 2 3 2 5 3 3 5" xfId="18407" xr:uid="{F8910FCA-478A-46FD-84DD-7B4FFC027D37}"/>
    <cellStyle name="Normal 2 3 2 5 3 3 6" xfId="18408" xr:uid="{13A5B72F-D05A-45A0-B09F-90B08D8610BE}"/>
    <cellStyle name="Normal 2 3 2 5 3 3 7" xfId="18409" xr:uid="{5FF09F90-950B-4046-8864-1B36B24187FD}"/>
    <cellStyle name="Normal 2 3 2 5 3 3 8" xfId="18410" xr:uid="{09E5F9F2-8097-4006-8B37-684D9707C6AD}"/>
    <cellStyle name="Normal 2 3 2 5 3 3 9" xfId="18411" xr:uid="{9AC779EE-DD2A-47BF-8EF9-8DA64059468F}"/>
    <cellStyle name="Normal 2 3 2 5 3 4" xfId="18412" xr:uid="{F276C865-401A-4208-B05D-2228DFB562E8}"/>
    <cellStyle name="Normal 2 3 2 5 3 5" xfId="18413" xr:uid="{A18C1D74-22D2-4A7E-A986-62FE405A825E}"/>
    <cellStyle name="Normal 2 3 2 5 3 5 2" xfId="18414" xr:uid="{7D20D152-8B84-4245-A268-A03FA8697A98}"/>
    <cellStyle name="Normal 2 3 2 5 3 5 2 2" xfId="18415" xr:uid="{0BF5B966-EE33-4A51-97DF-368F54EDB6D1}"/>
    <cellStyle name="Normal 2 3 2 5 3 5 2 3" xfId="18416" xr:uid="{0594D3CC-9320-4E62-93B4-47F164F53CA2}"/>
    <cellStyle name="Normal 2 3 2 5 3 5 2 4" xfId="18417" xr:uid="{0A440BF9-D2CD-4AD7-9001-E2182E6182E9}"/>
    <cellStyle name="Normal 2 3 2 5 3 5 2 5" xfId="18418" xr:uid="{1D693993-C96C-4F35-AFA3-8372D735C234}"/>
    <cellStyle name="Normal 2 3 2 5 3 5 2 6" xfId="18419" xr:uid="{6DCDC627-CBD8-43C0-A535-531AE56053BF}"/>
    <cellStyle name="Normal 2 3 2 5 3 5 3" xfId="18420" xr:uid="{EE18E91C-9D6F-4850-8837-82EF71AEB4E8}"/>
    <cellStyle name="Normal 2 3 2 5 3 5 4" xfId="18421" xr:uid="{F205BF8A-9E6D-4868-BCC4-C0AECCD0D4A5}"/>
    <cellStyle name="Normal 2 3 2 5 3 5 5" xfId="18422" xr:uid="{F529C38B-CF5B-4270-8147-55D4CA703B50}"/>
    <cellStyle name="Normal 2 3 2 5 3 5 6" xfId="18423" xr:uid="{F6090108-D60C-4CFF-B7FF-0AAA62EB2280}"/>
    <cellStyle name="Normal 2 3 2 5 3 6" xfId="18424" xr:uid="{630D206E-46DD-47D4-AC1A-9572FDD3822D}"/>
    <cellStyle name="Normal 2 3 2 5 3 7" xfId="18425" xr:uid="{6C90716C-1A99-4BDF-B425-2C889E63C011}"/>
    <cellStyle name="Normal 2 3 2 5 3 8" xfId="18426" xr:uid="{1708485C-E271-47A3-A5F9-77AE17672C8A}"/>
    <cellStyle name="Normal 2 3 2 5 3 9" xfId="18427" xr:uid="{C0D64B52-FA14-495C-8616-73C941076AAA}"/>
    <cellStyle name="Normal 2 3 2 5 4" xfId="18428" xr:uid="{DBB2CE80-FF65-49CB-8725-F0794952705B}"/>
    <cellStyle name="Normal 2 3 2 5 5" xfId="18429" xr:uid="{169B06D9-9D06-422B-ACF5-07D3333BCA46}"/>
    <cellStyle name="Normal 2 3 2 5 5 2" xfId="18430" xr:uid="{1FEE5F3C-C89D-4AD9-AD6F-B67DB304768E}"/>
    <cellStyle name="Normal 2 3 2 5 5 2 2" xfId="18431" xr:uid="{B79BBAEF-2DC5-4EC7-BF91-15544AC78B0B}"/>
    <cellStyle name="Normal 2 3 2 5 5 2 2 2" xfId="18432" xr:uid="{D2C4DB8A-F79A-485A-997D-BA4C47605BFD}"/>
    <cellStyle name="Normal 2 3 2 5 5 2 2 2 2" xfId="18433" xr:uid="{441216E5-1087-4B55-9B07-041D00876FCF}"/>
    <cellStyle name="Normal 2 3 2 5 5 2 2 2 3" xfId="18434" xr:uid="{08D09A53-DFF8-4F65-9546-BA858EBE2E5F}"/>
    <cellStyle name="Normal 2 3 2 5 5 2 2 2 4" xfId="18435" xr:uid="{266D62CE-AE8D-4528-ABF4-3B001E23DFF3}"/>
    <cellStyle name="Normal 2 3 2 5 5 2 2 2 5" xfId="18436" xr:uid="{221682B2-CA94-4443-9872-E542B57FD6DC}"/>
    <cellStyle name="Normal 2 3 2 5 5 2 2 2 6" xfId="18437" xr:uid="{0D1CF24E-2DDE-45BE-B5C3-06F20C8783E4}"/>
    <cellStyle name="Normal 2 3 2 5 5 2 2 3" xfId="18438" xr:uid="{C0C769CB-04F0-493B-8873-B61199D2A7EA}"/>
    <cellStyle name="Normal 2 3 2 5 5 2 2 4" xfId="18439" xr:uid="{F5C809B1-81CA-456D-9880-3D5DFD519DBB}"/>
    <cellStyle name="Normal 2 3 2 5 5 2 2 5" xfId="18440" xr:uid="{7C6AD1F4-F921-4D27-9318-0E500540AF57}"/>
    <cellStyle name="Normal 2 3 2 5 5 2 2 6" xfId="18441" xr:uid="{BE83E871-342C-479E-B1A6-0C6C87D50668}"/>
    <cellStyle name="Normal 2 3 2 5 5 2 3" xfId="18442" xr:uid="{D580712F-4B29-406C-AF78-D82378F7E84C}"/>
    <cellStyle name="Normal 2 3 2 5 5 2 4" xfId="18443" xr:uid="{6A60E99A-61ED-4B6A-A3D0-A4C362C837E8}"/>
    <cellStyle name="Normal 2 3 2 5 5 2 5" xfId="18444" xr:uid="{3CEFA229-9402-4644-A04A-DBBBC0661B6C}"/>
    <cellStyle name="Normal 2 3 2 5 5 2 6" xfId="18445" xr:uid="{422A8C1C-A851-431C-B0FB-D8A0DAB47435}"/>
    <cellStyle name="Normal 2 3 2 5 5 2 7" xfId="18446" xr:uid="{1F20BB5D-4F65-420A-AC21-EE31E9AD6336}"/>
    <cellStyle name="Normal 2 3 2 5 5 2 8" xfId="18447" xr:uid="{707E0189-B1D7-40E1-8AA4-4533C2AAA306}"/>
    <cellStyle name="Normal 2 3 2 5 5 2 9" xfId="18448" xr:uid="{53455153-60FE-4779-8A18-6D48216C5C63}"/>
    <cellStyle name="Normal 2 3 2 5 5 3" xfId="18449" xr:uid="{CBD7CC87-2FD2-4415-860C-57F78EB8F3F9}"/>
    <cellStyle name="Normal 2 3 2 5 5 3 2" xfId="18450" xr:uid="{1ED7932D-3BED-4840-A2DD-4395ABBDA370}"/>
    <cellStyle name="Normal 2 3 2 5 5 3 2 2" xfId="18451" xr:uid="{C17C6F85-ED44-439E-8751-D050C850CB5A}"/>
    <cellStyle name="Normal 2 3 2 5 5 3 2 3" xfId="18452" xr:uid="{6CFC1851-8626-4729-A92A-181422F3A153}"/>
    <cellStyle name="Normal 2 3 2 5 5 3 2 4" xfId="18453" xr:uid="{82F4CF2F-CA7E-4F17-9C3B-C429DA614CA2}"/>
    <cellStyle name="Normal 2 3 2 5 5 3 2 5" xfId="18454" xr:uid="{EDC5BE32-4141-43C0-B890-EC0A094DF6EB}"/>
    <cellStyle name="Normal 2 3 2 5 5 3 2 6" xfId="18455" xr:uid="{9729CF6D-E65E-4295-B994-36EEC5AF2446}"/>
    <cellStyle name="Normal 2 3 2 5 5 3 3" xfId="18456" xr:uid="{24CF7D03-794D-49AA-808E-68AAB8810726}"/>
    <cellStyle name="Normal 2 3 2 5 5 3 4" xfId="18457" xr:uid="{066D673E-C57B-436A-9CAA-401E3F0273F5}"/>
    <cellStyle name="Normal 2 3 2 5 5 3 5" xfId="18458" xr:uid="{D3AFFDC1-BF54-4356-8614-AA53101F4828}"/>
    <cellStyle name="Normal 2 3 2 5 5 3 6" xfId="18459" xr:uid="{EC0D2BDD-67B5-48DA-AA17-46474DB46784}"/>
    <cellStyle name="Normal 2 3 2 5 5 4" xfId="18460" xr:uid="{BC10776A-C650-4DF1-8D1E-9C28CF338C73}"/>
    <cellStyle name="Normal 2 3 2 5 5 5" xfId="18461" xr:uid="{35F379C1-92C6-4455-99FA-6BF013E9439E}"/>
    <cellStyle name="Normal 2 3 2 5 5 6" xfId="18462" xr:uid="{9912283F-2725-402C-905E-7AAB750D06EC}"/>
    <cellStyle name="Normal 2 3 2 5 5 7" xfId="18463" xr:uid="{096519DA-F8EE-4A0C-9C93-841EBF38152C}"/>
    <cellStyle name="Normal 2 3 2 5 5 8" xfId="18464" xr:uid="{7D89F4E2-8E2B-494A-ABBE-40C872B94CC5}"/>
    <cellStyle name="Normal 2 3 2 5 5 9" xfId="18465" xr:uid="{727F00C0-400D-4C5B-BF31-7D9BF5A777E5}"/>
    <cellStyle name="Normal 2 3 2 5 6" xfId="18466" xr:uid="{D59DF6D1-EC17-4C9D-9440-4BBCB43CC709}"/>
    <cellStyle name="Normal 2 3 2 5 7" xfId="18467" xr:uid="{F229B624-B06C-4314-A760-54713B565590}"/>
    <cellStyle name="Normal 2 3 2 5 8" xfId="18468" xr:uid="{73E5EF6D-E79B-4CDB-9D78-A1A85C8C83D1}"/>
    <cellStyle name="Normal 2 3 2 5 8 2" xfId="18469" xr:uid="{88CAD65A-DA9D-4D67-A9C8-D7AA7D73418B}"/>
    <cellStyle name="Normal 2 3 2 5 8 2 2" xfId="18470" xr:uid="{8C18C77D-F5CA-4F5A-86C3-9671D26070AF}"/>
    <cellStyle name="Normal 2 3 2 5 8 2 3" xfId="18471" xr:uid="{D280C57B-9611-4B75-B670-4638E7D75613}"/>
    <cellStyle name="Normal 2 3 2 5 8 2 4" xfId="18472" xr:uid="{3634227B-0211-42D1-951F-C61D18DE99DD}"/>
    <cellStyle name="Normal 2 3 2 5 8 2 5" xfId="18473" xr:uid="{96954474-EA40-46C5-8C91-E053BA76EA75}"/>
    <cellStyle name="Normal 2 3 2 5 8 2 6" xfId="18474" xr:uid="{2A9C03EA-D2A7-4DB4-B347-7DBC9E22C442}"/>
    <cellStyle name="Normal 2 3 2 5 8 3" xfId="18475" xr:uid="{2732D89C-D262-4E66-A1D6-35D47FD10EB6}"/>
    <cellStyle name="Normal 2 3 2 5 8 4" xfId="18476" xr:uid="{318E4AAB-A2F4-4957-9FCE-97BAC78E3FCD}"/>
    <cellStyle name="Normal 2 3 2 5 8 5" xfId="18477" xr:uid="{125A8C60-8537-4A9F-ABE3-10F939819257}"/>
    <cellStyle name="Normal 2 3 2 5 8 6" xfId="18478" xr:uid="{1F36873C-F995-4CB0-86FE-393B5846B42A}"/>
    <cellStyle name="Normal 2 3 2 5 9" xfId="18479" xr:uid="{E5F5238C-8F29-4C68-88BE-9B185061F2E5}"/>
    <cellStyle name="Normal 2 3 2 50" xfId="18480" xr:uid="{F004F249-40F8-4DB8-95BA-03776234E594}"/>
    <cellStyle name="Normal 2 3 2 51" xfId="18481" xr:uid="{351F4768-A706-4C59-9470-ED7BCAC65323}"/>
    <cellStyle name="Normal 2 3 2 52" xfId="18482" xr:uid="{46EF0207-394A-4EE6-8D3F-8E575D91CCEE}"/>
    <cellStyle name="Normal 2 3 2 53" xfId="18483" xr:uid="{D1DE35DE-5712-454F-A1BD-C5E43F76B07D}"/>
    <cellStyle name="Normal 2 3 2 54" xfId="18484" xr:uid="{57EC7072-1538-4E93-8EC3-18F7ADFBBABE}"/>
    <cellStyle name="Normal 2 3 2 55" xfId="18485" xr:uid="{23648E6E-96A3-4E6F-898D-664EFC23D69D}"/>
    <cellStyle name="Normal 2 3 2 56" xfId="18486" xr:uid="{88567F45-9AD6-44F7-B98B-D871E524CCB9}"/>
    <cellStyle name="Normal 2 3 2 57" xfId="18487" xr:uid="{E18145B6-5FA7-4EF8-8CC3-0333B2B89D7E}"/>
    <cellStyle name="Normal 2 3 2 58" xfId="18488" xr:uid="{07F3C2F5-A90D-4010-9C9A-493BF739A73B}"/>
    <cellStyle name="Normal 2 3 2 59" xfId="18489" xr:uid="{E0AAA99A-F1AB-40B9-AFF4-E4DBF37CE2ED}"/>
    <cellStyle name="Normal 2 3 2 6" xfId="18490" xr:uid="{90B88019-7032-4704-A213-8064415BC06B}"/>
    <cellStyle name="Normal 2 3 2 6 2" xfId="18491" xr:uid="{C4E25E1D-8BFF-4370-B1B9-3851FD753553}"/>
    <cellStyle name="Normal 2 3 2 6 3" xfId="18492" xr:uid="{48D40A0A-A5C6-437F-B765-13D24517F2F0}"/>
    <cellStyle name="Normal 2 3 2 6 4" xfId="18493" xr:uid="{10AA7909-E001-4CDE-9739-5757C51FFB70}"/>
    <cellStyle name="Normal 2 3 2 6 5" xfId="18494" xr:uid="{43AA6AF2-0C5A-41AE-AA07-8EA5D296B582}"/>
    <cellStyle name="Normal 2 3 2 6 6" xfId="18495" xr:uid="{0F16F6D2-B1B2-477A-B6F1-619BE9B8FFF0}"/>
    <cellStyle name="Normal 2 3 2 60" xfId="18496" xr:uid="{6117CF75-E6D7-4A2D-92A2-257F0487FBEC}"/>
    <cellStyle name="Normal 2 3 2 61" xfId="18497" xr:uid="{32A55FE0-C895-452A-BA1B-40A293EC1E0A}"/>
    <cellStyle name="Normal 2 3 2 62" xfId="18498" xr:uid="{C505BAF1-5809-453D-9276-1AA601BCCA70}"/>
    <cellStyle name="Normal 2 3 2 63" xfId="18499" xr:uid="{82F5CDE7-692A-4304-A9ED-FC1B0375E658}"/>
    <cellStyle name="Normal 2 3 2 64" xfId="18500" xr:uid="{53D045DB-4F30-4371-A691-DC38DC357B86}"/>
    <cellStyle name="Normal 2 3 2 65" xfId="18501" xr:uid="{391026AE-6FB1-44C6-9CC5-89D45137332A}"/>
    <cellStyle name="Normal 2 3 2 7" xfId="18502" xr:uid="{9FCED196-64B7-453E-A06A-9B4DAD245782}"/>
    <cellStyle name="Normal 2 3 2 7 2" xfId="18503" xr:uid="{65F63625-F709-4F1D-AD6D-72D301F748F4}"/>
    <cellStyle name="Normal 2 3 2 7 3" xfId="18504" xr:uid="{725B0CC6-927B-4E77-BCFC-21A316E54850}"/>
    <cellStyle name="Normal 2 3 2 7 4" xfId="18505" xr:uid="{67BAE850-FA21-48EB-B509-80E4F1B5FD9D}"/>
    <cellStyle name="Normal 2 3 2 7 5" xfId="18506" xr:uid="{F948E866-16B3-4D5F-B0F9-F2FEB09B2967}"/>
    <cellStyle name="Normal 2 3 2 7 6" xfId="18507" xr:uid="{FAF1AB5D-0A66-4FF6-978D-DC017B3264EC}"/>
    <cellStyle name="Normal 2 3 2 8" xfId="18508" xr:uid="{8A9E48BA-2B36-45D9-BFED-E8D9C60F5993}"/>
    <cellStyle name="Normal 2 3 2 8 10" xfId="18509" xr:uid="{B8D2BC6D-385C-4916-A37E-94F3A3000F52}"/>
    <cellStyle name="Normal 2 3 2 8 11" xfId="18510" xr:uid="{BEA62BDD-99F9-4019-A60B-AF11F1547FFC}"/>
    <cellStyle name="Normal 2 3 2 8 12" xfId="18511" xr:uid="{D24AFC80-D44B-4601-A110-F067088EFCFF}"/>
    <cellStyle name="Normal 2 3 2 8 13" xfId="18512" xr:uid="{CB16BB85-EC5C-4463-9883-AB43065DE174}"/>
    <cellStyle name="Normal 2 3 2 8 14" xfId="18513" xr:uid="{5A765E04-1554-43CD-80E7-73D9236132AE}"/>
    <cellStyle name="Normal 2 3 2 8 15" xfId="18514" xr:uid="{D4D45562-6323-4D0E-8ED1-4E1AAB9E162F}"/>
    <cellStyle name="Normal 2 3 2 8 16" xfId="18515" xr:uid="{973BE1D1-C3FB-40AA-90E4-FA2E6D8E8D83}"/>
    <cellStyle name="Normal 2 3 2 8 17" xfId="18516" xr:uid="{42C7912E-8FDD-4363-A350-DFB2B47501FC}"/>
    <cellStyle name="Normal 2 3 2 8 2" xfId="18517" xr:uid="{F55CA20F-38CF-41D5-A36F-544964C089C2}"/>
    <cellStyle name="Normal 2 3 2 8 2 10" xfId="18518" xr:uid="{103F4597-27DE-4D91-94EE-630E92FAAC51}"/>
    <cellStyle name="Normal 2 3 2 8 2 11" xfId="18519" xr:uid="{7042CF18-DC07-4738-9EE4-F893CE6D613F}"/>
    <cellStyle name="Normal 2 3 2 8 2 12" xfId="18520" xr:uid="{15AE6453-EE1E-4205-BBFE-78FD5DEFEB6E}"/>
    <cellStyle name="Normal 2 3 2 8 2 2" xfId="18521" xr:uid="{76333732-A9F5-4D2F-815A-6145505CDF6F}"/>
    <cellStyle name="Normal 2 3 2 8 2 2 2" xfId="18522" xr:uid="{F9928C55-5658-4404-A6DF-21646BBA419E}"/>
    <cellStyle name="Normal 2 3 2 8 2 2 2 2" xfId="18523" xr:uid="{3590C1B6-0C68-4F42-A0C8-B1E60D6B5079}"/>
    <cellStyle name="Normal 2 3 2 8 2 2 2 2 2" xfId="18524" xr:uid="{534657E2-0085-4F0B-BC57-8E7BA56DDF82}"/>
    <cellStyle name="Normal 2 3 2 8 2 2 2 2 2 2" xfId="18525" xr:uid="{795DD3C9-CA6C-459B-895B-28B70395014A}"/>
    <cellStyle name="Normal 2 3 2 8 2 2 2 2 2 3" xfId="18526" xr:uid="{6ABA596A-755D-4D8F-8ACC-4D23F3C60BCF}"/>
    <cellStyle name="Normal 2 3 2 8 2 2 2 2 2 4" xfId="18527" xr:uid="{08EA8D68-62D8-4AA3-8E02-332CB3B772F4}"/>
    <cellStyle name="Normal 2 3 2 8 2 2 2 2 2 5" xfId="18528" xr:uid="{48DD495C-953C-480A-A5C6-8EAEEBA6280E}"/>
    <cellStyle name="Normal 2 3 2 8 2 2 2 2 2 6" xfId="18529" xr:uid="{422415D0-92E3-4EEB-A7ED-0F143D2240FD}"/>
    <cellStyle name="Normal 2 3 2 8 2 2 2 2 3" xfId="18530" xr:uid="{25F760BC-0104-4B0B-894E-C1F693024C82}"/>
    <cellStyle name="Normal 2 3 2 8 2 2 2 2 4" xfId="18531" xr:uid="{CCE3E63B-4698-43A2-A60E-6B3178E21E33}"/>
    <cellStyle name="Normal 2 3 2 8 2 2 2 2 5" xfId="18532" xr:uid="{018477E8-7297-48EB-9CF1-A8492F36E8C4}"/>
    <cellStyle name="Normal 2 3 2 8 2 2 2 2 6" xfId="18533" xr:uid="{0039700E-C115-43D5-ABC7-5E6B836BB464}"/>
    <cellStyle name="Normal 2 3 2 8 2 2 2 3" xfId="18534" xr:uid="{F1C152AA-2FE7-4823-810F-CB40428866FE}"/>
    <cellStyle name="Normal 2 3 2 8 2 2 2 4" xfId="18535" xr:uid="{AE3C7A6F-80D8-4338-A4B6-A34C86DD42B7}"/>
    <cellStyle name="Normal 2 3 2 8 2 2 2 5" xfId="18536" xr:uid="{324DEA7D-C705-4DEF-8738-3EE2512E98D1}"/>
    <cellStyle name="Normal 2 3 2 8 2 2 2 6" xfId="18537" xr:uid="{8E48F68C-777F-4483-A6BE-485F086F614D}"/>
    <cellStyle name="Normal 2 3 2 8 2 2 2 7" xfId="18538" xr:uid="{1BCC816F-7210-4274-BE30-B40BE76A4922}"/>
    <cellStyle name="Normal 2 3 2 8 2 2 2 8" xfId="18539" xr:uid="{F14D1FB0-BA4B-42D8-9DDE-60B582BD9CB6}"/>
    <cellStyle name="Normal 2 3 2 8 2 2 2 9" xfId="18540" xr:uid="{4DD12CAE-8190-47C8-A0FD-43F367D67EFA}"/>
    <cellStyle name="Normal 2 3 2 8 2 2 3" xfId="18541" xr:uid="{9BBB4FDF-5AF5-4997-B56E-9D3607415459}"/>
    <cellStyle name="Normal 2 3 2 8 2 2 3 2" xfId="18542" xr:uid="{C1D27253-9B38-4F30-B8D1-01C1CEC8F96A}"/>
    <cellStyle name="Normal 2 3 2 8 2 2 3 2 2" xfId="18543" xr:uid="{58D0F9AD-AA5E-4055-8378-5DA7A7AC76FD}"/>
    <cellStyle name="Normal 2 3 2 8 2 2 3 2 3" xfId="18544" xr:uid="{CEB43EEF-67F1-48C9-A3EE-99F3652A2411}"/>
    <cellStyle name="Normal 2 3 2 8 2 2 3 2 4" xfId="18545" xr:uid="{91D75AC6-B624-4C94-8219-D9ACF218AB8E}"/>
    <cellStyle name="Normal 2 3 2 8 2 2 3 2 5" xfId="18546" xr:uid="{D1F91C35-8814-40CE-85E6-9D9BF91FD566}"/>
    <cellStyle name="Normal 2 3 2 8 2 2 3 2 6" xfId="18547" xr:uid="{E464FA76-362D-4170-BFCE-C0EC0F9B6FBD}"/>
    <cellStyle name="Normal 2 3 2 8 2 2 3 3" xfId="18548" xr:uid="{E1A4D4F7-03ED-4A4E-B567-8BAB643827DF}"/>
    <cellStyle name="Normal 2 3 2 8 2 2 3 4" xfId="18549" xr:uid="{BFD63DB9-A7E3-4E63-B4B3-F256CE2D31FE}"/>
    <cellStyle name="Normal 2 3 2 8 2 2 3 5" xfId="18550" xr:uid="{4A7A60A6-7DC7-4BFE-90DB-0D20D401FB94}"/>
    <cellStyle name="Normal 2 3 2 8 2 2 3 6" xfId="18551" xr:uid="{1CB97EF7-A1A5-479E-B06E-8164518F0B95}"/>
    <cellStyle name="Normal 2 3 2 8 2 2 4" xfId="18552" xr:uid="{D7F90B15-3901-44B2-A484-DA0CBA7073C5}"/>
    <cellStyle name="Normal 2 3 2 8 2 2 5" xfId="18553" xr:uid="{734D159F-B52F-41E5-B62E-AB5C351EA46B}"/>
    <cellStyle name="Normal 2 3 2 8 2 2 6" xfId="18554" xr:uid="{F4D40288-AE15-42CA-B8F6-EC6997D86808}"/>
    <cellStyle name="Normal 2 3 2 8 2 2 7" xfId="18555" xr:uid="{AC989CE7-AC26-4E59-B716-4A0AD0F0AD14}"/>
    <cellStyle name="Normal 2 3 2 8 2 2 8" xfId="18556" xr:uid="{E2D73905-C0E8-4F9E-AB4A-08904BFE7F29}"/>
    <cellStyle name="Normal 2 3 2 8 2 2 9" xfId="18557" xr:uid="{A576DDDB-31D6-4850-A5A0-9495EA3A1446}"/>
    <cellStyle name="Normal 2 3 2 8 2 3" xfId="18558" xr:uid="{56CC4AEF-F54C-4C65-8E24-3C00B6626FB8}"/>
    <cellStyle name="Normal 2 3 2 8 2 4" xfId="18559" xr:uid="{1FEDF17F-3F75-4ED5-A420-265055144657}"/>
    <cellStyle name="Normal 2 3 2 8 2 5" xfId="18560" xr:uid="{1C2080F2-87BB-4E8D-8424-22C4299C7CBF}"/>
    <cellStyle name="Normal 2 3 2 8 2 5 2" xfId="18561" xr:uid="{E75BE930-395C-4B41-B584-5A1C7F35757C}"/>
    <cellStyle name="Normal 2 3 2 8 2 5 2 2" xfId="18562" xr:uid="{62CC1192-D32F-4810-8577-40B7CBC2801B}"/>
    <cellStyle name="Normal 2 3 2 8 2 5 2 3" xfId="18563" xr:uid="{3D8BF5CD-714A-40EF-8B37-3567A8CA152D}"/>
    <cellStyle name="Normal 2 3 2 8 2 5 2 4" xfId="18564" xr:uid="{22B435E8-CF70-459B-87D7-CD1CAE65DC07}"/>
    <cellStyle name="Normal 2 3 2 8 2 5 2 5" xfId="18565" xr:uid="{563CB1E5-F679-42EB-A63F-3F2AE62A5C77}"/>
    <cellStyle name="Normal 2 3 2 8 2 5 2 6" xfId="18566" xr:uid="{739FA344-84BA-458C-B814-AFB8A0AB5ADB}"/>
    <cellStyle name="Normal 2 3 2 8 2 5 3" xfId="18567" xr:uid="{72F905F7-A926-450E-B468-7E30426097D9}"/>
    <cellStyle name="Normal 2 3 2 8 2 5 4" xfId="18568" xr:uid="{43138B6C-6AD9-421D-8812-E3D6A0B2C919}"/>
    <cellStyle name="Normal 2 3 2 8 2 5 5" xfId="18569" xr:uid="{92ECF4D1-F46F-4B72-BF57-FDBAF8BA37D6}"/>
    <cellStyle name="Normal 2 3 2 8 2 5 6" xfId="18570" xr:uid="{DFA93CDD-49EE-4833-AA2B-13B49932ED2C}"/>
    <cellStyle name="Normal 2 3 2 8 2 6" xfId="18571" xr:uid="{32A459B2-AB9B-46BE-B4A0-8CC213071EE1}"/>
    <cellStyle name="Normal 2 3 2 8 2 7" xfId="18572" xr:uid="{AC17B12E-3D41-4785-94C9-E7D6CEE4327F}"/>
    <cellStyle name="Normal 2 3 2 8 2 8" xfId="18573" xr:uid="{5A5F25CA-5D44-45FB-902F-C26B3106C308}"/>
    <cellStyle name="Normal 2 3 2 8 2 9" xfId="18574" xr:uid="{515C380A-D809-4FF6-82B3-302BE368168E}"/>
    <cellStyle name="Normal 2 3 2 8 3" xfId="18575" xr:uid="{928F0830-D252-46D5-8F11-C8901213A2A0}"/>
    <cellStyle name="Normal 2 3 2 8 3 2" xfId="18576" xr:uid="{B0E09F89-7235-489F-B68E-808B42152A04}"/>
    <cellStyle name="Normal 2 3 2 8 3 2 2" xfId="18577" xr:uid="{649E0114-93F3-4F12-BBD2-1E06EE054497}"/>
    <cellStyle name="Normal 2 3 2 8 3 2 2 2" xfId="18578" xr:uid="{5CBF5F9C-F0D6-4FCB-9EEE-4D5F7D61313E}"/>
    <cellStyle name="Normal 2 3 2 8 3 2 2 2 2" xfId="18579" xr:uid="{A13F51AC-8E84-4F4F-ABA2-1DB7833296DF}"/>
    <cellStyle name="Normal 2 3 2 8 3 2 2 2 3" xfId="18580" xr:uid="{6301B3F5-1FBF-4A7B-9D4D-ED5256BC429A}"/>
    <cellStyle name="Normal 2 3 2 8 3 2 2 2 4" xfId="18581" xr:uid="{02A367BD-0DC0-4003-9112-E1EEC45431A6}"/>
    <cellStyle name="Normal 2 3 2 8 3 2 2 2 5" xfId="18582" xr:uid="{6F0D7268-F3DA-4091-A258-3E224F74F4A5}"/>
    <cellStyle name="Normal 2 3 2 8 3 2 2 2 6" xfId="18583" xr:uid="{83156FD0-1885-4091-B3E3-C04E63FC99D4}"/>
    <cellStyle name="Normal 2 3 2 8 3 2 2 3" xfId="18584" xr:uid="{40BB5783-9E33-43D5-A6C7-2B34EC611CF7}"/>
    <cellStyle name="Normal 2 3 2 8 3 2 2 4" xfId="18585" xr:uid="{B458F28B-0680-47E9-8965-7CE505C96DB5}"/>
    <cellStyle name="Normal 2 3 2 8 3 2 2 5" xfId="18586" xr:uid="{F905A36A-3EDC-496B-8FC2-55CEB55F5251}"/>
    <cellStyle name="Normal 2 3 2 8 3 2 2 6" xfId="18587" xr:uid="{1342CC6C-4C7B-4BB9-8F76-D5D364A2AC7E}"/>
    <cellStyle name="Normal 2 3 2 8 3 2 3" xfId="18588" xr:uid="{D1C36C4B-C9CD-4505-9410-D3DF811A8831}"/>
    <cellStyle name="Normal 2 3 2 8 3 2 4" xfId="18589" xr:uid="{135F6ADC-4313-4067-91FB-B6EE67AAAD83}"/>
    <cellStyle name="Normal 2 3 2 8 3 2 5" xfId="18590" xr:uid="{B715701B-D3AB-40B2-A0C1-50397C821CC6}"/>
    <cellStyle name="Normal 2 3 2 8 3 2 6" xfId="18591" xr:uid="{FA2E9A4E-0D83-49FD-89A5-70CC49A1A28C}"/>
    <cellStyle name="Normal 2 3 2 8 3 2 7" xfId="18592" xr:uid="{FA86B3C2-EB95-4C7D-A106-1AFEF5885BB4}"/>
    <cellStyle name="Normal 2 3 2 8 3 2 8" xfId="18593" xr:uid="{1EFBEDF5-C2A1-4169-ACB5-3A6C70B753DC}"/>
    <cellStyle name="Normal 2 3 2 8 3 2 9" xfId="18594" xr:uid="{D2F84C86-AEC7-45B7-AD97-EFDF392ACAD6}"/>
    <cellStyle name="Normal 2 3 2 8 3 3" xfId="18595" xr:uid="{B9830F04-3840-4481-B9FC-16F73B02DE22}"/>
    <cellStyle name="Normal 2 3 2 8 3 3 2" xfId="18596" xr:uid="{72A5F716-571E-43C8-AFBC-0F06E55CDA26}"/>
    <cellStyle name="Normal 2 3 2 8 3 3 2 2" xfId="18597" xr:uid="{5E088B95-3A72-4E8F-B170-FB2081FD01ED}"/>
    <cellStyle name="Normal 2 3 2 8 3 3 2 3" xfId="18598" xr:uid="{BC6655EB-2DE9-4573-B4C9-CADF094ADEFA}"/>
    <cellStyle name="Normal 2 3 2 8 3 3 2 4" xfId="18599" xr:uid="{E8E8CC6A-2181-40E0-B20A-BCB559642744}"/>
    <cellStyle name="Normal 2 3 2 8 3 3 2 5" xfId="18600" xr:uid="{2C2847D6-7234-43CB-811E-871B52B0140E}"/>
    <cellStyle name="Normal 2 3 2 8 3 3 2 6" xfId="18601" xr:uid="{C60B2DD4-CA7B-489B-BA0F-F0819C9C436B}"/>
    <cellStyle name="Normal 2 3 2 8 3 3 3" xfId="18602" xr:uid="{B344DDEE-6F05-4A72-9684-FEF6FD935841}"/>
    <cellStyle name="Normal 2 3 2 8 3 3 4" xfId="18603" xr:uid="{C9BACDCD-CFD6-43ED-BF73-945177288E4B}"/>
    <cellStyle name="Normal 2 3 2 8 3 3 5" xfId="18604" xr:uid="{AF8F7D28-3279-496D-AF99-4B175756790A}"/>
    <cellStyle name="Normal 2 3 2 8 3 3 6" xfId="18605" xr:uid="{0BF622ED-A148-4F74-B17F-AFDC5F3E0F61}"/>
    <cellStyle name="Normal 2 3 2 8 3 4" xfId="18606" xr:uid="{9CD7A1FB-24A5-4840-B416-E5F1FD514660}"/>
    <cellStyle name="Normal 2 3 2 8 3 5" xfId="18607" xr:uid="{9DEE5F29-0282-4725-8840-B42AD82CAFD3}"/>
    <cellStyle name="Normal 2 3 2 8 3 6" xfId="18608" xr:uid="{27697378-1E52-431D-B84F-AABE13A97D55}"/>
    <cellStyle name="Normal 2 3 2 8 3 7" xfId="18609" xr:uid="{B1F6B3A3-38C8-4E36-82E0-9DAB43009DE7}"/>
    <cellStyle name="Normal 2 3 2 8 3 8" xfId="18610" xr:uid="{1BA7F79E-BE35-46E1-BED6-E1FF777A183A}"/>
    <cellStyle name="Normal 2 3 2 8 3 9" xfId="18611" xr:uid="{FB393C15-E72F-46BD-8650-D80481867E01}"/>
    <cellStyle name="Normal 2 3 2 8 4" xfId="18612" xr:uid="{E876F117-324A-46D9-9760-3B8833D7752C}"/>
    <cellStyle name="Normal 2 3 2 8 5" xfId="18613" xr:uid="{E3DDE538-2127-4161-B31C-6B8692C7AB0E}"/>
    <cellStyle name="Normal 2 3 2 8 5 2" xfId="18614" xr:uid="{E257E29B-6482-4830-A579-3674EC13F25B}"/>
    <cellStyle name="Normal 2 3 2 8 5 2 2" xfId="18615" xr:uid="{60A21F91-3660-4628-B4A2-4624CFBCC646}"/>
    <cellStyle name="Normal 2 3 2 8 5 2 3" xfId="18616" xr:uid="{071631FA-7DFC-4D38-B18F-9B5D3538005C}"/>
    <cellStyle name="Normal 2 3 2 8 5 2 4" xfId="18617" xr:uid="{3F35AEE1-C306-49CA-A578-6A45901941F7}"/>
    <cellStyle name="Normal 2 3 2 8 5 2 5" xfId="18618" xr:uid="{BC6F31C6-B5A9-4CC6-9A24-2930E5E0ADA4}"/>
    <cellStyle name="Normal 2 3 2 8 5 2 6" xfId="18619" xr:uid="{1768CAF8-CF02-4BD0-89AE-24E54876C617}"/>
    <cellStyle name="Normal 2 3 2 8 5 3" xfId="18620" xr:uid="{F83B4472-A40E-4320-9DB2-AED07BF23135}"/>
    <cellStyle name="Normal 2 3 2 8 5 4" xfId="18621" xr:uid="{DF30F371-4990-49EE-A8A9-135814DA6F8C}"/>
    <cellStyle name="Normal 2 3 2 8 5 5" xfId="18622" xr:uid="{F204169D-CE6A-4455-B0D2-9C53709A4AA8}"/>
    <cellStyle name="Normal 2 3 2 8 5 6" xfId="18623" xr:uid="{D978C9FE-263E-4ED8-9F7A-DBD210189463}"/>
    <cellStyle name="Normal 2 3 2 8 6" xfId="18624" xr:uid="{6537DB7C-505E-4841-8407-78CAC56CE81A}"/>
    <cellStyle name="Normal 2 3 2 8 7" xfId="18625" xr:uid="{7A382488-5BE7-405D-B40C-E37B8A376C0F}"/>
    <cellStyle name="Normal 2 3 2 8 8" xfId="18626" xr:uid="{74CC560A-B87F-43CE-AE2F-A72E58E089C8}"/>
    <cellStyle name="Normal 2 3 2 8 9" xfId="18627" xr:uid="{E37DD704-5F68-43B9-8131-ACD8A81F0A2F}"/>
    <cellStyle name="Normal 2 3 2 9" xfId="18628" xr:uid="{057DCB99-8490-4FCF-9F6F-D3389200CA8A}"/>
    <cellStyle name="Normal 2 3 2 9 2" xfId="18629" xr:uid="{EDD90391-1CD1-41D3-A11A-65F674BE4212}"/>
    <cellStyle name="Normal 2 3 2 9 3" xfId="18630" xr:uid="{61C83CC3-CE2D-4358-AC9D-48D5B890A975}"/>
    <cellStyle name="Normal 2 3 2 9 4" xfId="18631" xr:uid="{653DA819-775C-443B-965B-77A65CB0E60D}"/>
    <cellStyle name="Normal 2 3 2 9 5" xfId="18632" xr:uid="{53BF51CA-1495-4860-AA9A-EB8E6DBBC242}"/>
    <cellStyle name="Normal 2 3 2 9 6" xfId="18633" xr:uid="{57D30212-A6E1-44B0-ABB2-620C1FF29844}"/>
    <cellStyle name="Normal 2 3 20" xfId="18634" xr:uid="{DBEDBDDF-D5BD-4198-A798-9384BA6522D3}"/>
    <cellStyle name="Normal 2 3 20 2" xfId="18635" xr:uid="{2B463E59-AF3C-417F-A6A8-F32869A6F422}"/>
    <cellStyle name="Normal 2 3 21" xfId="18636" xr:uid="{794E3F04-3CBD-4DD0-BEA6-53503DE67AE7}"/>
    <cellStyle name="Normal 2 3 21 2" xfId="18637" xr:uid="{392E22DD-14EB-43D5-93FD-58977DDA9240}"/>
    <cellStyle name="Normal 2 3 22" xfId="18638" xr:uid="{0165F02D-9686-4E4E-938D-24DA58CC75E8}"/>
    <cellStyle name="Normal 2 3 23" xfId="18639" xr:uid="{195C50B8-D295-4495-B1A5-93A915C40CE3}"/>
    <cellStyle name="Normal 2 3 24" xfId="18640" xr:uid="{23A05A7E-B3E8-4F91-A613-3A7CC9391846}"/>
    <cellStyle name="Normal 2 3 25" xfId="18641" xr:uid="{7CD0C5CC-3E63-4474-96D6-A46CA05F880C}"/>
    <cellStyle name="Normal 2 3 26" xfId="18642" xr:uid="{71C3A14C-2E72-4CC0-9341-1AB7956D76C6}"/>
    <cellStyle name="Normal 2 3 27" xfId="18643" xr:uid="{DE1B6E2E-4783-4B9B-97A2-A70858190C3B}"/>
    <cellStyle name="Normal 2 3 28" xfId="18644" xr:uid="{61341C0F-3C52-49FD-8BF9-914FE28C1EBA}"/>
    <cellStyle name="Normal 2 3 29" xfId="18645" xr:uid="{F3D9C400-6D94-4D5F-935B-4D5185A771B3}"/>
    <cellStyle name="Normal 2 3 3" xfId="18646" xr:uid="{C0605460-39BD-4E4D-8A3C-851AA464098E}"/>
    <cellStyle name="Normal 2 3 3 10" xfId="18647" xr:uid="{D5E3A59D-6CC2-457C-A10E-A4EBF90A1EB5}"/>
    <cellStyle name="Normal 2 3 3 11" xfId="18648" xr:uid="{89D18656-0A35-4888-82D2-72FFEFEBD4A1}"/>
    <cellStyle name="Normal 2 3 3 11 2" xfId="18649" xr:uid="{2B178AA4-8BEB-45E8-A9C4-7106C6477FD3}"/>
    <cellStyle name="Normal 2 3 3 11 2 2" xfId="18650" xr:uid="{09E50D48-4F37-471B-9424-7D275CB93699}"/>
    <cellStyle name="Normal 2 3 3 11 2 3" xfId="18651" xr:uid="{AB6E151A-0580-4F68-B80A-B04EBD16026B}"/>
    <cellStyle name="Normal 2 3 3 11 2 4" xfId="18652" xr:uid="{872DF88E-A22B-4424-BBB4-E5AC14B8167D}"/>
    <cellStyle name="Normal 2 3 3 11 2 5" xfId="18653" xr:uid="{BD8D68DD-792D-42E2-A753-DAADEC6FAE25}"/>
    <cellStyle name="Normal 2 3 3 11 2 6" xfId="18654" xr:uid="{8973AFE0-902C-4F26-B922-C5DFC8768735}"/>
    <cellStyle name="Normal 2 3 3 11 3" xfId="18655" xr:uid="{17E5378B-18E4-441C-8446-521F49C182A9}"/>
    <cellStyle name="Normal 2 3 3 11 4" xfId="18656" xr:uid="{BAAA695A-F980-480B-A363-8BF973931C65}"/>
    <cellStyle name="Normal 2 3 3 11 5" xfId="18657" xr:uid="{403DA44D-1A63-489D-93A3-CBF200EE9334}"/>
    <cellStyle name="Normal 2 3 3 11 6" xfId="18658" xr:uid="{14DBD4D7-26A8-46D9-B945-11E2F3C7A471}"/>
    <cellStyle name="Normal 2 3 3 12" xfId="18659" xr:uid="{DD0A5130-9002-4978-8E46-BC7E4FF4F871}"/>
    <cellStyle name="Normal 2 3 3 13" xfId="18660" xr:uid="{FAFACBB5-7DCE-482B-8F7B-95330F9F0DEA}"/>
    <cellStyle name="Normal 2 3 3 14" xfId="18661" xr:uid="{36F6944E-75E4-4A87-A2E6-54FA70C7118F}"/>
    <cellStyle name="Normal 2 3 3 15" xfId="18662" xr:uid="{3C72367C-5F4A-4230-8BDF-47E59AD9215D}"/>
    <cellStyle name="Normal 2 3 3 16" xfId="18663" xr:uid="{0B6A32BB-DC5E-4715-AC16-F3FB26EAC33D}"/>
    <cellStyle name="Normal 2 3 3 17" xfId="18664" xr:uid="{C83BAE90-23D8-467B-B58B-1BA981DF7519}"/>
    <cellStyle name="Normal 2 3 3 18" xfId="18665" xr:uid="{28E9ACF4-F95A-4D30-A869-85D28CBBD3BE}"/>
    <cellStyle name="Normal 2 3 3 19" xfId="18666" xr:uid="{7EE3BEAB-2004-4392-8712-EC53FE3957DF}"/>
    <cellStyle name="Normal 2 3 3 2" xfId="18667" xr:uid="{3F1BDA58-8162-4816-85E8-D240AD97D23A}"/>
    <cellStyle name="Normal 2 3 3 2 10" xfId="18668" xr:uid="{11847561-3B04-470B-992F-39825D6A61AB}"/>
    <cellStyle name="Normal 2 3 3 2 11" xfId="18669" xr:uid="{BF6BA766-939C-4AD6-9A6A-406CD0049646}"/>
    <cellStyle name="Normal 2 3 3 2 11 2" xfId="18670" xr:uid="{81655535-7AC3-4913-AA31-885B3D13BF22}"/>
    <cellStyle name="Normal 2 3 3 2 11 2 2" xfId="18671" xr:uid="{6FF769FC-4EC4-4167-A448-2C585780014D}"/>
    <cellStyle name="Normal 2 3 3 2 11 2 3" xfId="18672" xr:uid="{97FC776B-1E16-4119-AD23-2AAF0158D0A9}"/>
    <cellStyle name="Normal 2 3 3 2 11 2 4" xfId="18673" xr:uid="{0A2B79DC-8993-48BD-9B89-40FBB86B0D26}"/>
    <cellStyle name="Normal 2 3 3 2 11 2 5" xfId="18674" xr:uid="{62007F9C-75ED-4914-85BE-67A9E245A0CB}"/>
    <cellStyle name="Normal 2 3 3 2 11 2 6" xfId="18675" xr:uid="{80211EE8-0785-4368-B576-F12F20F1C405}"/>
    <cellStyle name="Normal 2 3 3 2 11 3" xfId="18676" xr:uid="{0E2FF790-E9FB-4488-82DE-9FA09FBC026D}"/>
    <cellStyle name="Normal 2 3 3 2 11 4" xfId="18677" xr:uid="{3009A6CF-DA96-4FD1-924E-6C7CEDE99E4D}"/>
    <cellStyle name="Normal 2 3 3 2 11 5" xfId="18678" xr:uid="{CC46000A-B177-492F-A75C-DAF8F69F67E8}"/>
    <cellStyle name="Normal 2 3 3 2 11 6" xfId="18679" xr:uid="{76E2E1CC-4DA8-4255-9844-A0E50535C73C}"/>
    <cellStyle name="Normal 2 3 3 2 12" xfId="18680" xr:uid="{F2A3A533-1F33-401D-A173-9775947B801B}"/>
    <cellStyle name="Normal 2 3 3 2 13" xfId="18681" xr:uid="{4D93EB66-9711-4153-A4EB-29A4F0D5A34A}"/>
    <cellStyle name="Normal 2 3 3 2 14" xfId="18682" xr:uid="{4BCF16A3-48C1-4530-9338-C24FB1A8BFCE}"/>
    <cellStyle name="Normal 2 3 3 2 15" xfId="18683" xr:uid="{0EAE7439-6325-448A-8F3A-22A908D63AEE}"/>
    <cellStyle name="Normal 2 3 3 2 16" xfId="18684" xr:uid="{DCA7B115-925D-4866-BA1F-257C989602DF}"/>
    <cellStyle name="Normal 2 3 3 2 17" xfId="18685" xr:uid="{ACB83C4A-CE8B-4B37-85B2-EFEDD209E1B0}"/>
    <cellStyle name="Normal 2 3 3 2 18" xfId="18686" xr:uid="{217B4AE6-D844-49F3-8A9C-8DB7DA375E32}"/>
    <cellStyle name="Normal 2 3 3 2 2" xfId="18687" xr:uid="{9886760D-5E00-40D4-B571-840A8BE06ADC}"/>
    <cellStyle name="Normal 2 3 3 2 2 10" xfId="18688" xr:uid="{BDFE4B8F-BD65-44DE-BE84-B95B22E7B5D9}"/>
    <cellStyle name="Normal 2 3 3 2 2 11" xfId="18689" xr:uid="{302A18F8-EDEC-4AAB-8112-CC9BD98B855B}"/>
    <cellStyle name="Normal 2 3 3 2 2 12" xfId="18690" xr:uid="{5591C56E-7C4A-4923-B584-1647E12D5ED5}"/>
    <cellStyle name="Normal 2 3 3 2 2 13" xfId="18691" xr:uid="{75700236-AF78-4425-BFCF-07F1D239F016}"/>
    <cellStyle name="Normal 2 3 3 2 2 14" xfId="18692" xr:uid="{C90883B9-3E3B-4AC9-8887-08C75036E193}"/>
    <cellStyle name="Normal 2 3 3 2 2 15" xfId="18693" xr:uid="{F5D06B44-F9E0-4E03-9B4C-8A7B687AD56C}"/>
    <cellStyle name="Normal 2 3 3 2 2 2" xfId="18694" xr:uid="{2A30147A-59CC-4347-B14F-AD01649E8357}"/>
    <cellStyle name="Normal 2 3 3 2 2 2 10" xfId="18695" xr:uid="{5FD706F6-2D2A-44FA-912E-6A4E34749FD5}"/>
    <cellStyle name="Normal 2 3 3 2 2 2 11" xfId="18696" xr:uid="{942036F6-D0DD-4EAA-998D-87A4D88497E3}"/>
    <cellStyle name="Normal 2 3 3 2 2 2 12" xfId="18697" xr:uid="{E76E56EE-6802-4032-BCB4-69B98DF5101B}"/>
    <cellStyle name="Normal 2 3 3 2 2 2 13" xfId="18698" xr:uid="{6EB51AA2-4EB1-46C8-B272-F9BD51FEAB35}"/>
    <cellStyle name="Normal 2 3 3 2 2 2 14" xfId="18699" xr:uid="{691B3123-8B2C-455D-AEDE-3300E45E8E82}"/>
    <cellStyle name="Normal 2 3 3 2 2 2 15" xfId="18700" xr:uid="{680DEECA-AE1F-40E1-B00B-035797BD6E54}"/>
    <cellStyle name="Normal 2 3 3 2 2 2 2" xfId="18701" xr:uid="{E8A1C20D-3B4E-4452-811C-8D605183DE57}"/>
    <cellStyle name="Normal 2 3 3 2 2 2 2 10" xfId="18702" xr:uid="{F4B6F86A-5229-45F0-8438-ED52EB882281}"/>
    <cellStyle name="Normal 2 3 3 2 2 2 2 11" xfId="18703" xr:uid="{01E61B7F-80A0-492A-8636-3DB3FD5E23AE}"/>
    <cellStyle name="Normal 2 3 3 2 2 2 2 12" xfId="18704" xr:uid="{104F6D13-0A6F-4B29-BF08-475CB2EF2398}"/>
    <cellStyle name="Normal 2 3 3 2 2 2 2 2" xfId="18705" xr:uid="{814DFEAE-7A63-4077-9530-F81ABFAC8579}"/>
    <cellStyle name="Normal 2 3 3 2 2 2 2 2 10" xfId="18706" xr:uid="{1C841B61-2853-4B92-89C8-3EF16C4BE395}"/>
    <cellStyle name="Normal 2 3 3 2 2 2 2 2 11" xfId="18707" xr:uid="{AF52A4AE-E8EE-41C2-8CDE-52228AF9785F}"/>
    <cellStyle name="Normal 2 3 3 2 2 2 2 2 12" xfId="18708" xr:uid="{F3C52F8B-D812-4233-8018-AC0801374237}"/>
    <cellStyle name="Normal 2 3 3 2 2 2 2 2 2" xfId="18709" xr:uid="{41C7CCBC-5765-43A3-806C-D92D29D010CE}"/>
    <cellStyle name="Normal 2 3 3 2 2 2 2 2 2 2" xfId="18710" xr:uid="{F599851F-4BCB-40BE-A3FC-740A8251CBCD}"/>
    <cellStyle name="Normal 2 3 3 2 2 2 2 2 2 2 2" xfId="18711" xr:uid="{F1287311-B532-449B-891F-A8A77065D7B8}"/>
    <cellStyle name="Normal 2 3 3 2 2 2 2 2 2 2 2 2" xfId="18712" xr:uid="{1F4E20BB-625B-4C03-8B0B-70AB93F72464}"/>
    <cellStyle name="Normal 2 3 3 2 2 2 2 2 2 2 2 2 2" xfId="18713" xr:uid="{750A8BE9-13F7-477E-807D-DF50D068A8AA}"/>
    <cellStyle name="Normal 2 3 3 2 2 2 2 2 2 2 2 2 3" xfId="18714" xr:uid="{4828AE57-0E6C-43CD-856D-A0236DC21A83}"/>
    <cellStyle name="Normal 2 3 3 2 2 2 2 2 2 2 2 2 4" xfId="18715" xr:uid="{1E531ABE-BDC0-4D49-B0D2-C31C34E49F9B}"/>
    <cellStyle name="Normal 2 3 3 2 2 2 2 2 2 2 2 2 5" xfId="18716" xr:uid="{B9EB1E20-5723-4709-9C6E-3F15A1D04201}"/>
    <cellStyle name="Normal 2 3 3 2 2 2 2 2 2 2 2 2 6" xfId="18717" xr:uid="{928DBB1E-5B91-4050-B4FC-E3CC4E21A957}"/>
    <cellStyle name="Normal 2 3 3 2 2 2 2 2 2 2 2 3" xfId="18718" xr:uid="{40C82653-0A9A-4273-974A-E461AEC6AF70}"/>
    <cellStyle name="Normal 2 3 3 2 2 2 2 2 2 2 2 4" xfId="18719" xr:uid="{6C5F91EB-E912-452D-B8B8-E0A140A0F83A}"/>
    <cellStyle name="Normal 2 3 3 2 2 2 2 2 2 2 2 5" xfId="18720" xr:uid="{FF41B2E7-6FE1-4F12-9EA9-FBEF7DE57C22}"/>
    <cellStyle name="Normal 2 3 3 2 2 2 2 2 2 2 2 6" xfId="18721" xr:uid="{DE5BD54E-D40C-46CF-90C0-B445E6BF2BFF}"/>
    <cellStyle name="Normal 2 3 3 2 2 2 2 2 2 2 3" xfId="18722" xr:uid="{467DCB29-532D-4B67-BAA7-4F907654A631}"/>
    <cellStyle name="Normal 2 3 3 2 2 2 2 2 2 2 4" xfId="18723" xr:uid="{49FEACA1-51B1-499F-BB04-BCF4BE9D9476}"/>
    <cellStyle name="Normal 2 3 3 2 2 2 2 2 2 2 5" xfId="18724" xr:uid="{AA618E60-6057-4048-8FAF-CC99288F8116}"/>
    <cellStyle name="Normal 2 3 3 2 2 2 2 2 2 2 6" xfId="18725" xr:uid="{4BC9EE24-C3F8-4975-B337-79B5EA9F8F28}"/>
    <cellStyle name="Normal 2 3 3 2 2 2 2 2 2 2 7" xfId="18726" xr:uid="{F81C9C80-D3BF-427D-BA78-189D2A84048B}"/>
    <cellStyle name="Normal 2 3 3 2 2 2 2 2 2 2 8" xfId="18727" xr:uid="{F6B8454D-C729-4FBC-BAF4-AA26208DEC10}"/>
    <cellStyle name="Normal 2 3 3 2 2 2 2 2 2 2 9" xfId="18728" xr:uid="{3FC2278E-5BEE-451C-B0CE-A502E51E9651}"/>
    <cellStyle name="Normal 2 3 3 2 2 2 2 2 2 3" xfId="18729" xr:uid="{52D2EFD1-DEF5-4644-98F4-924AB9730153}"/>
    <cellStyle name="Normal 2 3 3 2 2 2 2 2 2 3 2" xfId="18730" xr:uid="{5632D09E-E1A4-449E-AF59-EC540528303E}"/>
    <cellStyle name="Normal 2 3 3 2 2 2 2 2 2 3 2 2" xfId="18731" xr:uid="{F35D8ED7-30BC-4D34-8382-2FA93983DD75}"/>
    <cellStyle name="Normal 2 3 3 2 2 2 2 2 2 3 2 3" xfId="18732" xr:uid="{A47F4879-B198-45AC-A4F5-6E80363BE8F5}"/>
    <cellStyle name="Normal 2 3 3 2 2 2 2 2 2 3 2 4" xfId="18733" xr:uid="{EFF48ED4-1B3A-44BF-8E8F-EDFC0296A9D1}"/>
    <cellStyle name="Normal 2 3 3 2 2 2 2 2 2 3 2 5" xfId="18734" xr:uid="{22845A77-99BF-4C30-B247-3A3E05F396E5}"/>
    <cellStyle name="Normal 2 3 3 2 2 2 2 2 2 3 2 6" xfId="18735" xr:uid="{F4144284-E9B0-411C-9558-6C312BCA8371}"/>
    <cellStyle name="Normal 2 3 3 2 2 2 2 2 2 3 3" xfId="18736" xr:uid="{A8273598-71BA-4C54-AB48-BC1BE43B6CD7}"/>
    <cellStyle name="Normal 2 3 3 2 2 2 2 2 2 3 4" xfId="18737" xr:uid="{36232741-0554-4EC7-A92E-0F0F2C8A5CF9}"/>
    <cellStyle name="Normal 2 3 3 2 2 2 2 2 2 3 5" xfId="18738" xr:uid="{42F112C5-02DA-40C1-BBEB-A3C4027D7E68}"/>
    <cellStyle name="Normal 2 3 3 2 2 2 2 2 2 3 6" xfId="18739" xr:uid="{237057EF-F71C-4D80-AE8E-F3A3807481A7}"/>
    <cellStyle name="Normal 2 3 3 2 2 2 2 2 2 4" xfId="18740" xr:uid="{C1FFABD9-9386-4782-9211-EF97A267E60E}"/>
    <cellStyle name="Normal 2 3 3 2 2 2 2 2 2 5" xfId="18741" xr:uid="{E98F730A-2F9F-4B7F-844C-8E8AADF58C81}"/>
    <cellStyle name="Normal 2 3 3 2 2 2 2 2 2 6" xfId="18742" xr:uid="{5A097462-A85D-4631-96AC-7247E61A660A}"/>
    <cellStyle name="Normal 2 3 3 2 2 2 2 2 2 7" xfId="18743" xr:uid="{6565E4FE-5C4A-440D-BEED-69FF5963CE0E}"/>
    <cellStyle name="Normal 2 3 3 2 2 2 2 2 2 8" xfId="18744" xr:uid="{AC6EFDCD-C600-4A4A-B34A-3698E41C276A}"/>
    <cellStyle name="Normal 2 3 3 2 2 2 2 2 2 9" xfId="18745" xr:uid="{A18FFD07-2A77-4DA2-AB38-075C22502B75}"/>
    <cellStyle name="Normal 2 3 3 2 2 2 2 2 3" xfId="18746" xr:uid="{64873F95-8D13-4776-903B-FEC1EB485E77}"/>
    <cellStyle name="Normal 2 3 3 2 2 2 2 2 4" xfId="18747" xr:uid="{06E45186-75DC-4F78-91DF-C9EF5CC25D30}"/>
    <cellStyle name="Normal 2 3 3 2 2 2 2 2 5" xfId="18748" xr:uid="{9ADB28FC-C277-403B-B596-A6CC53316CC5}"/>
    <cellStyle name="Normal 2 3 3 2 2 2 2 2 5 2" xfId="18749" xr:uid="{353B2DFD-054F-4E54-8B3E-F524B30C2174}"/>
    <cellStyle name="Normal 2 3 3 2 2 2 2 2 5 2 2" xfId="18750" xr:uid="{7E525FF4-6D3B-4A60-80DE-4CEF4BEC9BF6}"/>
    <cellStyle name="Normal 2 3 3 2 2 2 2 2 5 2 3" xfId="18751" xr:uid="{F44393F8-EFFC-4256-B31E-6EE2B0A8EB1B}"/>
    <cellStyle name="Normal 2 3 3 2 2 2 2 2 5 2 4" xfId="18752" xr:uid="{B8B22F1F-9FFE-40AD-9E0E-C49CA39A472C}"/>
    <cellStyle name="Normal 2 3 3 2 2 2 2 2 5 2 5" xfId="18753" xr:uid="{251FA66C-3F90-421F-85B7-37EF53C55C82}"/>
    <cellStyle name="Normal 2 3 3 2 2 2 2 2 5 2 6" xfId="18754" xr:uid="{EC330107-DFDF-49BA-A538-84A383D7BB60}"/>
    <cellStyle name="Normal 2 3 3 2 2 2 2 2 5 3" xfId="18755" xr:uid="{2EF55E37-95DE-4126-8FF1-73A7E425272F}"/>
    <cellStyle name="Normal 2 3 3 2 2 2 2 2 5 4" xfId="18756" xr:uid="{6FFED8D1-EBB8-4380-B17C-36D031535D39}"/>
    <cellStyle name="Normal 2 3 3 2 2 2 2 2 5 5" xfId="18757" xr:uid="{E83C158A-A7C1-48E6-A3A0-E29646D4E9D0}"/>
    <cellStyle name="Normal 2 3 3 2 2 2 2 2 5 6" xfId="18758" xr:uid="{82FF7217-168F-4BFB-845E-5C1FBBF1700C}"/>
    <cellStyle name="Normal 2 3 3 2 2 2 2 2 6" xfId="18759" xr:uid="{CD326414-0470-444F-A407-B0A33E63A10A}"/>
    <cellStyle name="Normal 2 3 3 2 2 2 2 2 7" xfId="18760" xr:uid="{569222F5-E73A-4DF9-A149-82B3E43EA9A5}"/>
    <cellStyle name="Normal 2 3 3 2 2 2 2 2 8" xfId="18761" xr:uid="{0B7D9E2E-BB6C-4DF0-901F-5E318730CA40}"/>
    <cellStyle name="Normal 2 3 3 2 2 2 2 2 9" xfId="18762" xr:uid="{8E420699-1545-4296-B819-20960B60BF35}"/>
    <cellStyle name="Normal 2 3 3 2 2 2 2 3" xfId="18763" xr:uid="{1B893199-B0AB-4E63-8D77-EB54EB3B224B}"/>
    <cellStyle name="Normal 2 3 3 2 2 2 2 3 2" xfId="18764" xr:uid="{623C0582-9A00-4D01-8681-A64101307C5C}"/>
    <cellStyle name="Normal 2 3 3 2 2 2 2 3 2 2" xfId="18765" xr:uid="{45DF9730-8B72-4D07-84E3-712DFA61287B}"/>
    <cellStyle name="Normal 2 3 3 2 2 2 2 3 2 2 2" xfId="18766" xr:uid="{BB7614D6-F1EC-459D-9663-8FC8583669F7}"/>
    <cellStyle name="Normal 2 3 3 2 2 2 2 3 2 2 2 2" xfId="18767" xr:uid="{221A9CE2-7CC8-4862-8227-64EF0D3A6307}"/>
    <cellStyle name="Normal 2 3 3 2 2 2 2 3 2 2 2 3" xfId="18768" xr:uid="{C91676EF-39E2-4C02-B865-9F9DCE5B0C2B}"/>
    <cellStyle name="Normal 2 3 3 2 2 2 2 3 2 2 2 4" xfId="18769" xr:uid="{95D0688A-6856-4F4B-AEFF-36988ECCB5F5}"/>
    <cellStyle name="Normal 2 3 3 2 2 2 2 3 2 2 2 5" xfId="18770" xr:uid="{FDFD30D9-8CB0-411D-ADB4-AD58933C4FF3}"/>
    <cellStyle name="Normal 2 3 3 2 2 2 2 3 2 2 2 6" xfId="18771" xr:uid="{895E3893-ACE5-42C9-8FF3-46C9069B612F}"/>
    <cellStyle name="Normal 2 3 3 2 2 2 2 3 2 2 3" xfId="18772" xr:uid="{1E75A41A-BA89-4B25-B426-A2463B0D5A2D}"/>
    <cellStyle name="Normal 2 3 3 2 2 2 2 3 2 2 4" xfId="18773" xr:uid="{8B4909D9-436B-4C8E-883E-AF27FF726E4A}"/>
    <cellStyle name="Normal 2 3 3 2 2 2 2 3 2 2 5" xfId="18774" xr:uid="{D0EB97CE-3345-4C57-A926-274D6AB2DCA9}"/>
    <cellStyle name="Normal 2 3 3 2 2 2 2 3 2 2 6" xfId="18775" xr:uid="{FA5794FA-1162-4A30-9C3F-33480C6F4B87}"/>
    <cellStyle name="Normal 2 3 3 2 2 2 2 3 2 3" xfId="18776" xr:uid="{7F6127DB-1F32-410D-944B-437267AAD210}"/>
    <cellStyle name="Normal 2 3 3 2 2 2 2 3 2 4" xfId="18777" xr:uid="{FEB76884-111E-459F-BECD-8611F3C07DE3}"/>
    <cellStyle name="Normal 2 3 3 2 2 2 2 3 2 5" xfId="18778" xr:uid="{EF7BA3E0-AF56-4698-A943-504CC958A3F7}"/>
    <cellStyle name="Normal 2 3 3 2 2 2 2 3 2 6" xfId="18779" xr:uid="{64AA507C-69B9-4B9A-B0BF-F505FE309F96}"/>
    <cellStyle name="Normal 2 3 3 2 2 2 2 3 2 7" xfId="18780" xr:uid="{1043ED2E-D38D-47B4-84FF-51088BDA3A59}"/>
    <cellStyle name="Normal 2 3 3 2 2 2 2 3 2 8" xfId="18781" xr:uid="{67A0D9FE-109F-475F-84A8-45450E9148A8}"/>
    <cellStyle name="Normal 2 3 3 2 2 2 2 3 2 9" xfId="18782" xr:uid="{E76CDE00-E05C-4930-81E2-7CC703E77A73}"/>
    <cellStyle name="Normal 2 3 3 2 2 2 2 3 3" xfId="18783" xr:uid="{841AD383-B670-4736-91D4-ED338AC3F5E7}"/>
    <cellStyle name="Normal 2 3 3 2 2 2 2 3 3 2" xfId="18784" xr:uid="{12CC83CA-0977-4C83-B776-7ED3562D236C}"/>
    <cellStyle name="Normal 2 3 3 2 2 2 2 3 3 2 2" xfId="18785" xr:uid="{DCAF859B-8941-43BF-82A1-18216BD82999}"/>
    <cellStyle name="Normal 2 3 3 2 2 2 2 3 3 2 3" xfId="18786" xr:uid="{79DEB011-D875-494E-9FFA-614CBC92C207}"/>
    <cellStyle name="Normal 2 3 3 2 2 2 2 3 3 2 4" xfId="18787" xr:uid="{1F5CA36C-3EB7-4768-BC0B-524B1A0DB25F}"/>
    <cellStyle name="Normal 2 3 3 2 2 2 2 3 3 2 5" xfId="18788" xr:uid="{8488C6FB-648D-4E6C-83DF-217DB09F4A0B}"/>
    <cellStyle name="Normal 2 3 3 2 2 2 2 3 3 2 6" xfId="18789" xr:uid="{187A221E-4EE9-4F52-B5FA-6E9C23C6421C}"/>
    <cellStyle name="Normal 2 3 3 2 2 2 2 3 3 3" xfId="18790" xr:uid="{FF735F2C-2D56-4C81-991D-938E8A32636A}"/>
    <cellStyle name="Normal 2 3 3 2 2 2 2 3 3 4" xfId="18791" xr:uid="{EAC1D4B0-92C4-464F-A04B-35A08E930EFA}"/>
    <cellStyle name="Normal 2 3 3 2 2 2 2 3 3 5" xfId="18792" xr:uid="{8EDE5B01-4758-401C-974A-C13F4BE15FB0}"/>
    <cellStyle name="Normal 2 3 3 2 2 2 2 3 3 6" xfId="18793" xr:uid="{7B47457C-D92A-43A4-B373-09E0812619E0}"/>
    <cellStyle name="Normal 2 3 3 2 2 2 2 3 4" xfId="18794" xr:uid="{BEA1B348-AAAE-4FCE-A17B-52CC5140FF59}"/>
    <cellStyle name="Normal 2 3 3 2 2 2 2 3 5" xfId="18795" xr:uid="{C85E88DE-53E7-46FD-9DFF-563E5856B492}"/>
    <cellStyle name="Normal 2 3 3 2 2 2 2 3 6" xfId="18796" xr:uid="{7321823C-EF44-4293-9F8E-5493D5072C0B}"/>
    <cellStyle name="Normal 2 3 3 2 2 2 2 3 7" xfId="18797" xr:uid="{5CB24B5A-8394-4301-8BFA-A17FEC40D207}"/>
    <cellStyle name="Normal 2 3 3 2 2 2 2 3 8" xfId="18798" xr:uid="{F80F32ED-8559-4121-98E4-2B44FCF39BE7}"/>
    <cellStyle name="Normal 2 3 3 2 2 2 2 3 9" xfId="18799" xr:uid="{0BCF7945-08FB-49A2-9EBD-12168CD87218}"/>
    <cellStyle name="Normal 2 3 3 2 2 2 2 4" xfId="18800" xr:uid="{10AFA9D8-7A79-4466-892E-FC5B9642B89E}"/>
    <cellStyle name="Normal 2 3 3 2 2 2 2 5" xfId="18801" xr:uid="{4022B566-6316-44E2-BC64-CE5A018F4E38}"/>
    <cellStyle name="Normal 2 3 3 2 2 2 2 5 2" xfId="18802" xr:uid="{969136E2-A112-4ADD-8FDF-25A0B301172A}"/>
    <cellStyle name="Normal 2 3 3 2 2 2 2 5 2 2" xfId="18803" xr:uid="{771692E7-C55F-4287-80A6-49E2D7C71A38}"/>
    <cellStyle name="Normal 2 3 3 2 2 2 2 5 2 3" xfId="18804" xr:uid="{9853CFEC-A835-4136-8325-7A9699E5A581}"/>
    <cellStyle name="Normal 2 3 3 2 2 2 2 5 2 4" xfId="18805" xr:uid="{65CA36DE-5840-41CD-A172-592527978524}"/>
    <cellStyle name="Normal 2 3 3 2 2 2 2 5 2 5" xfId="18806" xr:uid="{661CF58A-9B97-4A9F-A2B9-DC095AAB72D1}"/>
    <cellStyle name="Normal 2 3 3 2 2 2 2 5 2 6" xfId="18807" xr:uid="{92B32B42-B688-4D65-9E80-C8FF04BD3C6C}"/>
    <cellStyle name="Normal 2 3 3 2 2 2 2 5 3" xfId="18808" xr:uid="{A65F8161-B4A6-4D15-AF60-B085BE9A484E}"/>
    <cellStyle name="Normal 2 3 3 2 2 2 2 5 4" xfId="18809" xr:uid="{A882CD01-9F4F-414B-8E9B-A49AEB5F1E13}"/>
    <cellStyle name="Normal 2 3 3 2 2 2 2 5 5" xfId="18810" xr:uid="{0D51AA4A-8C2D-4B8B-A6C0-A599E8E8D919}"/>
    <cellStyle name="Normal 2 3 3 2 2 2 2 5 6" xfId="18811" xr:uid="{87B8E6E5-A298-43AF-9899-763B91102FE8}"/>
    <cellStyle name="Normal 2 3 3 2 2 2 2 6" xfId="18812" xr:uid="{822715A4-E3A4-45E3-8454-43D9BEC12FA2}"/>
    <cellStyle name="Normal 2 3 3 2 2 2 2 7" xfId="18813" xr:uid="{B72D27C3-033F-4FCF-98B9-B2C938325C0D}"/>
    <cellStyle name="Normal 2 3 3 2 2 2 2 8" xfId="18814" xr:uid="{FA7B76BA-30DC-4094-818D-109F98F61DF8}"/>
    <cellStyle name="Normal 2 3 3 2 2 2 2 9" xfId="18815" xr:uid="{8462CC38-5008-451A-BE25-1F12EADF1213}"/>
    <cellStyle name="Normal 2 3 3 2 2 2 3" xfId="18816" xr:uid="{50C76BBA-AD86-4917-892D-D9D89B85E5C8}"/>
    <cellStyle name="Normal 2 3 3 2 2 2 4" xfId="18817" xr:uid="{A94404BA-2C4A-4F1B-B03F-0622DA79774C}"/>
    <cellStyle name="Normal 2 3 3 2 2 2 5" xfId="18818" xr:uid="{EDA42BB9-49CA-4A4F-9FF7-B94A6D7FA198}"/>
    <cellStyle name="Normal 2 3 3 2 2 2 5 2" xfId="18819" xr:uid="{C897B350-4514-4674-B1DB-57CA8F5A3C0F}"/>
    <cellStyle name="Normal 2 3 3 2 2 2 5 2 2" xfId="18820" xr:uid="{D91DBFA2-C690-49F7-A0CD-BAD669745CA6}"/>
    <cellStyle name="Normal 2 3 3 2 2 2 5 2 2 2" xfId="18821" xr:uid="{27940298-29FF-4594-9AEC-0AA5B94DF09C}"/>
    <cellStyle name="Normal 2 3 3 2 2 2 5 2 2 2 2" xfId="18822" xr:uid="{FC3525E6-1F84-4055-B4C9-204B4D773D7E}"/>
    <cellStyle name="Normal 2 3 3 2 2 2 5 2 2 2 3" xfId="18823" xr:uid="{EB3127A2-F55C-4796-90F3-06C2628BF381}"/>
    <cellStyle name="Normal 2 3 3 2 2 2 5 2 2 2 4" xfId="18824" xr:uid="{A835ABDF-8373-4330-8CD1-DAADC0BFB830}"/>
    <cellStyle name="Normal 2 3 3 2 2 2 5 2 2 2 5" xfId="18825" xr:uid="{CD5FEFA1-60C5-4D88-8A85-A3C690EEFB21}"/>
    <cellStyle name="Normal 2 3 3 2 2 2 5 2 2 2 6" xfId="18826" xr:uid="{474C5AED-764A-4772-AA02-4FD01F102938}"/>
    <cellStyle name="Normal 2 3 3 2 2 2 5 2 2 3" xfId="18827" xr:uid="{EB1AA9D9-7891-4A7D-8019-AD8FBEDA4B92}"/>
    <cellStyle name="Normal 2 3 3 2 2 2 5 2 2 4" xfId="18828" xr:uid="{44159497-4683-45DD-A97F-B941E767A76E}"/>
    <cellStyle name="Normal 2 3 3 2 2 2 5 2 2 5" xfId="18829" xr:uid="{09FCF89F-E754-4A8A-9B17-45C53E7906B6}"/>
    <cellStyle name="Normal 2 3 3 2 2 2 5 2 2 6" xfId="18830" xr:uid="{A14DF147-EC43-402C-BB9E-5BF8C6D4D2AC}"/>
    <cellStyle name="Normal 2 3 3 2 2 2 5 2 3" xfId="18831" xr:uid="{E343C268-20DB-4E1C-8945-80B89FE6D347}"/>
    <cellStyle name="Normal 2 3 3 2 2 2 5 2 4" xfId="18832" xr:uid="{88D6C8CB-41B1-4151-A9CE-AE9255505A79}"/>
    <cellStyle name="Normal 2 3 3 2 2 2 5 2 5" xfId="18833" xr:uid="{E7B0A25A-7788-4434-9E47-9120A49A8F5D}"/>
    <cellStyle name="Normal 2 3 3 2 2 2 5 2 6" xfId="18834" xr:uid="{72493783-2C73-49A3-8348-9BD045E63279}"/>
    <cellStyle name="Normal 2 3 3 2 2 2 5 2 7" xfId="18835" xr:uid="{033C33FC-0C1E-4E01-9182-9EE4B5A60329}"/>
    <cellStyle name="Normal 2 3 3 2 2 2 5 2 8" xfId="18836" xr:uid="{C46FEEDE-0306-4C1E-BDC2-15C70864EFD1}"/>
    <cellStyle name="Normal 2 3 3 2 2 2 5 2 9" xfId="18837" xr:uid="{E6597DE1-B73D-4B4B-853D-72A9416320FF}"/>
    <cellStyle name="Normal 2 3 3 2 2 2 5 3" xfId="18838" xr:uid="{6B96FB7B-2E49-4FEA-B37A-3FCC1CB5B20D}"/>
    <cellStyle name="Normal 2 3 3 2 2 2 5 3 2" xfId="18839" xr:uid="{484640EC-E5BD-47A9-AE0A-F172F1C284A6}"/>
    <cellStyle name="Normal 2 3 3 2 2 2 5 3 2 2" xfId="18840" xr:uid="{6EC6B767-9F17-4CFA-96A1-7B145F188E17}"/>
    <cellStyle name="Normal 2 3 3 2 2 2 5 3 2 3" xfId="18841" xr:uid="{4458F3D2-981B-4FFD-A4AA-9761FECBFBE3}"/>
    <cellStyle name="Normal 2 3 3 2 2 2 5 3 2 4" xfId="18842" xr:uid="{C47F7EC1-8DDD-49EF-8C97-7B9A785BF221}"/>
    <cellStyle name="Normal 2 3 3 2 2 2 5 3 2 5" xfId="18843" xr:uid="{2AAFD718-087D-45DF-88B6-D025EEF4A93B}"/>
    <cellStyle name="Normal 2 3 3 2 2 2 5 3 2 6" xfId="18844" xr:uid="{78629ECB-A5A8-4E14-A8EC-E8FDFCD13BAB}"/>
    <cellStyle name="Normal 2 3 3 2 2 2 5 3 3" xfId="18845" xr:uid="{D533D387-7796-4533-865D-E567A50DAAC5}"/>
    <cellStyle name="Normal 2 3 3 2 2 2 5 3 4" xfId="18846" xr:uid="{77B1C552-1D6F-4865-94F0-66D5D5827916}"/>
    <cellStyle name="Normal 2 3 3 2 2 2 5 3 5" xfId="18847" xr:uid="{947416FF-61CA-430F-9F66-98A26B3C8B6B}"/>
    <cellStyle name="Normal 2 3 3 2 2 2 5 3 6" xfId="18848" xr:uid="{FBF7163D-31C7-44A0-BD9C-5A976580CA50}"/>
    <cellStyle name="Normal 2 3 3 2 2 2 5 4" xfId="18849" xr:uid="{800DB84A-DC6A-46ED-9355-D05695E25C9A}"/>
    <cellStyle name="Normal 2 3 3 2 2 2 5 5" xfId="18850" xr:uid="{635363B4-832E-4A21-8D2C-2DD7BC22371C}"/>
    <cellStyle name="Normal 2 3 3 2 2 2 5 6" xfId="18851" xr:uid="{A874A873-D56B-4BC3-AB38-1BFCA2C13E7C}"/>
    <cellStyle name="Normal 2 3 3 2 2 2 5 7" xfId="18852" xr:uid="{7B3A1E3E-D279-4299-9842-2F2EC3C142D6}"/>
    <cellStyle name="Normal 2 3 3 2 2 2 5 8" xfId="18853" xr:uid="{65F50BC6-1F56-49DC-B9C7-74883F8D3A8E}"/>
    <cellStyle name="Normal 2 3 3 2 2 2 5 9" xfId="18854" xr:uid="{B3AD07D9-C7C4-4C3B-899D-700AFF6E7D4E}"/>
    <cellStyle name="Normal 2 3 3 2 2 2 6" xfId="18855" xr:uid="{D0211809-556D-4540-967E-E42080090C31}"/>
    <cellStyle name="Normal 2 3 3 2 2 2 7" xfId="18856" xr:uid="{266D41C1-2968-4E97-A527-4EC0F3C7BD90}"/>
    <cellStyle name="Normal 2 3 3 2 2 2 8" xfId="18857" xr:uid="{5943953E-D4A0-4557-8CBE-D2A9E243791C}"/>
    <cellStyle name="Normal 2 3 3 2 2 2 8 2" xfId="18858" xr:uid="{EBB768E3-F7F9-45D5-926C-54F35EA5BE90}"/>
    <cellStyle name="Normal 2 3 3 2 2 2 8 2 2" xfId="18859" xr:uid="{A4314208-8A07-49D3-8959-8F4F48497B48}"/>
    <cellStyle name="Normal 2 3 3 2 2 2 8 2 3" xfId="18860" xr:uid="{9144D0E9-E197-4A52-A40C-3F93C6154BB2}"/>
    <cellStyle name="Normal 2 3 3 2 2 2 8 2 4" xfId="18861" xr:uid="{78B8690E-DF19-4674-90E4-C5DBF91FDAA7}"/>
    <cellStyle name="Normal 2 3 3 2 2 2 8 2 5" xfId="18862" xr:uid="{D2619EBA-C9FE-464A-9B2E-C7869AEF7D83}"/>
    <cellStyle name="Normal 2 3 3 2 2 2 8 2 6" xfId="18863" xr:uid="{2E3FF877-3207-4082-A16B-F4E3247A12E4}"/>
    <cellStyle name="Normal 2 3 3 2 2 2 8 3" xfId="18864" xr:uid="{B6956913-D14B-48F1-9C13-76D4EF0EB004}"/>
    <cellStyle name="Normal 2 3 3 2 2 2 8 4" xfId="18865" xr:uid="{993F9877-6C5A-4DBC-B33E-F4894300A3D5}"/>
    <cellStyle name="Normal 2 3 3 2 2 2 8 5" xfId="18866" xr:uid="{559B535A-EBB0-4E7E-9BF2-997D29E6CBCC}"/>
    <cellStyle name="Normal 2 3 3 2 2 2 8 6" xfId="18867" xr:uid="{1CB6320B-C907-4F3C-8FF4-FD00BA62C9F7}"/>
    <cellStyle name="Normal 2 3 3 2 2 2 9" xfId="18868" xr:uid="{FC8CBAE1-27B0-4690-A4E6-D09B89917B2B}"/>
    <cellStyle name="Normal 2 3 3 2 2 3" xfId="18869" xr:uid="{C3484CA3-25B8-4F16-910C-134642A302A2}"/>
    <cellStyle name="Normal 2 3 3 2 2 3 10" xfId="18870" xr:uid="{CE6FCD3C-43EB-4C4C-9731-63DA60A9A9A9}"/>
    <cellStyle name="Normal 2 3 3 2 2 3 11" xfId="18871" xr:uid="{9FE5F72B-582F-4AC8-BBD0-66E9511E46F9}"/>
    <cellStyle name="Normal 2 3 3 2 2 3 12" xfId="18872" xr:uid="{5A539340-57CE-476D-859F-6C4DB69B4F1A}"/>
    <cellStyle name="Normal 2 3 3 2 2 3 2" xfId="18873" xr:uid="{5FCE4ACF-9EDF-472E-A70A-13E72D9BC175}"/>
    <cellStyle name="Normal 2 3 3 2 2 3 2 10" xfId="18874" xr:uid="{3933C068-1EEB-41C0-98ED-F652D3C99CD8}"/>
    <cellStyle name="Normal 2 3 3 2 2 3 2 11" xfId="18875" xr:uid="{E977EA7A-D82A-438C-B501-B2284D564F2A}"/>
    <cellStyle name="Normal 2 3 3 2 2 3 2 12" xfId="18876" xr:uid="{974C97F6-C8AB-427C-B446-8D549814E454}"/>
    <cellStyle name="Normal 2 3 3 2 2 3 2 2" xfId="18877" xr:uid="{0C17C5C8-179C-441D-B71F-2FD4B3CF674D}"/>
    <cellStyle name="Normal 2 3 3 2 2 3 2 2 2" xfId="18878" xr:uid="{30B4FC68-5AB8-45F7-A696-5CE22A62FDC8}"/>
    <cellStyle name="Normal 2 3 3 2 2 3 2 2 2 2" xfId="18879" xr:uid="{5F0E2235-07C3-4ADC-BE38-1C316589A299}"/>
    <cellStyle name="Normal 2 3 3 2 2 3 2 2 2 2 2" xfId="18880" xr:uid="{2873C6E1-E948-4274-92B5-DD38F176905D}"/>
    <cellStyle name="Normal 2 3 3 2 2 3 2 2 2 2 2 2" xfId="18881" xr:uid="{DC3D219B-4776-444B-8B93-10E6FD0FB00E}"/>
    <cellStyle name="Normal 2 3 3 2 2 3 2 2 2 2 2 3" xfId="18882" xr:uid="{B4B9EFFD-D03E-417E-A711-93294EB7B60E}"/>
    <cellStyle name="Normal 2 3 3 2 2 3 2 2 2 2 2 4" xfId="18883" xr:uid="{CB8052A5-25AD-46A4-81DE-760BD330D39B}"/>
    <cellStyle name="Normal 2 3 3 2 2 3 2 2 2 2 2 5" xfId="18884" xr:uid="{4BDF07F8-91EA-4365-965B-67927E772478}"/>
    <cellStyle name="Normal 2 3 3 2 2 3 2 2 2 2 2 6" xfId="18885" xr:uid="{A0D87274-FBC5-4E1B-A77A-610F079B96D9}"/>
    <cellStyle name="Normal 2 3 3 2 2 3 2 2 2 2 3" xfId="18886" xr:uid="{05565064-A7E3-4EE9-A0B9-A821C64ABBF1}"/>
    <cellStyle name="Normal 2 3 3 2 2 3 2 2 2 2 4" xfId="18887" xr:uid="{89ABBD21-657A-4EA8-8DC1-7D4822F3DBBE}"/>
    <cellStyle name="Normal 2 3 3 2 2 3 2 2 2 2 5" xfId="18888" xr:uid="{098D0BAE-5A4E-4416-8EC3-3C8F053F4869}"/>
    <cellStyle name="Normal 2 3 3 2 2 3 2 2 2 2 6" xfId="18889" xr:uid="{75C26333-DDBD-4A98-AE2B-5104C736C8ED}"/>
    <cellStyle name="Normal 2 3 3 2 2 3 2 2 2 3" xfId="18890" xr:uid="{50391081-1740-4481-81B5-90B0BDB23E7C}"/>
    <cellStyle name="Normal 2 3 3 2 2 3 2 2 2 4" xfId="18891" xr:uid="{5BE2461F-0327-4EFB-A3E3-BC08478ED234}"/>
    <cellStyle name="Normal 2 3 3 2 2 3 2 2 2 5" xfId="18892" xr:uid="{32D0AB29-28B4-48FF-AC11-EA44BFBED082}"/>
    <cellStyle name="Normal 2 3 3 2 2 3 2 2 2 6" xfId="18893" xr:uid="{CD27152D-0F67-4527-86A4-834EC0CC45CB}"/>
    <cellStyle name="Normal 2 3 3 2 2 3 2 2 2 7" xfId="18894" xr:uid="{B349FC0C-27EB-404A-ABD7-E9676CEAA034}"/>
    <cellStyle name="Normal 2 3 3 2 2 3 2 2 2 8" xfId="18895" xr:uid="{419AFD67-E5F1-4E04-BD28-3F55B2DA50B9}"/>
    <cellStyle name="Normal 2 3 3 2 2 3 2 2 2 9" xfId="18896" xr:uid="{4AECD56A-322F-4E2D-842F-1D176DB44010}"/>
    <cellStyle name="Normal 2 3 3 2 2 3 2 2 3" xfId="18897" xr:uid="{BD5FD5BC-E682-463A-9FC7-F27E99DB2F7E}"/>
    <cellStyle name="Normal 2 3 3 2 2 3 2 2 3 2" xfId="18898" xr:uid="{CB96FCD7-53C1-460A-9833-91C719732D36}"/>
    <cellStyle name="Normal 2 3 3 2 2 3 2 2 3 2 2" xfId="18899" xr:uid="{B2806A38-B426-4ED8-8493-8B42FC66E0F9}"/>
    <cellStyle name="Normal 2 3 3 2 2 3 2 2 3 2 3" xfId="18900" xr:uid="{A61EBCEB-6EC5-4C56-9D33-26060419A302}"/>
    <cellStyle name="Normal 2 3 3 2 2 3 2 2 3 2 4" xfId="18901" xr:uid="{B105E0A6-81A8-48DE-8F97-800E869E4449}"/>
    <cellStyle name="Normal 2 3 3 2 2 3 2 2 3 2 5" xfId="18902" xr:uid="{42F914F6-C71B-4535-96D7-6C4ECA56CEDA}"/>
    <cellStyle name="Normal 2 3 3 2 2 3 2 2 3 2 6" xfId="18903" xr:uid="{482A8EE2-257C-4A5D-A9CD-F80EE2081F75}"/>
    <cellStyle name="Normal 2 3 3 2 2 3 2 2 3 3" xfId="18904" xr:uid="{4C2B25D8-3BDF-4C0D-8484-1282CBB0EB43}"/>
    <cellStyle name="Normal 2 3 3 2 2 3 2 2 3 4" xfId="18905" xr:uid="{68121FB1-A8F4-4065-AEAE-98F84457B6F3}"/>
    <cellStyle name="Normal 2 3 3 2 2 3 2 2 3 5" xfId="18906" xr:uid="{BF14BA23-4C17-4FC9-93A6-53E566896526}"/>
    <cellStyle name="Normal 2 3 3 2 2 3 2 2 3 6" xfId="18907" xr:uid="{D561DF0B-B23A-4BE1-954C-E7A7C5DE92BC}"/>
    <cellStyle name="Normal 2 3 3 2 2 3 2 2 4" xfId="18908" xr:uid="{384896F8-1C06-4E33-8C93-8B40534C9224}"/>
    <cellStyle name="Normal 2 3 3 2 2 3 2 2 5" xfId="18909" xr:uid="{5A3B7244-BE50-4AAD-BAA9-8A725C5C59BF}"/>
    <cellStyle name="Normal 2 3 3 2 2 3 2 2 6" xfId="18910" xr:uid="{82075F52-4F2E-4055-A51D-CA7EFA166F35}"/>
    <cellStyle name="Normal 2 3 3 2 2 3 2 2 7" xfId="18911" xr:uid="{855FAC94-C0A5-4872-AC09-C6C79BC47668}"/>
    <cellStyle name="Normal 2 3 3 2 2 3 2 2 8" xfId="18912" xr:uid="{99E74CE0-AC56-4432-81E8-843B52DAF608}"/>
    <cellStyle name="Normal 2 3 3 2 2 3 2 2 9" xfId="18913" xr:uid="{8E2ABDA1-E887-40AC-93A4-E6B03FF6CD81}"/>
    <cellStyle name="Normal 2 3 3 2 2 3 2 3" xfId="18914" xr:uid="{130CE06B-4FA4-4078-AACA-C409AAAF658D}"/>
    <cellStyle name="Normal 2 3 3 2 2 3 2 4" xfId="18915" xr:uid="{24846A82-48B0-425C-8F5B-4A9C169FF29E}"/>
    <cellStyle name="Normal 2 3 3 2 2 3 2 5" xfId="18916" xr:uid="{9D3D2774-E7E5-41A8-B9CE-963378FD6450}"/>
    <cellStyle name="Normal 2 3 3 2 2 3 2 5 2" xfId="18917" xr:uid="{844E0CAA-6843-43A2-B63B-C02D4F95FBD5}"/>
    <cellStyle name="Normal 2 3 3 2 2 3 2 5 2 2" xfId="18918" xr:uid="{882ACCC4-969C-4BA3-A2D8-8C08BEA285C5}"/>
    <cellStyle name="Normal 2 3 3 2 2 3 2 5 2 3" xfId="18919" xr:uid="{632E6745-613F-4846-9562-0AB711898593}"/>
    <cellStyle name="Normal 2 3 3 2 2 3 2 5 2 4" xfId="18920" xr:uid="{A98BC03D-C0CE-498A-97D1-524B240A8349}"/>
    <cellStyle name="Normal 2 3 3 2 2 3 2 5 2 5" xfId="18921" xr:uid="{788B4D41-6746-432C-B608-A996FDA5F909}"/>
    <cellStyle name="Normal 2 3 3 2 2 3 2 5 2 6" xfId="18922" xr:uid="{DFCEDB72-BC30-4430-9185-D1B2530B95B4}"/>
    <cellStyle name="Normal 2 3 3 2 2 3 2 5 3" xfId="18923" xr:uid="{5507161D-743A-4E6E-8CD5-C9B3F258C00C}"/>
    <cellStyle name="Normal 2 3 3 2 2 3 2 5 4" xfId="18924" xr:uid="{77292DA0-B3E0-4329-8E66-3B18B76D4875}"/>
    <cellStyle name="Normal 2 3 3 2 2 3 2 5 5" xfId="18925" xr:uid="{78934DE5-DE40-4141-8DBC-95A185C99503}"/>
    <cellStyle name="Normal 2 3 3 2 2 3 2 5 6" xfId="18926" xr:uid="{16ABF7B0-7BA6-4507-BC38-07833BB119BA}"/>
    <cellStyle name="Normal 2 3 3 2 2 3 2 6" xfId="18927" xr:uid="{6DB35FBE-48D0-4B94-B92F-7FBE1D31B6BD}"/>
    <cellStyle name="Normal 2 3 3 2 2 3 2 7" xfId="18928" xr:uid="{75C8E011-2B2F-4D40-AF96-AD23512A42FC}"/>
    <cellStyle name="Normal 2 3 3 2 2 3 2 8" xfId="18929" xr:uid="{4A3AD6E8-D4AC-489B-A166-21F203C1D99A}"/>
    <cellStyle name="Normal 2 3 3 2 2 3 2 9" xfId="18930" xr:uid="{50AE3379-33A4-4B39-9EF1-AC8282AB6292}"/>
    <cellStyle name="Normal 2 3 3 2 2 3 3" xfId="18931" xr:uid="{E397849A-8BAA-4427-9871-D780957DCAE2}"/>
    <cellStyle name="Normal 2 3 3 2 2 3 3 2" xfId="18932" xr:uid="{123ACB40-AD59-4D91-89DF-14A86B94CEF1}"/>
    <cellStyle name="Normal 2 3 3 2 2 3 3 2 2" xfId="18933" xr:uid="{890D9079-BB4F-4B1C-99C2-039DFD3F0697}"/>
    <cellStyle name="Normal 2 3 3 2 2 3 3 2 2 2" xfId="18934" xr:uid="{4797F151-B7CF-487D-8659-97E70637FFCA}"/>
    <cellStyle name="Normal 2 3 3 2 2 3 3 2 2 2 2" xfId="18935" xr:uid="{F42D8ED1-6FC9-4001-A709-E0D74DB69371}"/>
    <cellStyle name="Normal 2 3 3 2 2 3 3 2 2 2 3" xfId="18936" xr:uid="{AF5B8816-0079-4A9D-BBAC-484CB1A8BE3F}"/>
    <cellStyle name="Normal 2 3 3 2 2 3 3 2 2 2 4" xfId="18937" xr:uid="{EE4748B4-3C34-4F1F-916D-EFD2592A5326}"/>
    <cellStyle name="Normal 2 3 3 2 2 3 3 2 2 2 5" xfId="18938" xr:uid="{3A026C98-88FD-4B35-AF1C-5B1E4CDC0DB4}"/>
    <cellStyle name="Normal 2 3 3 2 2 3 3 2 2 2 6" xfId="18939" xr:uid="{5C2C1082-DA71-4A54-A95F-97AB518D52FD}"/>
    <cellStyle name="Normal 2 3 3 2 2 3 3 2 2 3" xfId="18940" xr:uid="{221F3393-7D77-4B8C-9DC3-5DB4C58DB4A8}"/>
    <cellStyle name="Normal 2 3 3 2 2 3 3 2 2 4" xfId="18941" xr:uid="{2C9D5080-83E1-4881-9E34-E8A7AEA5CD12}"/>
    <cellStyle name="Normal 2 3 3 2 2 3 3 2 2 5" xfId="18942" xr:uid="{84168182-C339-4344-97FA-2780B37EDD09}"/>
    <cellStyle name="Normal 2 3 3 2 2 3 3 2 2 6" xfId="18943" xr:uid="{E3C9881E-AB1A-4D97-BF27-85131430CDE5}"/>
    <cellStyle name="Normal 2 3 3 2 2 3 3 2 3" xfId="18944" xr:uid="{4DA68ECF-70EF-4E77-9C07-A9A19A9C604F}"/>
    <cellStyle name="Normal 2 3 3 2 2 3 3 2 4" xfId="18945" xr:uid="{F669F2FD-CAB7-4A69-9AAF-3689EEDEAD93}"/>
    <cellStyle name="Normal 2 3 3 2 2 3 3 2 5" xfId="18946" xr:uid="{822BF21E-F543-4C01-9736-78AF56567CA2}"/>
    <cellStyle name="Normal 2 3 3 2 2 3 3 2 6" xfId="18947" xr:uid="{73F6BCC4-EA5E-4A99-8E1F-9011D717BD1F}"/>
    <cellStyle name="Normal 2 3 3 2 2 3 3 2 7" xfId="18948" xr:uid="{8F037D20-4395-4FFA-B6AA-CBCB93A94427}"/>
    <cellStyle name="Normal 2 3 3 2 2 3 3 2 8" xfId="18949" xr:uid="{805DD58D-CA68-44A1-B388-57697698852F}"/>
    <cellStyle name="Normal 2 3 3 2 2 3 3 2 9" xfId="18950" xr:uid="{B231DB65-87EF-4CC5-A167-12CD91644F86}"/>
    <cellStyle name="Normal 2 3 3 2 2 3 3 3" xfId="18951" xr:uid="{A5AED722-59E2-4194-A268-AAA7A185A224}"/>
    <cellStyle name="Normal 2 3 3 2 2 3 3 3 2" xfId="18952" xr:uid="{D50F9F1B-5FA7-48B2-827F-C842F187FA91}"/>
    <cellStyle name="Normal 2 3 3 2 2 3 3 3 2 2" xfId="18953" xr:uid="{4664652E-76A8-4018-A5C1-40220EAA84DA}"/>
    <cellStyle name="Normal 2 3 3 2 2 3 3 3 2 3" xfId="18954" xr:uid="{0D1D04F3-876D-4AE9-8B22-7A2379B91A0F}"/>
    <cellStyle name="Normal 2 3 3 2 2 3 3 3 2 4" xfId="18955" xr:uid="{2E84A3FA-3C6F-4385-9415-CC3FDFE99C9A}"/>
    <cellStyle name="Normal 2 3 3 2 2 3 3 3 2 5" xfId="18956" xr:uid="{E1F3A9D1-0669-4C6E-A579-CCDCCA52B0C2}"/>
    <cellStyle name="Normal 2 3 3 2 2 3 3 3 2 6" xfId="18957" xr:uid="{3DFB4A9E-9F37-4641-BC83-9245D573A789}"/>
    <cellStyle name="Normal 2 3 3 2 2 3 3 3 3" xfId="18958" xr:uid="{C28D8F8D-EE22-48B8-83E8-4A9A2E9FB657}"/>
    <cellStyle name="Normal 2 3 3 2 2 3 3 3 4" xfId="18959" xr:uid="{3CC02613-F2F9-4E61-95A0-0095284570AE}"/>
    <cellStyle name="Normal 2 3 3 2 2 3 3 3 5" xfId="18960" xr:uid="{8B568ACB-719D-49B1-B7EB-275B3392593B}"/>
    <cellStyle name="Normal 2 3 3 2 2 3 3 3 6" xfId="18961" xr:uid="{F5C1AF5F-A61B-4A65-8B05-9629718913F8}"/>
    <cellStyle name="Normal 2 3 3 2 2 3 3 4" xfId="18962" xr:uid="{568B0F40-DBE7-46F8-8A06-6B595524ABBE}"/>
    <cellStyle name="Normal 2 3 3 2 2 3 3 5" xfId="18963" xr:uid="{61780FCA-6718-4B61-BD51-E64B2266F554}"/>
    <cellStyle name="Normal 2 3 3 2 2 3 3 6" xfId="18964" xr:uid="{656293C4-4C1D-40AB-858E-215D8CFCC2F2}"/>
    <cellStyle name="Normal 2 3 3 2 2 3 3 7" xfId="18965" xr:uid="{56791089-E753-4F33-984B-0A84F2DEA531}"/>
    <cellStyle name="Normal 2 3 3 2 2 3 3 8" xfId="18966" xr:uid="{8DFB5CFA-3D55-45F8-93A7-460601924EE7}"/>
    <cellStyle name="Normal 2 3 3 2 2 3 3 9" xfId="18967" xr:uid="{D742E9AD-928A-46BF-9DFA-97EA83AA6A83}"/>
    <cellStyle name="Normal 2 3 3 2 2 3 4" xfId="18968" xr:uid="{691EB0B5-BED5-4872-86B6-52C3EE540022}"/>
    <cellStyle name="Normal 2 3 3 2 2 3 5" xfId="18969" xr:uid="{BD294EFA-EE2A-44A6-9FEB-7B2DEAF216E1}"/>
    <cellStyle name="Normal 2 3 3 2 2 3 5 2" xfId="18970" xr:uid="{7F5ED0D3-576B-41DF-96BB-2575BC776D7C}"/>
    <cellStyle name="Normal 2 3 3 2 2 3 5 2 2" xfId="18971" xr:uid="{51033961-E160-466D-BEF0-59B18DCDA226}"/>
    <cellStyle name="Normal 2 3 3 2 2 3 5 2 3" xfId="18972" xr:uid="{5561A168-5D56-452B-8C76-845FE1EA409A}"/>
    <cellStyle name="Normal 2 3 3 2 2 3 5 2 4" xfId="18973" xr:uid="{6C19CAB3-0357-4F3E-B48F-17E0FDC8908C}"/>
    <cellStyle name="Normal 2 3 3 2 2 3 5 2 5" xfId="18974" xr:uid="{59E97652-32B6-4213-A857-B8AC4EA1ABE8}"/>
    <cellStyle name="Normal 2 3 3 2 2 3 5 2 6" xfId="18975" xr:uid="{98F4157A-D93A-4C38-8726-B7CCB15767F0}"/>
    <cellStyle name="Normal 2 3 3 2 2 3 5 3" xfId="18976" xr:uid="{F907E59C-6190-4FED-95AF-F70831BD9AFC}"/>
    <cellStyle name="Normal 2 3 3 2 2 3 5 4" xfId="18977" xr:uid="{2E276046-F60E-4BB4-B892-900CAB4901FA}"/>
    <cellStyle name="Normal 2 3 3 2 2 3 5 5" xfId="18978" xr:uid="{0F629A2E-44B8-403E-864C-24A878E20F9E}"/>
    <cellStyle name="Normal 2 3 3 2 2 3 5 6" xfId="18979" xr:uid="{9DC1AF8C-3FDF-438C-8E61-C0A2781312CF}"/>
    <cellStyle name="Normal 2 3 3 2 2 3 6" xfId="18980" xr:uid="{EA65F2AF-0BEE-4233-B3F7-764898627886}"/>
    <cellStyle name="Normal 2 3 3 2 2 3 7" xfId="18981" xr:uid="{7B6A3CAD-83CF-4A3F-8CF3-D652A536C6C4}"/>
    <cellStyle name="Normal 2 3 3 2 2 3 8" xfId="18982" xr:uid="{656291A7-868C-484E-B64E-E99B844A5D11}"/>
    <cellStyle name="Normal 2 3 3 2 2 3 9" xfId="18983" xr:uid="{FF70827B-70BC-49E3-84FB-150AF5A0F757}"/>
    <cellStyle name="Normal 2 3 3 2 2 4" xfId="18984" xr:uid="{FDF88621-A98C-4427-8ED2-E71EF9983594}"/>
    <cellStyle name="Normal 2 3 3 2 2 5" xfId="18985" xr:uid="{8A2EEA5E-9C7E-4D06-B80F-21A498A7D77C}"/>
    <cellStyle name="Normal 2 3 3 2 2 5 2" xfId="18986" xr:uid="{F0CEFBA1-AA60-414F-984B-98B7E7AA0EBC}"/>
    <cellStyle name="Normal 2 3 3 2 2 5 2 2" xfId="18987" xr:uid="{7C7534A4-69BF-475F-9855-CF1BE4EE4CBE}"/>
    <cellStyle name="Normal 2 3 3 2 2 5 2 2 2" xfId="18988" xr:uid="{BB44434B-8A9F-4156-9CAD-787DCFC34C21}"/>
    <cellStyle name="Normal 2 3 3 2 2 5 2 2 2 2" xfId="18989" xr:uid="{360120AB-9EA4-4309-AE24-2FD9D2A92713}"/>
    <cellStyle name="Normal 2 3 3 2 2 5 2 2 2 3" xfId="18990" xr:uid="{40EAA561-69A0-4DBA-9497-4CE5AA3DD801}"/>
    <cellStyle name="Normal 2 3 3 2 2 5 2 2 2 4" xfId="18991" xr:uid="{765E502D-2C6D-4788-928F-8191AD658A29}"/>
    <cellStyle name="Normal 2 3 3 2 2 5 2 2 2 5" xfId="18992" xr:uid="{DE5BA986-B12E-40A9-B648-64986E5F9EC0}"/>
    <cellStyle name="Normal 2 3 3 2 2 5 2 2 2 6" xfId="18993" xr:uid="{57BF9A49-565B-4348-B65F-1E296A704486}"/>
    <cellStyle name="Normal 2 3 3 2 2 5 2 2 3" xfId="18994" xr:uid="{0FFED522-0D6E-4379-84C4-A8B36952D3C9}"/>
    <cellStyle name="Normal 2 3 3 2 2 5 2 2 4" xfId="18995" xr:uid="{864BCCD5-9802-4914-9CF0-A071FE08486A}"/>
    <cellStyle name="Normal 2 3 3 2 2 5 2 2 5" xfId="18996" xr:uid="{355FC9F6-DC57-4ED8-89C1-2427DCAFDE02}"/>
    <cellStyle name="Normal 2 3 3 2 2 5 2 2 6" xfId="18997" xr:uid="{C3C6C88C-976A-403B-8823-F5CDB0E074B1}"/>
    <cellStyle name="Normal 2 3 3 2 2 5 2 3" xfId="18998" xr:uid="{61E26321-8B26-44A3-A32B-D96A41111F0C}"/>
    <cellStyle name="Normal 2 3 3 2 2 5 2 4" xfId="18999" xr:uid="{CF0427C3-4A50-4A08-A0FB-9C367B7C35F3}"/>
    <cellStyle name="Normal 2 3 3 2 2 5 2 5" xfId="19000" xr:uid="{2AE151C3-30AE-4506-A801-6E59025CD909}"/>
    <cellStyle name="Normal 2 3 3 2 2 5 2 6" xfId="19001" xr:uid="{B72F326D-E953-4067-8692-B43DBB0794AB}"/>
    <cellStyle name="Normal 2 3 3 2 2 5 2 7" xfId="19002" xr:uid="{C4060749-196A-43F1-841A-F96DBC72B8AD}"/>
    <cellStyle name="Normal 2 3 3 2 2 5 2 8" xfId="19003" xr:uid="{8643EE05-5C95-45EE-BEDC-A9B9B29163C8}"/>
    <cellStyle name="Normal 2 3 3 2 2 5 2 9" xfId="19004" xr:uid="{698355CD-8FD7-4789-ADD4-0FE5E9A22154}"/>
    <cellStyle name="Normal 2 3 3 2 2 5 3" xfId="19005" xr:uid="{39922ADC-F041-43AB-9B4D-67CFC0659572}"/>
    <cellStyle name="Normal 2 3 3 2 2 5 3 2" xfId="19006" xr:uid="{03B29E70-9115-468B-AE5B-0AC425024516}"/>
    <cellStyle name="Normal 2 3 3 2 2 5 3 2 2" xfId="19007" xr:uid="{6410C3E7-D6F2-410C-AA3C-2179F3CE5476}"/>
    <cellStyle name="Normal 2 3 3 2 2 5 3 2 3" xfId="19008" xr:uid="{E1B9D91C-80F6-4A10-8296-66076FEB732E}"/>
    <cellStyle name="Normal 2 3 3 2 2 5 3 2 4" xfId="19009" xr:uid="{95AC8835-C86D-4E34-808D-3042D110DA8F}"/>
    <cellStyle name="Normal 2 3 3 2 2 5 3 2 5" xfId="19010" xr:uid="{CAC78747-3688-4AA9-A0A7-A24F27A6AAE8}"/>
    <cellStyle name="Normal 2 3 3 2 2 5 3 2 6" xfId="19011" xr:uid="{156D4D52-B68F-42EB-8290-20285D8516EF}"/>
    <cellStyle name="Normal 2 3 3 2 2 5 3 3" xfId="19012" xr:uid="{3FD1AE1D-F699-481F-B652-3C9347FBF917}"/>
    <cellStyle name="Normal 2 3 3 2 2 5 3 4" xfId="19013" xr:uid="{81774630-99AC-490F-896B-F909BE502647}"/>
    <cellStyle name="Normal 2 3 3 2 2 5 3 5" xfId="19014" xr:uid="{2C241B43-D998-469A-BBE5-5E69E356D962}"/>
    <cellStyle name="Normal 2 3 3 2 2 5 3 6" xfId="19015" xr:uid="{67D12BB4-145F-4AEF-8651-61DBE6385A4B}"/>
    <cellStyle name="Normal 2 3 3 2 2 5 4" xfId="19016" xr:uid="{19AED92A-9930-48A9-9189-41A41DEE752E}"/>
    <cellStyle name="Normal 2 3 3 2 2 5 5" xfId="19017" xr:uid="{39B40EFF-AC90-4671-8659-8C115032CE8F}"/>
    <cellStyle name="Normal 2 3 3 2 2 5 6" xfId="19018" xr:uid="{3E8A7A09-DDCE-4844-B078-A0ABA33184B7}"/>
    <cellStyle name="Normal 2 3 3 2 2 5 7" xfId="19019" xr:uid="{6B765D91-813B-47E3-9EF7-C58D98E7B5EF}"/>
    <cellStyle name="Normal 2 3 3 2 2 5 8" xfId="19020" xr:uid="{8BD3D777-DC33-4D1C-9E34-17641D1EE264}"/>
    <cellStyle name="Normal 2 3 3 2 2 5 9" xfId="19021" xr:uid="{26243EC6-6E0A-4D0D-84C1-699B8516A0C2}"/>
    <cellStyle name="Normal 2 3 3 2 2 6" xfId="19022" xr:uid="{D221FEFB-A94D-4405-968A-B9F591B3D927}"/>
    <cellStyle name="Normal 2 3 3 2 2 7" xfId="19023" xr:uid="{69A56DA2-439D-4B8A-AB8E-11372EEC7D30}"/>
    <cellStyle name="Normal 2 3 3 2 2 8" xfId="19024" xr:uid="{7F8B5BF6-67A5-4036-8FC8-0B6DDD423C93}"/>
    <cellStyle name="Normal 2 3 3 2 2 8 2" xfId="19025" xr:uid="{6317C72D-0A68-426D-9934-E2C017B63067}"/>
    <cellStyle name="Normal 2 3 3 2 2 8 2 2" xfId="19026" xr:uid="{418F7C02-8D6E-40B4-BD04-AE44ECB6B4C5}"/>
    <cellStyle name="Normal 2 3 3 2 2 8 2 3" xfId="19027" xr:uid="{6EDB3B22-0568-4DB6-8AEE-202BFF0B7F0C}"/>
    <cellStyle name="Normal 2 3 3 2 2 8 2 4" xfId="19028" xr:uid="{6D6588A6-6CE6-4DBF-924B-64133A5C97C7}"/>
    <cellStyle name="Normal 2 3 3 2 2 8 2 5" xfId="19029" xr:uid="{AA471F21-A416-4922-A5E6-AC6340DE9BB8}"/>
    <cellStyle name="Normal 2 3 3 2 2 8 2 6" xfId="19030" xr:uid="{FBCED5C6-B7F9-4FA2-959F-0C004CFA6457}"/>
    <cellStyle name="Normal 2 3 3 2 2 8 3" xfId="19031" xr:uid="{B258A5BF-AD5E-4442-8450-A3AF06779DEC}"/>
    <cellStyle name="Normal 2 3 3 2 2 8 4" xfId="19032" xr:uid="{26ACAECF-A1D0-498A-BFAD-F30F411AA32C}"/>
    <cellStyle name="Normal 2 3 3 2 2 8 5" xfId="19033" xr:uid="{F6D1C6E2-4C68-429D-93BE-EC534E395AB5}"/>
    <cellStyle name="Normal 2 3 3 2 2 8 6" xfId="19034" xr:uid="{90DE414C-56E8-4581-9CAF-5FFA5B790321}"/>
    <cellStyle name="Normal 2 3 3 2 2 9" xfId="19035" xr:uid="{06230CC1-C877-4953-8B83-6BBBC7F1518B}"/>
    <cellStyle name="Normal 2 3 3 2 3" xfId="19036" xr:uid="{A7D711BE-0232-4C10-8CC8-2AAC21CD5A28}"/>
    <cellStyle name="Normal 2 3 3 2 4" xfId="19037" xr:uid="{A74E5F87-565F-4E2F-8EF3-DE348A27929A}"/>
    <cellStyle name="Normal 2 3 3 2 5" xfId="19038" xr:uid="{FF9F7B09-6DC0-4630-992C-9E111D144F78}"/>
    <cellStyle name="Normal 2 3 3 2 5 10" xfId="19039" xr:uid="{5D9B290D-1D7C-4257-BC24-88025CDEE396}"/>
    <cellStyle name="Normal 2 3 3 2 5 11" xfId="19040" xr:uid="{5C910CA2-CA42-49B4-9D6F-84FCCE022BA6}"/>
    <cellStyle name="Normal 2 3 3 2 5 12" xfId="19041" xr:uid="{0E828BD7-BE47-4912-B936-ABB1A01C71C5}"/>
    <cellStyle name="Normal 2 3 3 2 5 2" xfId="19042" xr:uid="{DF81EACC-1343-40DB-B571-7540B1634648}"/>
    <cellStyle name="Normal 2 3 3 2 5 2 10" xfId="19043" xr:uid="{CB709135-8578-48D7-ACED-BE68CC56B940}"/>
    <cellStyle name="Normal 2 3 3 2 5 2 11" xfId="19044" xr:uid="{F9847AD2-4B2B-472F-83DE-C1FF8098A3D4}"/>
    <cellStyle name="Normal 2 3 3 2 5 2 12" xfId="19045" xr:uid="{BB682E5D-B809-4762-A3D7-555029232B93}"/>
    <cellStyle name="Normal 2 3 3 2 5 2 2" xfId="19046" xr:uid="{DA8E6BF5-7401-439A-9D61-A4A53BA16595}"/>
    <cellStyle name="Normal 2 3 3 2 5 2 2 2" xfId="19047" xr:uid="{D7432292-9450-4753-8704-4488FBD94D1C}"/>
    <cellStyle name="Normal 2 3 3 2 5 2 2 2 2" xfId="19048" xr:uid="{F6E4C152-061F-4DA8-AA06-E1EC5A620363}"/>
    <cellStyle name="Normal 2 3 3 2 5 2 2 2 2 2" xfId="19049" xr:uid="{344A53CA-E8E8-4EB1-9380-46A1AC1D717A}"/>
    <cellStyle name="Normal 2 3 3 2 5 2 2 2 2 2 2" xfId="19050" xr:uid="{C1200942-AFF8-4048-A222-F2EF51794C6D}"/>
    <cellStyle name="Normal 2 3 3 2 5 2 2 2 2 2 3" xfId="19051" xr:uid="{4A75E029-20CA-4D2F-94C1-7F20627587BE}"/>
    <cellStyle name="Normal 2 3 3 2 5 2 2 2 2 2 4" xfId="19052" xr:uid="{D687F8F1-52D9-4750-9455-D26A8C228778}"/>
    <cellStyle name="Normal 2 3 3 2 5 2 2 2 2 2 5" xfId="19053" xr:uid="{EC99A274-F71C-40DA-B1FB-C6F1B982C358}"/>
    <cellStyle name="Normal 2 3 3 2 5 2 2 2 2 2 6" xfId="19054" xr:uid="{9C316C00-271D-40A9-98DB-4D9D3E3FE7E3}"/>
    <cellStyle name="Normal 2 3 3 2 5 2 2 2 2 3" xfId="19055" xr:uid="{93AF4F16-F188-42A2-B724-BBB6087DAF29}"/>
    <cellStyle name="Normal 2 3 3 2 5 2 2 2 2 4" xfId="19056" xr:uid="{16F951A2-D6AE-4731-8777-A57AF8D5D616}"/>
    <cellStyle name="Normal 2 3 3 2 5 2 2 2 2 5" xfId="19057" xr:uid="{135A6658-81FB-44F0-BA8D-44DF64D3A3A5}"/>
    <cellStyle name="Normal 2 3 3 2 5 2 2 2 2 6" xfId="19058" xr:uid="{4653F45C-E991-472A-B117-5E802CF6BAD3}"/>
    <cellStyle name="Normal 2 3 3 2 5 2 2 2 3" xfId="19059" xr:uid="{F2C1AF84-F956-42FB-87FC-0B706D241421}"/>
    <cellStyle name="Normal 2 3 3 2 5 2 2 2 4" xfId="19060" xr:uid="{1AF2249C-4A8D-4305-8675-D767B8895553}"/>
    <cellStyle name="Normal 2 3 3 2 5 2 2 2 5" xfId="19061" xr:uid="{E8647709-E469-42C0-A052-3A03BA81D1F6}"/>
    <cellStyle name="Normal 2 3 3 2 5 2 2 2 6" xfId="19062" xr:uid="{24351162-F58E-430C-9E82-81E7F159E1F7}"/>
    <cellStyle name="Normal 2 3 3 2 5 2 2 2 7" xfId="19063" xr:uid="{72DA2FD7-59D4-4271-BBA0-E29C08B44C70}"/>
    <cellStyle name="Normal 2 3 3 2 5 2 2 2 8" xfId="19064" xr:uid="{74F5163D-8681-4121-8B69-49720C1732F7}"/>
    <cellStyle name="Normal 2 3 3 2 5 2 2 2 9" xfId="19065" xr:uid="{999A25BB-820F-43EF-9664-EAF12731F89F}"/>
    <cellStyle name="Normal 2 3 3 2 5 2 2 3" xfId="19066" xr:uid="{909359DC-CF4E-4683-80F9-8F1ABD1E5C64}"/>
    <cellStyle name="Normal 2 3 3 2 5 2 2 3 2" xfId="19067" xr:uid="{86362F4B-204D-4B6C-A30D-96E425B3DBB4}"/>
    <cellStyle name="Normal 2 3 3 2 5 2 2 3 2 2" xfId="19068" xr:uid="{591F15F8-2397-4F2D-ADF6-CBFB273DD97D}"/>
    <cellStyle name="Normal 2 3 3 2 5 2 2 3 2 3" xfId="19069" xr:uid="{68BEFF1C-5A72-4806-AB48-5B7A0F9F93A5}"/>
    <cellStyle name="Normal 2 3 3 2 5 2 2 3 2 4" xfId="19070" xr:uid="{5B978C56-40CF-4D03-AFF5-AE4AD3CA1145}"/>
    <cellStyle name="Normal 2 3 3 2 5 2 2 3 2 5" xfId="19071" xr:uid="{2A742C2C-AC9A-4274-BF30-667CD5BC4DB2}"/>
    <cellStyle name="Normal 2 3 3 2 5 2 2 3 2 6" xfId="19072" xr:uid="{C86FFD9B-88F6-4287-B728-45EE6CFA9FE2}"/>
    <cellStyle name="Normal 2 3 3 2 5 2 2 3 3" xfId="19073" xr:uid="{F4EF0F87-1630-449E-AA3A-BD553ADF4304}"/>
    <cellStyle name="Normal 2 3 3 2 5 2 2 3 4" xfId="19074" xr:uid="{9EF5CFE0-AD7D-4798-9253-6A95CC21C7F9}"/>
    <cellStyle name="Normal 2 3 3 2 5 2 2 3 5" xfId="19075" xr:uid="{BB7017E9-72ED-4E87-BF49-8FA257840EA2}"/>
    <cellStyle name="Normal 2 3 3 2 5 2 2 3 6" xfId="19076" xr:uid="{D721FF2C-4467-4249-9719-191A68C5970E}"/>
    <cellStyle name="Normal 2 3 3 2 5 2 2 4" xfId="19077" xr:uid="{BFD41AF1-1606-4C9F-802A-B0386326D095}"/>
    <cellStyle name="Normal 2 3 3 2 5 2 2 5" xfId="19078" xr:uid="{12A23EB9-BF4C-4AD5-83ED-95DBD7A60034}"/>
    <cellStyle name="Normal 2 3 3 2 5 2 2 6" xfId="19079" xr:uid="{AD808618-B6BE-487B-B6E0-AAD55C8B336E}"/>
    <cellStyle name="Normal 2 3 3 2 5 2 2 7" xfId="19080" xr:uid="{404FF75F-7001-47A7-8E1D-97FCC4E84BE0}"/>
    <cellStyle name="Normal 2 3 3 2 5 2 2 8" xfId="19081" xr:uid="{F3C8CB9C-492C-4830-9E3D-0AE156743192}"/>
    <cellStyle name="Normal 2 3 3 2 5 2 2 9" xfId="19082" xr:uid="{0B15CFED-47A2-42A8-83BC-ECA8029F8743}"/>
    <cellStyle name="Normal 2 3 3 2 5 2 3" xfId="19083" xr:uid="{48F591D6-4DEA-4FB3-93CB-1B856CF02758}"/>
    <cellStyle name="Normal 2 3 3 2 5 2 4" xfId="19084" xr:uid="{25C94F3F-C9C6-46EC-B7D1-F4FC5E7D0B88}"/>
    <cellStyle name="Normal 2 3 3 2 5 2 5" xfId="19085" xr:uid="{97021009-6E61-4C6B-929B-6927D3B038EA}"/>
    <cellStyle name="Normal 2 3 3 2 5 2 5 2" xfId="19086" xr:uid="{9C2C2778-8064-488D-94B5-28166B30BE33}"/>
    <cellStyle name="Normal 2 3 3 2 5 2 5 2 2" xfId="19087" xr:uid="{EFCD0683-7DE7-4927-9EB5-CA8819DD716C}"/>
    <cellStyle name="Normal 2 3 3 2 5 2 5 2 3" xfId="19088" xr:uid="{64F3D3BC-2A51-4126-BE9A-80A405F57399}"/>
    <cellStyle name="Normal 2 3 3 2 5 2 5 2 4" xfId="19089" xr:uid="{649050FE-58DB-4FCE-935F-D369E8BD2006}"/>
    <cellStyle name="Normal 2 3 3 2 5 2 5 2 5" xfId="19090" xr:uid="{C0BDF2EB-79BE-49C1-88F4-0FBCA9BA9BCF}"/>
    <cellStyle name="Normal 2 3 3 2 5 2 5 2 6" xfId="19091" xr:uid="{CA21FC30-2041-4F41-A131-346C09CEF85F}"/>
    <cellStyle name="Normal 2 3 3 2 5 2 5 3" xfId="19092" xr:uid="{E8832504-27B7-4ABF-A66F-B4CDEF699855}"/>
    <cellStyle name="Normal 2 3 3 2 5 2 5 4" xfId="19093" xr:uid="{56505F6C-2C7E-4CD5-8703-9331577A99B9}"/>
    <cellStyle name="Normal 2 3 3 2 5 2 5 5" xfId="19094" xr:uid="{339C39AE-0D67-45E9-9558-ED582E9A19E1}"/>
    <cellStyle name="Normal 2 3 3 2 5 2 5 6" xfId="19095" xr:uid="{25465E8A-F9B1-4972-9902-451012EB38C1}"/>
    <cellStyle name="Normal 2 3 3 2 5 2 6" xfId="19096" xr:uid="{C87CBF3E-1A9A-4620-AF02-060741374C7E}"/>
    <cellStyle name="Normal 2 3 3 2 5 2 7" xfId="19097" xr:uid="{CAB906DD-E1A3-46D4-9CE9-0D103A46C21A}"/>
    <cellStyle name="Normal 2 3 3 2 5 2 8" xfId="19098" xr:uid="{9672F082-E5B3-4F98-9FC3-43F26FAA8D96}"/>
    <cellStyle name="Normal 2 3 3 2 5 2 9" xfId="19099" xr:uid="{096B6B43-69F4-4881-A73C-53E91F6CE896}"/>
    <cellStyle name="Normal 2 3 3 2 5 3" xfId="19100" xr:uid="{A9671413-8762-4009-869D-F73E8D1B4E09}"/>
    <cellStyle name="Normal 2 3 3 2 5 3 2" xfId="19101" xr:uid="{A0D4C1E3-7946-4275-BF4E-C8ECC107F93C}"/>
    <cellStyle name="Normal 2 3 3 2 5 3 2 2" xfId="19102" xr:uid="{A4635C05-57B4-4DD5-9D76-AFB870D82F63}"/>
    <cellStyle name="Normal 2 3 3 2 5 3 2 2 2" xfId="19103" xr:uid="{8F84A8A6-F3B6-42A8-9A33-CDED7C887511}"/>
    <cellStyle name="Normal 2 3 3 2 5 3 2 2 2 2" xfId="19104" xr:uid="{56F39849-87D3-4E33-B817-202A8C8197C9}"/>
    <cellStyle name="Normal 2 3 3 2 5 3 2 2 2 3" xfId="19105" xr:uid="{5CE64523-0AEA-4182-BFD4-8B114FEFE5C7}"/>
    <cellStyle name="Normal 2 3 3 2 5 3 2 2 2 4" xfId="19106" xr:uid="{E8F4496A-A18A-4748-92E6-86F8DB0786A5}"/>
    <cellStyle name="Normal 2 3 3 2 5 3 2 2 2 5" xfId="19107" xr:uid="{AB87C36E-058B-4B3D-92B9-0BA307C19ABB}"/>
    <cellStyle name="Normal 2 3 3 2 5 3 2 2 2 6" xfId="19108" xr:uid="{198F5174-878E-4AF9-B0C7-966D6D8C0205}"/>
    <cellStyle name="Normal 2 3 3 2 5 3 2 2 3" xfId="19109" xr:uid="{0571C18B-E5D6-462F-A30D-C8E95C830CBE}"/>
    <cellStyle name="Normal 2 3 3 2 5 3 2 2 4" xfId="19110" xr:uid="{BC218248-ADCD-4B2C-99A3-6000EE258DC9}"/>
    <cellStyle name="Normal 2 3 3 2 5 3 2 2 5" xfId="19111" xr:uid="{33317A26-7A53-4BD8-BC4E-D6FCDAFB22F5}"/>
    <cellStyle name="Normal 2 3 3 2 5 3 2 2 6" xfId="19112" xr:uid="{2E163B44-3D8D-4074-8424-4A4F92C74F47}"/>
    <cellStyle name="Normal 2 3 3 2 5 3 2 3" xfId="19113" xr:uid="{0957CAD6-95E5-4EC9-B625-1B224C8CB6CB}"/>
    <cellStyle name="Normal 2 3 3 2 5 3 2 4" xfId="19114" xr:uid="{4C3ACF5E-7BE4-45ED-A751-EE38D7B5B202}"/>
    <cellStyle name="Normal 2 3 3 2 5 3 2 5" xfId="19115" xr:uid="{E6A3431D-F4C1-4218-8C72-5F41F81E230D}"/>
    <cellStyle name="Normal 2 3 3 2 5 3 2 6" xfId="19116" xr:uid="{AD6C1791-3511-4396-849F-2A3B291F7522}"/>
    <cellStyle name="Normal 2 3 3 2 5 3 2 7" xfId="19117" xr:uid="{0750160E-E0EA-49AF-8A33-21DCF29AC175}"/>
    <cellStyle name="Normal 2 3 3 2 5 3 2 8" xfId="19118" xr:uid="{1391D824-921D-4648-9862-721C5B4A4EA0}"/>
    <cellStyle name="Normal 2 3 3 2 5 3 2 9" xfId="19119" xr:uid="{2600DCDD-62C4-4E04-BC41-A5D11043404A}"/>
    <cellStyle name="Normal 2 3 3 2 5 3 3" xfId="19120" xr:uid="{F54A6CFE-F4F2-4EFF-B945-160A49238EA4}"/>
    <cellStyle name="Normal 2 3 3 2 5 3 3 2" xfId="19121" xr:uid="{80568B7B-44D9-48F6-BAC9-192B80110D0F}"/>
    <cellStyle name="Normal 2 3 3 2 5 3 3 2 2" xfId="19122" xr:uid="{7E6ED520-E19E-406B-A650-98131155D86B}"/>
    <cellStyle name="Normal 2 3 3 2 5 3 3 2 3" xfId="19123" xr:uid="{7BB40083-D5A6-4118-A52A-852B774088DC}"/>
    <cellStyle name="Normal 2 3 3 2 5 3 3 2 4" xfId="19124" xr:uid="{9116251C-70B6-4BD4-A064-A492EB1F6134}"/>
    <cellStyle name="Normal 2 3 3 2 5 3 3 2 5" xfId="19125" xr:uid="{0BECF117-7FB5-4FDF-9221-9578C9CEA661}"/>
    <cellStyle name="Normal 2 3 3 2 5 3 3 2 6" xfId="19126" xr:uid="{8A24645A-36F2-4537-8D3D-FC06D420F996}"/>
    <cellStyle name="Normal 2 3 3 2 5 3 3 3" xfId="19127" xr:uid="{93B47C6D-833E-4C19-9EF6-D8EE7E312824}"/>
    <cellStyle name="Normal 2 3 3 2 5 3 3 4" xfId="19128" xr:uid="{9211451C-67DB-4231-BFC4-7CA31F0E9A85}"/>
    <cellStyle name="Normal 2 3 3 2 5 3 3 5" xfId="19129" xr:uid="{D16F11C5-3B80-45FD-BA15-3343C7A625E8}"/>
    <cellStyle name="Normal 2 3 3 2 5 3 3 6" xfId="19130" xr:uid="{E3857D33-7F7D-4894-9AE2-744F72490741}"/>
    <cellStyle name="Normal 2 3 3 2 5 3 4" xfId="19131" xr:uid="{610E2853-75B0-44F5-AC05-644DD48342C7}"/>
    <cellStyle name="Normal 2 3 3 2 5 3 5" xfId="19132" xr:uid="{846785E5-4CC9-45D5-B8ED-323D7BFABA68}"/>
    <cellStyle name="Normal 2 3 3 2 5 3 6" xfId="19133" xr:uid="{CA0BE753-CFA1-4086-8A13-B3BCABA8AB53}"/>
    <cellStyle name="Normal 2 3 3 2 5 3 7" xfId="19134" xr:uid="{14279BBA-038C-4CEA-B142-E4E8000C906D}"/>
    <cellStyle name="Normal 2 3 3 2 5 3 8" xfId="19135" xr:uid="{798D7FC6-0FFF-4685-AE00-086DA1E3EF6E}"/>
    <cellStyle name="Normal 2 3 3 2 5 3 9" xfId="19136" xr:uid="{9255C7F9-67B6-4514-82D6-47950DA2FE67}"/>
    <cellStyle name="Normal 2 3 3 2 5 4" xfId="19137" xr:uid="{5E25A13C-D668-445A-BEB9-2E8652D922E9}"/>
    <cellStyle name="Normal 2 3 3 2 5 5" xfId="19138" xr:uid="{B2EE22F2-0E94-401C-9866-B3E2B0F77F5E}"/>
    <cellStyle name="Normal 2 3 3 2 5 5 2" xfId="19139" xr:uid="{17946E2D-ADEF-41E4-B201-40429A2C0E2D}"/>
    <cellStyle name="Normal 2 3 3 2 5 5 2 2" xfId="19140" xr:uid="{B65A0787-0003-4F58-BD4B-C7B863E3AEAC}"/>
    <cellStyle name="Normal 2 3 3 2 5 5 2 3" xfId="19141" xr:uid="{AB0AC2D3-B1E1-44BA-A47C-A6C58B6C32E7}"/>
    <cellStyle name="Normal 2 3 3 2 5 5 2 4" xfId="19142" xr:uid="{50A1F6D0-4FEC-4D5E-8327-6D1C30F7C774}"/>
    <cellStyle name="Normal 2 3 3 2 5 5 2 5" xfId="19143" xr:uid="{88F4A275-0216-4C60-B5A9-A01C474FDB96}"/>
    <cellStyle name="Normal 2 3 3 2 5 5 2 6" xfId="19144" xr:uid="{ADACE43F-725E-4E1A-AEC9-FAC6712C7177}"/>
    <cellStyle name="Normal 2 3 3 2 5 5 3" xfId="19145" xr:uid="{EFA6189F-7123-4D11-8DC4-4C1AF17D800F}"/>
    <cellStyle name="Normal 2 3 3 2 5 5 4" xfId="19146" xr:uid="{B12473A5-9A3C-46AC-BCE7-45059DFA8012}"/>
    <cellStyle name="Normal 2 3 3 2 5 5 5" xfId="19147" xr:uid="{DA4A4876-427C-4BDC-84A2-5CA8546048A2}"/>
    <cellStyle name="Normal 2 3 3 2 5 5 6" xfId="19148" xr:uid="{2C869DD0-38B9-4110-B9C7-AB93B6C13B1A}"/>
    <cellStyle name="Normal 2 3 3 2 5 6" xfId="19149" xr:uid="{05CD5F96-79B5-4CD6-9032-9C5FF63A5AFF}"/>
    <cellStyle name="Normal 2 3 3 2 5 7" xfId="19150" xr:uid="{B77CEB5F-A3A6-4739-959C-A32199BFF7AA}"/>
    <cellStyle name="Normal 2 3 3 2 5 8" xfId="19151" xr:uid="{A88CFD90-1B8D-4BF9-ACA3-A6E845A702F9}"/>
    <cellStyle name="Normal 2 3 3 2 5 9" xfId="19152" xr:uid="{6CBB88E6-671E-4B1D-B5CA-CAC014C867DD}"/>
    <cellStyle name="Normal 2 3 3 2 6" xfId="19153" xr:uid="{940F2621-6622-4C0D-B083-79DE1FD0534F}"/>
    <cellStyle name="Normal 2 3 3 2 7" xfId="19154" xr:uid="{E1BEDACE-2690-4AF7-A3D4-6991A741F7C6}"/>
    <cellStyle name="Normal 2 3 3 2 8" xfId="19155" xr:uid="{88F6B62A-D707-4313-A37E-82D25CF2D1B5}"/>
    <cellStyle name="Normal 2 3 3 2 8 2" xfId="19156" xr:uid="{1CFB16AC-72B1-4A4B-8170-07FAEA878F8D}"/>
    <cellStyle name="Normal 2 3 3 2 8 2 2" xfId="19157" xr:uid="{3FB13C0F-5B76-4AE4-9C13-2A4DE14A2213}"/>
    <cellStyle name="Normal 2 3 3 2 8 2 2 2" xfId="19158" xr:uid="{8DE3A178-E8D1-42D5-BF99-AE0FEFCDBCBE}"/>
    <cellStyle name="Normal 2 3 3 2 8 2 2 2 2" xfId="19159" xr:uid="{366ED326-AD4E-41A4-BF09-2B8373EE8AE7}"/>
    <cellStyle name="Normal 2 3 3 2 8 2 2 2 3" xfId="19160" xr:uid="{44E1E159-A84E-4792-BAB5-1C03CEADCC6F}"/>
    <cellStyle name="Normal 2 3 3 2 8 2 2 2 4" xfId="19161" xr:uid="{0B2156F4-417A-49B6-B7EB-BA548381716C}"/>
    <cellStyle name="Normal 2 3 3 2 8 2 2 2 5" xfId="19162" xr:uid="{C2210A46-BB25-4D8B-BC2A-D917DA454146}"/>
    <cellStyle name="Normal 2 3 3 2 8 2 2 2 6" xfId="19163" xr:uid="{01FF5E94-281B-4D67-8BA2-912877AD30AC}"/>
    <cellStyle name="Normal 2 3 3 2 8 2 2 3" xfId="19164" xr:uid="{7B0CDEC1-941C-4DC8-9EF7-050AAB385C9B}"/>
    <cellStyle name="Normal 2 3 3 2 8 2 2 4" xfId="19165" xr:uid="{F2837236-E4AF-41D7-B5F2-57A7A7C0E1A1}"/>
    <cellStyle name="Normal 2 3 3 2 8 2 2 5" xfId="19166" xr:uid="{35EE8886-C850-40A8-AD9B-C776BCFFF716}"/>
    <cellStyle name="Normal 2 3 3 2 8 2 2 6" xfId="19167" xr:uid="{2E2D81EC-F837-48AB-A09B-933E2AF59EDF}"/>
    <cellStyle name="Normal 2 3 3 2 8 2 3" xfId="19168" xr:uid="{C03EFA7F-8FB9-4C2B-A229-9979879286D4}"/>
    <cellStyle name="Normal 2 3 3 2 8 2 4" xfId="19169" xr:uid="{481E193F-5163-4DBE-8BAF-0D3D1DBE72AA}"/>
    <cellStyle name="Normal 2 3 3 2 8 2 5" xfId="19170" xr:uid="{BCFF7CDB-4B0C-46AB-9FF6-A06150E8DC9D}"/>
    <cellStyle name="Normal 2 3 3 2 8 2 6" xfId="19171" xr:uid="{AA904582-55B8-467A-9CFD-8BFE14280BC1}"/>
    <cellStyle name="Normal 2 3 3 2 8 2 7" xfId="19172" xr:uid="{3CA18DBA-3FE1-45DC-8D1B-CE8C553F2124}"/>
    <cellStyle name="Normal 2 3 3 2 8 2 8" xfId="19173" xr:uid="{3C75F59C-A79B-4E96-B1E7-43596273EABA}"/>
    <cellStyle name="Normal 2 3 3 2 8 2 9" xfId="19174" xr:uid="{3204080C-A68B-4C01-9642-7EC5AE49323C}"/>
    <cellStyle name="Normal 2 3 3 2 8 3" xfId="19175" xr:uid="{2B592C63-6ACF-4FFC-AC16-5937231AE6CD}"/>
    <cellStyle name="Normal 2 3 3 2 8 3 2" xfId="19176" xr:uid="{26F5B07F-77AC-48FF-AFCA-84F6516347E8}"/>
    <cellStyle name="Normal 2 3 3 2 8 3 2 2" xfId="19177" xr:uid="{0FBB0C61-F6B8-4218-8707-F84BC6BBFF9D}"/>
    <cellStyle name="Normal 2 3 3 2 8 3 2 3" xfId="19178" xr:uid="{CAF38064-02B7-4EF0-8086-357DF9D3D1EA}"/>
    <cellStyle name="Normal 2 3 3 2 8 3 2 4" xfId="19179" xr:uid="{8E05D88A-15FB-4DC7-8645-8BF26B8DC696}"/>
    <cellStyle name="Normal 2 3 3 2 8 3 2 5" xfId="19180" xr:uid="{A15D626B-7D13-4C45-80E5-563CD1FFCBD7}"/>
    <cellStyle name="Normal 2 3 3 2 8 3 2 6" xfId="19181" xr:uid="{A523D7F6-6D77-4996-8E29-1A9E4EB4C9C9}"/>
    <cellStyle name="Normal 2 3 3 2 8 3 3" xfId="19182" xr:uid="{2CFE5D74-B958-4048-BE2C-F04FBE3CE85C}"/>
    <cellStyle name="Normal 2 3 3 2 8 3 4" xfId="19183" xr:uid="{CC43141F-B6F9-4B67-86EB-30D7E3E99A93}"/>
    <cellStyle name="Normal 2 3 3 2 8 3 5" xfId="19184" xr:uid="{06BB25E5-2A7B-488E-8A52-83A52D7B12DF}"/>
    <cellStyle name="Normal 2 3 3 2 8 3 6" xfId="19185" xr:uid="{C1944A0A-B6C3-41CE-B951-266E5FF9A295}"/>
    <cellStyle name="Normal 2 3 3 2 8 4" xfId="19186" xr:uid="{9BFF3A9B-6C82-4DF7-A5AD-586446BD732C}"/>
    <cellStyle name="Normal 2 3 3 2 8 5" xfId="19187" xr:uid="{1E50864B-82BE-4AFC-8D0A-0F87EAD889E3}"/>
    <cellStyle name="Normal 2 3 3 2 8 6" xfId="19188" xr:uid="{67C5DE40-6079-4609-AF81-7BEFD93635C0}"/>
    <cellStyle name="Normal 2 3 3 2 8 7" xfId="19189" xr:uid="{9523BD3D-F531-4675-8C5B-4E6740858D99}"/>
    <cellStyle name="Normal 2 3 3 2 8 8" xfId="19190" xr:uid="{FD9F393B-6570-4791-A081-131309CC4550}"/>
    <cellStyle name="Normal 2 3 3 2 8 9" xfId="19191" xr:uid="{8F6F126D-CA6E-4BC2-8AA0-5096F8977434}"/>
    <cellStyle name="Normal 2 3 3 2 9" xfId="19192" xr:uid="{F2F3058B-F95B-4E8C-8EBC-A7ADB6ACB4C4}"/>
    <cellStyle name="Normal 2 3 3 20" xfId="19193" xr:uid="{5FE52E24-40DA-4FFC-BBAC-4B8C83DB2880}"/>
    <cellStyle name="Normal 2 3 3 21" xfId="19194" xr:uid="{63302577-5986-42D7-8460-4E27AFA9CCF8}"/>
    <cellStyle name="Normal 2 3 3 22" xfId="19195" xr:uid="{4E23396F-4BE8-4978-8989-9D8DDD41989E}"/>
    <cellStyle name="Normal 2 3 3 23" xfId="19196" xr:uid="{BAD0AFC9-E70E-40B1-8A64-507B84AC592F}"/>
    <cellStyle name="Normal 2 3 3 24" xfId="19197" xr:uid="{27FF9ECE-FEAF-479B-8C8D-3E3FD25D94F3}"/>
    <cellStyle name="Normal 2 3 3 3" xfId="19198" xr:uid="{BCE242B8-5FAD-4F86-9B17-DFC25BD438AB}"/>
    <cellStyle name="Normal 2 3 3 3 10" xfId="19199" xr:uid="{0BE4309A-6FE0-496C-9C1F-CD5601CDBB2E}"/>
    <cellStyle name="Normal 2 3 3 3 11" xfId="19200" xr:uid="{F3E831FA-604F-48E2-9555-822B91CFD880}"/>
    <cellStyle name="Normal 2 3 3 3 12" xfId="19201" xr:uid="{D41BD993-433A-46DA-AE53-2B953C22A196}"/>
    <cellStyle name="Normal 2 3 3 3 13" xfId="19202" xr:uid="{C8419B51-D107-4A3A-A878-6D2CF6960524}"/>
    <cellStyle name="Normal 2 3 3 3 14" xfId="19203" xr:uid="{BDE6D17C-5D6D-4137-AA93-CE2B1FC41320}"/>
    <cellStyle name="Normal 2 3 3 3 15" xfId="19204" xr:uid="{C82B3941-AFE3-49DD-AD33-5C878510EC22}"/>
    <cellStyle name="Normal 2 3 3 3 16" xfId="19205" xr:uid="{DCABF4FE-0578-4D59-85B3-12A7482474E4}"/>
    <cellStyle name="Normal 2 3 3 3 17" xfId="19206" xr:uid="{19A5EEE5-0E98-4E35-96D7-BFEC53B31FE7}"/>
    <cellStyle name="Normal 2 3 3 3 18" xfId="19207" xr:uid="{AD5D6910-C65C-4A1E-8E90-A2D20817C738}"/>
    <cellStyle name="Normal 2 3 3 3 19" xfId="19208" xr:uid="{C0ACEA99-2DCB-4BBF-BADD-47A6152B013C}"/>
    <cellStyle name="Normal 2 3 3 3 2" xfId="19209" xr:uid="{CAD72853-2646-4FB8-B7A5-E09CF0A1B3F1}"/>
    <cellStyle name="Normal 2 3 3 3 2 10" xfId="19210" xr:uid="{18148AEC-8983-4C6A-917C-58A0CBD75D5E}"/>
    <cellStyle name="Normal 2 3 3 3 2 11" xfId="19211" xr:uid="{E7A4E24F-34FB-4509-B2BD-29EE16D8DBDE}"/>
    <cellStyle name="Normal 2 3 3 3 2 12" xfId="19212" xr:uid="{AE0A7962-5D4F-422D-8F64-4019D581D7D4}"/>
    <cellStyle name="Normal 2 3 3 3 2 13" xfId="19213" xr:uid="{F57A548F-AB42-49F6-BE0E-843B35C09F3C}"/>
    <cellStyle name="Normal 2 3 3 3 2 14" xfId="19214" xr:uid="{3B3727F8-1534-4F04-A2EF-132EB99F467A}"/>
    <cellStyle name="Normal 2 3 3 3 2 15" xfId="19215" xr:uid="{660996CC-359D-4455-8415-80BC68B181EE}"/>
    <cellStyle name="Normal 2 3 3 3 2 2" xfId="19216" xr:uid="{CBBD96C4-BF0A-4BA6-A5F7-C4849A0EC407}"/>
    <cellStyle name="Normal 2 3 3 3 2 2 10" xfId="19217" xr:uid="{EF2E862C-2E45-4DBA-9A40-84115C1A7B56}"/>
    <cellStyle name="Normal 2 3 3 3 2 2 11" xfId="19218" xr:uid="{C58EC61D-A36A-4F3D-919B-EF973714741C}"/>
    <cellStyle name="Normal 2 3 3 3 2 2 12" xfId="19219" xr:uid="{83855BF6-A223-4440-905F-3CB3AAD47DA5}"/>
    <cellStyle name="Normal 2 3 3 3 2 2 2" xfId="19220" xr:uid="{3920465F-7279-4461-8CD6-6F93A4D4DA1E}"/>
    <cellStyle name="Normal 2 3 3 3 2 2 2 10" xfId="19221" xr:uid="{55C4D15D-121C-4E34-8D9F-1E3DB90A55FE}"/>
    <cellStyle name="Normal 2 3 3 3 2 2 2 11" xfId="19222" xr:uid="{6EE23900-8B8E-49AF-8A54-D701D1FC8C25}"/>
    <cellStyle name="Normal 2 3 3 3 2 2 2 12" xfId="19223" xr:uid="{5FBEFECA-93AC-4ECB-981F-1711DFD87879}"/>
    <cellStyle name="Normal 2 3 3 3 2 2 2 2" xfId="19224" xr:uid="{49172BF7-0032-4054-AFD8-BF8844377F0F}"/>
    <cellStyle name="Normal 2 3 3 3 2 2 2 2 2" xfId="19225" xr:uid="{A00BF47E-8444-43B6-BFB2-E6D30F40207A}"/>
    <cellStyle name="Normal 2 3 3 3 2 2 2 2 2 2" xfId="19226" xr:uid="{64CD7CAF-9A18-4127-B109-F2FEB4ED753D}"/>
    <cellStyle name="Normal 2 3 3 3 2 2 2 2 2 2 2" xfId="19227" xr:uid="{28627B4D-0868-4558-A66C-7F6A566E956B}"/>
    <cellStyle name="Normal 2 3 3 3 2 2 2 2 2 2 2 2" xfId="19228" xr:uid="{04C3A2BB-F3A8-4735-8B5F-F3E4C20A1526}"/>
    <cellStyle name="Normal 2 3 3 3 2 2 2 2 2 2 2 3" xfId="19229" xr:uid="{23F6549C-6492-4D84-803E-C7D0044478BA}"/>
    <cellStyle name="Normal 2 3 3 3 2 2 2 2 2 2 2 4" xfId="19230" xr:uid="{F427194F-1634-457C-920A-E28F4CEF9566}"/>
    <cellStyle name="Normal 2 3 3 3 2 2 2 2 2 2 2 5" xfId="19231" xr:uid="{A17C8F83-0341-4CDB-87BD-7192AD576E65}"/>
    <cellStyle name="Normal 2 3 3 3 2 2 2 2 2 2 2 6" xfId="19232" xr:uid="{992D0814-476E-437A-A508-8DC2FA38DE54}"/>
    <cellStyle name="Normal 2 3 3 3 2 2 2 2 2 2 3" xfId="19233" xr:uid="{DF471969-AF5B-4C85-B8D9-330B781BC290}"/>
    <cellStyle name="Normal 2 3 3 3 2 2 2 2 2 2 4" xfId="19234" xr:uid="{5088452F-B099-4F58-9C57-3558DB6DA9D1}"/>
    <cellStyle name="Normal 2 3 3 3 2 2 2 2 2 2 5" xfId="19235" xr:uid="{725775F5-0DC1-4911-AAE1-303A0DAA4A12}"/>
    <cellStyle name="Normal 2 3 3 3 2 2 2 2 2 2 6" xfId="19236" xr:uid="{D60A058D-374A-4E19-99C9-824E4D8D0D3C}"/>
    <cellStyle name="Normal 2 3 3 3 2 2 2 2 2 3" xfId="19237" xr:uid="{D06AA30A-7B5A-4A54-8E56-A659A31F8BE5}"/>
    <cellStyle name="Normal 2 3 3 3 2 2 2 2 2 4" xfId="19238" xr:uid="{A607DD73-9A8B-4ED4-A269-C58BDCB6985C}"/>
    <cellStyle name="Normal 2 3 3 3 2 2 2 2 2 5" xfId="19239" xr:uid="{6928A74B-94D1-4995-9F14-E8F5DB0429AB}"/>
    <cellStyle name="Normal 2 3 3 3 2 2 2 2 2 6" xfId="19240" xr:uid="{1B837080-E364-4124-9847-46D2AD42937E}"/>
    <cellStyle name="Normal 2 3 3 3 2 2 2 2 2 7" xfId="19241" xr:uid="{95910E24-AB5F-48A6-AED5-0F7937D7FBFC}"/>
    <cellStyle name="Normal 2 3 3 3 2 2 2 2 2 8" xfId="19242" xr:uid="{0D651327-927F-4B27-89F0-E9A665B6E89A}"/>
    <cellStyle name="Normal 2 3 3 3 2 2 2 2 2 9" xfId="19243" xr:uid="{4A76C515-235D-4A8A-ACAE-D40CF96CE53D}"/>
    <cellStyle name="Normal 2 3 3 3 2 2 2 2 3" xfId="19244" xr:uid="{5FB4A474-04F0-41EB-9AB7-4C6834C88496}"/>
    <cellStyle name="Normal 2 3 3 3 2 2 2 2 3 2" xfId="19245" xr:uid="{F4D6A13F-3419-4FED-BBF2-FA3553B542B3}"/>
    <cellStyle name="Normal 2 3 3 3 2 2 2 2 3 2 2" xfId="19246" xr:uid="{FF46B518-97BE-4BDF-80FD-282A0E9DA52B}"/>
    <cellStyle name="Normal 2 3 3 3 2 2 2 2 3 2 3" xfId="19247" xr:uid="{D7B70F21-75EB-4987-ABD2-8E09F26D67BB}"/>
    <cellStyle name="Normal 2 3 3 3 2 2 2 2 3 2 4" xfId="19248" xr:uid="{15569B8A-FB57-47F7-B84D-FDD09A824843}"/>
    <cellStyle name="Normal 2 3 3 3 2 2 2 2 3 2 5" xfId="19249" xr:uid="{8F614C6B-CE4A-4049-BD87-F0B62D2727B7}"/>
    <cellStyle name="Normal 2 3 3 3 2 2 2 2 3 2 6" xfId="19250" xr:uid="{3642EE53-05BA-49B1-B4B9-BEAC0C42D695}"/>
    <cellStyle name="Normal 2 3 3 3 2 2 2 2 3 3" xfId="19251" xr:uid="{F1257FB9-A685-4581-B5BA-8D06DDC56151}"/>
    <cellStyle name="Normal 2 3 3 3 2 2 2 2 3 4" xfId="19252" xr:uid="{D7ED4BF0-6EC4-438D-9282-C90A30CFC9A6}"/>
    <cellStyle name="Normal 2 3 3 3 2 2 2 2 3 5" xfId="19253" xr:uid="{0CD41268-7FF6-4484-97DE-6970C0744F36}"/>
    <cellStyle name="Normal 2 3 3 3 2 2 2 2 3 6" xfId="19254" xr:uid="{11CEB771-C561-47C0-B24F-45446A01EA43}"/>
    <cellStyle name="Normal 2 3 3 3 2 2 2 2 4" xfId="19255" xr:uid="{776B01D0-43FB-4D7E-95FF-C70463A7EC07}"/>
    <cellStyle name="Normal 2 3 3 3 2 2 2 2 5" xfId="19256" xr:uid="{8636BF58-B2F4-49C2-8864-8259AD920B99}"/>
    <cellStyle name="Normal 2 3 3 3 2 2 2 2 6" xfId="19257" xr:uid="{7781FDD4-3BBB-47ED-A8DA-68122EE76E4A}"/>
    <cellStyle name="Normal 2 3 3 3 2 2 2 2 7" xfId="19258" xr:uid="{55F3846D-A70C-4A89-89BA-ED4BD15605BE}"/>
    <cellStyle name="Normal 2 3 3 3 2 2 2 2 8" xfId="19259" xr:uid="{F507470A-E11A-4EFC-83EE-8D650E142C77}"/>
    <cellStyle name="Normal 2 3 3 3 2 2 2 2 9" xfId="19260" xr:uid="{0BFE8F03-B5ED-4191-BA26-AF84AD194A4E}"/>
    <cellStyle name="Normal 2 3 3 3 2 2 2 3" xfId="19261" xr:uid="{E3B453E0-A18A-4FD8-9A15-267F796C7499}"/>
    <cellStyle name="Normal 2 3 3 3 2 2 2 4" xfId="19262" xr:uid="{F295D727-89DD-48EB-A8AF-6B83CFD340D6}"/>
    <cellStyle name="Normal 2 3 3 3 2 2 2 5" xfId="19263" xr:uid="{F791EE90-347B-4862-B0C1-8EB2530BA99B}"/>
    <cellStyle name="Normal 2 3 3 3 2 2 2 5 2" xfId="19264" xr:uid="{6598665D-E3A1-4F6C-8249-A16C96BAE818}"/>
    <cellStyle name="Normal 2 3 3 3 2 2 2 5 2 2" xfId="19265" xr:uid="{05C246E0-EEBB-4E40-9D8A-DB10DD351EF8}"/>
    <cellStyle name="Normal 2 3 3 3 2 2 2 5 2 3" xfId="19266" xr:uid="{2A86B243-109D-442D-BFEE-4A2E6FD026CD}"/>
    <cellStyle name="Normal 2 3 3 3 2 2 2 5 2 4" xfId="19267" xr:uid="{31294FC6-47E9-471C-A453-5C28FF7A224A}"/>
    <cellStyle name="Normal 2 3 3 3 2 2 2 5 2 5" xfId="19268" xr:uid="{6242E01A-8E2D-4A89-9B9D-6282D9491D94}"/>
    <cellStyle name="Normal 2 3 3 3 2 2 2 5 2 6" xfId="19269" xr:uid="{81581B50-B483-42E4-9D4E-128845F46B2A}"/>
    <cellStyle name="Normal 2 3 3 3 2 2 2 5 3" xfId="19270" xr:uid="{963D094F-2B97-40CC-A2BD-6CA23D1A858A}"/>
    <cellStyle name="Normal 2 3 3 3 2 2 2 5 4" xfId="19271" xr:uid="{FF89F049-0D0B-4334-8112-981D6BEEB76C}"/>
    <cellStyle name="Normal 2 3 3 3 2 2 2 5 5" xfId="19272" xr:uid="{945D55AF-A324-4282-9249-4CF792F2BE64}"/>
    <cellStyle name="Normal 2 3 3 3 2 2 2 5 6" xfId="19273" xr:uid="{0CC0199C-BBBD-43CB-A5D3-3A915DC8AD14}"/>
    <cellStyle name="Normal 2 3 3 3 2 2 2 6" xfId="19274" xr:uid="{4210ADF5-0B1A-4227-BCE1-A561296595F8}"/>
    <cellStyle name="Normal 2 3 3 3 2 2 2 7" xfId="19275" xr:uid="{443643FB-A652-4601-8356-E82529ABE32B}"/>
    <cellStyle name="Normal 2 3 3 3 2 2 2 8" xfId="19276" xr:uid="{8BF9468B-8968-49F7-83B2-5E95A2C62015}"/>
    <cellStyle name="Normal 2 3 3 3 2 2 2 9" xfId="19277" xr:uid="{E80F13C4-47F2-4945-80CD-3B453E4E6F77}"/>
    <cellStyle name="Normal 2 3 3 3 2 2 3" xfId="19278" xr:uid="{4A0DCBF1-A5E8-4E24-9E94-303C9225E8EA}"/>
    <cellStyle name="Normal 2 3 3 3 2 2 3 2" xfId="19279" xr:uid="{225E89BA-06F7-4AAE-A147-A1EC8AC6DA4B}"/>
    <cellStyle name="Normal 2 3 3 3 2 2 3 2 2" xfId="19280" xr:uid="{F7ABE841-7314-43F5-AA41-32E355383FA6}"/>
    <cellStyle name="Normal 2 3 3 3 2 2 3 2 2 2" xfId="19281" xr:uid="{6F873625-3F34-4EB4-BEAD-838A4019D518}"/>
    <cellStyle name="Normal 2 3 3 3 2 2 3 2 2 2 2" xfId="19282" xr:uid="{4143C341-E82A-4832-B307-78EBF12CC3A6}"/>
    <cellStyle name="Normal 2 3 3 3 2 2 3 2 2 2 3" xfId="19283" xr:uid="{16CF06BF-1074-45CB-AD25-B1F38E0E8B73}"/>
    <cellStyle name="Normal 2 3 3 3 2 2 3 2 2 2 4" xfId="19284" xr:uid="{6874D646-F0C5-47E7-B4B3-F5D36E6A6105}"/>
    <cellStyle name="Normal 2 3 3 3 2 2 3 2 2 2 5" xfId="19285" xr:uid="{28250AFB-3743-49BD-A2F4-1FE37DD4A349}"/>
    <cellStyle name="Normal 2 3 3 3 2 2 3 2 2 2 6" xfId="19286" xr:uid="{FEA1F768-C5ED-4826-BCF0-170D5EF92339}"/>
    <cellStyle name="Normal 2 3 3 3 2 2 3 2 2 3" xfId="19287" xr:uid="{C81A63A9-038B-4CE7-9C0C-7F29351852CE}"/>
    <cellStyle name="Normal 2 3 3 3 2 2 3 2 2 4" xfId="19288" xr:uid="{DB0F3A35-F829-4059-AE41-DC658295D22A}"/>
    <cellStyle name="Normal 2 3 3 3 2 2 3 2 2 5" xfId="19289" xr:uid="{8169ADAF-BD57-42F0-AB76-3E8D24D1E8E1}"/>
    <cellStyle name="Normal 2 3 3 3 2 2 3 2 2 6" xfId="19290" xr:uid="{BA8D339E-B4A0-42BD-9BB8-FE60D9D69634}"/>
    <cellStyle name="Normal 2 3 3 3 2 2 3 2 3" xfId="19291" xr:uid="{9A01313E-2F55-4748-BB00-52373258EAEF}"/>
    <cellStyle name="Normal 2 3 3 3 2 2 3 2 4" xfId="19292" xr:uid="{6B7E689E-C88A-43EF-80F2-6CCF18D66D64}"/>
    <cellStyle name="Normal 2 3 3 3 2 2 3 2 5" xfId="19293" xr:uid="{413BCC0F-D542-42F2-B4A5-FFDC54D017C8}"/>
    <cellStyle name="Normal 2 3 3 3 2 2 3 2 6" xfId="19294" xr:uid="{02004750-F036-4DCC-9CB3-0C44A3A532CF}"/>
    <cellStyle name="Normal 2 3 3 3 2 2 3 2 7" xfId="19295" xr:uid="{4EF55594-DF34-453D-80DC-1F62AD823566}"/>
    <cellStyle name="Normal 2 3 3 3 2 2 3 2 8" xfId="19296" xr:uid="{6297979A-EA1F-4C26-9883-BB56FC780B05}"/>
    <cellStyle name="Normal 2 3 3 3 2 2 3 2 9" xfId="19297" xr:uid="{9D9B65EA-7D52-4C45-8142-0EC904C4E092}"/>
    <cellStyle name="Normal 2 3 3 3 2 2 3 3" xfId="19298" xr:uid="{C05C28B7-6B67-4FAF-855C-3CFA1CBF1CD7}"/>
    <cellStyle name="Normal 2 3 3 3 2 2 3 3 2" xfId="19299" xr:uid="{531E371C-64BE-4208-BD40-5C27238DA436}"/>
    <cellStyle name="Normal 2 3 3 3 2 2 3 3 2 2" xfId="19300" xr:uid="{8D109F95-0616-4DC3-931D-A9BB5E7C3E63}"/>
    <cellStyle name="Normal 2 3 3 3 2 2 3 3 2 3" xfId="19301" xr:uid="{11B243F0-7CC8-4847-82D4-32CB2CD73C8C}"/>
    <cellStyle name="Normal 2 3 3 3 2 2 3 3 2 4" xfId="19302" xr:uid="{37B0F4AB-3173-4541-A433-5E606AF559A7}"/>
    <cellStyle name="Normal 2 3 3 3 2 2 3 3 2 5" xfId="19303" xr:uid="{CFFA18D3-CD24-46FB-A313-A405AB778534}"/>
    <cellStyle name="Normal 2 3 3 3 2 2 3 3 2 6" xfId="19304" xr:uid="{B863346A-CFC3-4CC1-A0B6-6869BF8D398E}"/>
    <cellStyle name="Normal 2 3 3 3 2 2 3 3 3" xfId="19305" xr:uid="{B467EBCC-9BF3-4A14-8BB6-C450B797BF2D}"/>
    <cellStyle name="Normal 2 3 3 3 2 2 3 3 4" xfId="19306" xr:uid="{296528F3-73E3-447C-B190-0C12385A4CEC}"/>
    <cellStyle name="Normal 2 3 3 3 2 2 3 3 5" xfId="19307" xr:uid="{30ADD365-006E-43A3-AFB4-3871A6AC4543}"/>
    <cellStyle name="Normal 2 3 3 3 2 2 3 3 6" xfId="19308" xr:uid="{38536E76-8CAD-4099-A2E7-6A25EA5A93BE}"/>
    <cellStyle name="Normal 2 3 3 3 2 2 3 4" xfId="19309" xr:uid="{08A0F1CE-E33D-4CA5-8540-C6BD7BFC419B}"/>
    <cellStyle name="Normal 2 3 3 3 2 2 3 5" xfId="19310" xr:uid="{2C24AF41-2DA0-47F5-9767-C9C947C0B07A}"/>
    <cellStyle name="Normal 2 3 3 3 2 2 3 6" xfId="19311" xr:uid="{E18BD4DA-5D0C-4900-9837-01E1FABC4F71}"/>
    <cellStyle name="Normal 2 3 3 3 2 2 3 7" xfId="19312" xr:uid="{714983FA-A23D-4191-9FF2-5C7C3FA0B662}"/>
    <cellStyle name="Normal 2 3 3 3 2 2 3 8" xfId="19313" xr:uid="{6FA5191B-9963-4F1F-A722-08608C6CB5B9}"/>
    <cellStyle name="Normal 2 3 3 3 2 2 3 9" xfId="19314" xr:uid="{AA15AEE1-44CD-490E-8178-CA2AA80E8E5E}"/>
    <cellStyle name="Normal 2 3 3 3 2 2 4" xfId="19315" xr:uid="{B472D251-F413-44EC-ACA4-70490EFA1E0C}"/>
    <cellStyle name="Normal 2 3 3 3 2 2 5" xfId="19316" xr:uid="{51AB8EF9-2F4B-4844-BA2A-60423D6395F0}"/>
    <cellStyle name="Normal 2 3 3 3 2 2 5 2" xfId="19317" xr:uid="{1CDF6413-91FD-42A6-A2D6-97248A5A799D}"/>
    <cellStyle name="Normal 2 3 3 3 2 2 5 2 2" xfId="19318" xr:uid="{77BED0D3-EE9A-4785-A9FE-7F903467B401}"/>
    <cellStyle name="Normal 2 3 3 3 2 2 5 2 3" xfId="19319" xr:uid="{AE7548CF-CF20-4C30-82FD-447FB50C9EC7}"/>
    <cellStyle name="Normal 2 3 3 3 2 2 5 2 4" xfId="19320" xr:uid="{D7DFF2A0-42D6-4D2B-933C-1D5513019172}"/>
    <cellStyle name="Normal 2 3 3 3 2 2 5 2 5" xfId="19321" xr:uid="{AC8FC70A-47A6-4360-8361-15A00E173FB7}"/>
    <cellStyle name="Normal 2 3 3 3 2 2 5 2 6" xfId="19322" xr:uid="{BBC47471-D129-404C-9565-DF11523C7A54}"/>
    <cellStyle name="Normal 2 3 3 3 2 2 5 3" xfId="19323" xr:uid="{79FB3556-4E4D-45D4-98EA-A93F5B290B50}"/>
    <cellStyle name="Normal 2 3 3 3 2 2 5 4" xfId="19324" xr:uid="{83739359-8356-4104-80A1-C6B81AEAE1A2}"/>
    <cellStyle name="Normal 2 3 3 3 2 2 5 5" xfId="19325" xr:uid="{A0C4584B-966B-4165-9097-83D4CAA7CD03}"/>
    <cellStyle name="Normal 2 3 3 3 2 2 5 6" xfId="19326" xr:uid="{29934D37-0939-4E6D-941B-780F5F8473B1}"/>
    <cellStyle name="Normal 2 3 3 3 2 2 6" xfId="19327" xr:uid="{26113162-C584-4D14-B38B-B53FD2D6DE91}"/>
    <cellStyle name="Normal 2 3 3 3 2 2 7" xfId="19328" xr:uid="{37BDC4FE-8CB0-477E-94E3-679D915B06BB}"/>
    <cellStyle name="Normal 2 3 3 3 2 2 8" xfId="19329" xr:uid="{666FA82B-81C6-4E5E-A0E0-1D2B0FF09133}"/>
    <cellStyle name="Normal 2 3 3 3 2 2 9" xfId="19330" xr:uid="{4C3864F0-EAA2-4C3A-8DBE-AFE24B19D859}"/>
    <cellStyle name="Normal 2 3 3 3 2 3" xfId="19331" xr:uid="{D8A887F9-962B-4424-BD78-C57346CAB496}"/>
    <cellStyle name="Normal 2 3 3 3 2 4" xfId="19332" xr:uid="{2BC93BBC-D03C-43D5-A035-5455876C5A47}"/>
    <cellStyle name="Normal 2 3 3 3 2 5" xfId="19333" xr:uid="{3F8F2B20-E355-4CF4-B838-40AE019C3E10}"/>
    <cellStyle name="Normal 2 3 3 3 2 5 2" xfId="19334" xr:uid="{B5766697-4119-44D9-91F8-3D4FC0676F81}"/>
    <cellStyle name="Normal 2 3 3 3 2 5 2 2" xfId="19335" xr:uid="{48D0041D-4709-4FB8-9F60-59BB40C7F13B}"/>
    <cellStyle name="Normal 2 3 3 3 2 5 2 2 2" xfId="19336" xr:uid="{DC425774-33D0-4182-A6A4-516EBD8B3C4F}"/>
    <cellStyle name="Normal 2 3 3 3 2 5 2 2 2 2" xfId="19337" xr:uid="{461A6E1B-FC5F-4F60-8641-911458F1DB5E}"/>
    <cellStyle name="Normal 2 3 3 3 2 5 2 2 2 3" xfId="19338" xr:uid="{7A6F2137-01CA-4D36-9086-FBC05F9DC28C}"/>
    <cellStyle name="Normal 2 3 3 3 2 5 2 2 2 4" xfId="19339" xr:uid="{81581E92-3018-4420-8375-4A8DE613E6FA}"/>
    <cellStyle name="Normal 2 3 3 3 2 5 2 2 2 5" xfId="19340" xr:uid="{D5C17143-B060-430C-B05B-D430852103B7}"/>
    <cellStyle name="Normal 2 3 3 3 2 5 2 2 2 6" xfId="19341" xr:uid="{E83660A3-0881-48C3-9C72-B7B56494B4E5}"/>
    <cellStyle name="Normal 2 3 3 3 2 5 2 2 3" xfId="19342" xr:uid="{7DC9C73C-7CFB-4F2D-AD10-5B7627CE2324}"/>
    <cellStyle name="Normal 2 3 3 3 2 5 2 2 4" xfId="19343" xr:uid="{4484DE41-564C-43F6-82D1-9DC025D73925}"/>
    <cellStyle name="Normal 2 3 3 3 2 5 2 2 5" xfId="19344" xr:uid="{4E00F869-78C8-4BF8-905B-3938A9A7741A}"/>
    <cellStyle name="Normal 2 3 3 3 2 5 2 2 6" xfId="19345" xr:uid="{8B7D07EF-F900-4397-B72E-8915979C0DEA}"/>
    <cellStyle name="Normal 2 3 3 3 2 5 2 3" xfId="19346" xr:uid="{3D6F720F-3022-47F9-A1AD-0E1F491C541D}"/>
    <cellStyle name="Normal 2 3 3 3 2 5 2 4" xfId="19347" xr:uid="{BAF08BBF-84EF-4C79-8D69-C509D2563093}"/>
    <cellStyle name="Normal 2 3 3 3 2 5 2 5" xfId="19348" xr:uid="{E768FC10-A211-4F4F-B0A8-F51F2C590C1A}"/>
    <cellStyle name="Normal 2 3 3 3 2 5 2 6" xfId="19349" xr:uid="{C3614605-DA5B-4476-9125-D81FBFCAADF5}"/>
    <cellStyle name="Normal 2 3 3 3 2 5 2 7" xfId="19350" xr:uid="{7BC9E7A1-2C5B-4611-9DDE-D10C3F52A06D}"/>
    <cellStyle name="Normal 2 3 3 3 2 5 2 8" xfId="19351" xr:uid="{C65174EB-6E0E-4E3C-A4CF-CE66ECCE3125}"/>
    <cellStyle name="Normal 2 3 3 3 2 5 2 9" xfId="19352" xr:uid="{7A8460CE-7FA0-40B3-BE2F-A62A373E4333}"/>
    <cellStyle name="Normal 2 3 3 3 2 5 3" xfId="19353" xr:uid="{9D17328F-27E0-40F3-AB8C-BDD07D3F7EFA}"/>
    <cellStyle name="Normal 2 3 3 3 2 5 3 2" xfId="19354" xr:uid="{476E4F4D-85B9-41E3-A909-C1AB8E30EFE6}"/>
    <cellStyle name="Normal 2 3 3 3 2 5 3 2 2" xfId="19355" xr:uid="{F5CBD596-25D5-4931-9541-1BFCE6A3A788}"/>
    <cellStyle name="Normal 2 3 3 3 2 5 3 2 3" xfId="19356" xr:uid="{8093DE2E-8D19-4FD8-A9FC-021AF8DC2339}"/>
    <cellStyle name="Normal 2 3 3 3 2 5 3 2 4" xfId="19357" xr:uid="{BAEDE103-ADF4-403C-B4E3-F2363EBE5141}"/>
    <cellStyle name="Normal 2 3 3 3 2 5 3 2 5" xfId="19358" xr:uid="{5ACF466D-E919-46D2-97E1-3F927E60BDB9}"/>
    <cellStyle name="Normal 2 3 3 3 2 5 3 2 6" xfId="19359" xr:uid="{563FDE7C-DD46-408C-B368-5A15CF466685}"/>
    <cellStyle name="Normal 2 3 3 3 2 5 3 3" xfId="19360" xr:uid="{3EE3F609-D132-4C3D-85A8-D967AEFD364C}"/>
    <cellStyle name="Normal 2 3 3 3 2 5 3 4" xfId="19361" xr:uid="{1B9C80DC-6B8E-4787-B3DD-8485C1278627}"/>
    <cellStyle name="Normal 2 3 3 3 2 5 3 5" xfId="19362" xr:uid="{61E80297-FA7B-4F5F-AD17-7B15B8323DBC}"/>
    <cellStyle name="Normal 2 3 3 3 2 5 3 6" xfId="19363" xr:uid="{502FB925-CCF6-41CF-B64F-6AF4E07E3FE2}"/>
    <cellStyle name="Normal 2 3 3 3 2 5 4" xfId="19364" xr:uid="{8EFF9DA5-0608-4CAC-AD49-CE83258446B2}"/>
    <cellStyle name="Normal 2 3 3 3 2 5 5" xfId="19365" xr:uid="{B56CC2E1-C946-46A9-9A0D-419118E6944B}"/>
    <cellStyle name="Normal 2 3 3 3 2 5 6" xfId="19366" xr:uid="{20ECFDEB-A08D-43B8-AC2F-FF41E27034E2}"/>
    <cellStyle name="Normal 2 3 3 3 2 5 7" xfId="19367" xr:uid="{8A927421-2869-45D5-B09E-A1B696C38524}"/>
    <cellStyle name="Normal 2 3 3 3 2 5 8" xfId="19368" xr:uid="{6C5896BB-7605-49F1-A721-E0B317CDBF75}"/>
    <cellStyle name="Normal 2 3 3 3 2 5 9" xfId="19369" xr:uid="{4EAC222F-67EE-46AE-8C0D-BA128A355591}"/>
    <cellStyle name="Normal 2 3 3 3 2 6" xfId="19370" xr:uid="{D56E6626-E513-4BC4-AFA7-64A12F96863F}"/>
    <cellStyle name="Normal 2 3 3 3 2 7" xfId="19371" xr:uid="{A223EA48-627F-462E-B76D-19BECE21E2E3}"/>
    <cellStyle name="Normal 2 3 3 3 2 8" xfId="19372" xr:uid="{8D20F36D-85EF-4661-93E4-9672882C6EF4}"/>
    <cellStyle name="Normal 2 3 3 3 2 8 2" xfId="19373" xr:uid="{CA74CF25-B556-4144-A2AE-DC7274F9522A}"/>
    <cellStyle name="Normal 2 3 3 3 2 8 2 2" xfId="19374" xr:uid="{3FE495A4-4004-484C-A5E0-13DCF4212766}"/>
    <cellStyle name="Normal 2 3 3 3 2 8 2 3" xfId="19375" xr:uid="{158DB6C4-0176-4F8F-8314-A807F6329350}"/>
    <cellStyle name="Normal 2 3 3 3 2 8 2 4" xfId="19376" xr:uid="{145B4AAF-5516-4FF9-AAAB-DF1D49DDE805}"/>
    <cellStyle name="Normal 2 3 3 3 2 8 2 5" xfId="19377" xr:uid="{DD2F2897-2867-47A1-A83E-B38F4D0853DB}"/>
    <cellStyle name="Normal 2 3 3 3 2 8 2 6" xfId="19378" xr:uid="{0A6AF075-9389-4F1D-BE30-140C737B95A1}"/>
    <cellStyle name="Normal 2 3 3 3 2 8 3" xfId="19379" xr:uid="{89B3287C-9393-4ADA-A258-17C324256DCD}"/>
    <cellStyle name="Normal 2 3 3 3 2 8 4" xfId="19380" xr:uid="{AC1B7449-3A65-487D-9367-B9D46729C2B4}"/>
    <cellStyle name="Normal 2 3 3 3 2 8 5" xfId="19381" xr:uid="{367780D8-22AD-4DE7-BEFE-ADC846FF159E}"/>
    <cellStyle name="Normal 2 3 3 3 2 8 6" xfId="19382" xr:uid="{DE8517C8-0DB4-4715-B382-3841C2FD5F05}"/>
    <cellStyle name="Normal 2 3 3 3 2 9" xfId="19383" xr:uid="{96B71183-8AFA-4F80-B824-AEA3A5DA9AAE}"/>
    <cellStyle name="Normal 2 3 3 3 3" xfId="19384" xr:uid="{7F88FC66-7299-497E-ABC0-A6ECDB5A01F1}"/>
    <cellStyle name="Normal 2 3 3 3 3 10" xfId="19385" xr:uid="{B44A32A8-8A07-4DD0-98BD-8BBAE3A27B4C}"/>
    <cellStyle name="Normal 2 3 3 3 3 11" xfId="19386" xr:uid="{75C7409D-FEDF-45F4-BB89-7B3C322B28E1}"/>
    <cellStyle name="Normal 2 3 3 3 3 12" xfId="19387" xr:uid="{D4EAF4D0-49C4-4BC4-8C71-7ECE41BA598B}"/>
    <cellStyle name="Normal 2 3 3 3 3 2" xfId="19388" xr:uid="{67B15053-32E7-4F63-A107-52264FC91AA0}"/>
    <cellStyle name="Normal 2 3 3 3 3 2 10" xfId="19389" xr:uid="{85FDC064-D042-4054-A83C-60303DB32DE9}"/>
    <cellStyle name="Normal 2 3 3 3 3 2 11" xfId="19390" xr:uid="{FF213BE7-6DA3-4C40-80DF-CF395AAE760E}"/>
    <cellStyle name="Normal 2 3 3 3 3 2 12" xfId="19391" xr:uid="{AC45026C-393D-436C-913D-D97123C9A1AD}"/>
    <cellStyle name="Normal 2 3 3 3 3 2 2" xfId="19392" xr:uid="{F9FEFBC4-E9B7-4B2A-BEF2-506B15D2051A}"/>
    <cellStyle name="Normal 2 3 3 3 3 2 2 2" xfId="19393" xr:uid="{8BC3D362-FEC8-48CB-BFF4-CE532906B806}"/>
    <cellStyle name="Normal 2 3 3 3 3 2 2 2 2" xfId="19394" xr:uid="{F099792E-5EE2-4510-AA82-63A674F2ADFA}"/>
    <cellStyle name="Normal 2 3 3 3 3 2 2 2 2 2" xfId="19395" xr:uid="{C8C3FCB7-48F6-471F-A65F-9B6370D4F347}"/>
    <cellStyle name="Normal 2 3 3 3 3 2 2 2 2 2 2" xfId="19396" xr:uid="{645E319E-209C-4F44-A2CB-EA8CE9342003}"/>
    <cellStyle name="Normal 2 3 3 3 3 2 2 2 2 2 3" xfId="19397" xr:uid="{6BF8A146-07E7-4DA8-98C0-848F90CB9555}"/>
    <cellStyle name="Normal 2 3 3 3 3 2 2 2 2 2 4" xfId="19398" xr:uid="{F3906870-2360-4BD3-A019-484DC3A441B4}"/>
    <cellStyle name="Normal 2 3 3 3 3 2 2 2 2 2 5" xfId="19399" xr:uid="{10AE817B-61C1-4869-A07B-E1729383A78F}"/>
    <cellStyle name="Normal 2 3 3 3 3 2 2 2 2 2 6" xfId="19400" xr:uid="{95AC3F6A-728A-4AD2-A66B-8A49E72643FA}"/>
    <cellStyle name="Normal 2 3 3 3 3 2 2 2 2 3" xfId="19401" xr:uid="{8B755ED5-F185-46AC-AA7D-6B0E16BE26AC}"/>
    <cellStyle name="Normal 2 3 3 3 3 2 2 2 2 4" xfId="19402" xr:uid="{3C7E8E60-9CC0-4CD6-AEA3-CEEBBE6F84E8}"/>
    <cellStyle name="Normal 2 3 3 3 3 2 2 2 2 5" xfId="19403" xr:uid="{ABC2E654-51EA-489F-A99A-4119E11FED2E}"/>
    <cellStyle name="Normal 2 3 3 3 3 2 2 2 2 6" xfId="19404" xr:uid="{6CF86722-C12A-4BD8-9A03-E4C364025DC6}"/>
    <cellStyle name="Normal 2 3 3 3 3 2 2 2 3" xfId="19405" xr:uid="{9DAF6F9D-C2C5-4C06-86FB-AFD64D16AD6A}"/>
    <cellStyle name="Normal 2 3 3 3 3 2 2 2 4" xfId="19406" xr:uid="{8B798BC0-F299-49FB-8C86-C7F4B7F6CA45}"/>
    <cellStyle name="Normal 2 3 3 3 3 2 2 2 5" xfId="19407" xr:uid="{2593E00C-EBD8-42F1-B7D1-83E236522D17}"/>
    <cellStyle name="Normal 2 3 3 3 3 2 2 2 6" xfId="19408" xr:uid="{E421A9E9-F623-4D3D-BE05-E6F18E3E2EDB}"/>
    <cellStyle name="Normal 2 3 3 3 3 2 2 2 7" xfId="19409" xr:uid="{6A19B29D-8848-4542-82E7-2D1933ACC856}"/>
    <cellStyle name="Normal 2 3 3 3 3 2 2 2 8" xfId="19410" xr:uid="{F64FD23F-F7C1-4B7E-ABBA-4B87E848909F}"/>
    <cellStyle name="Normal 2 3 3 3 3 2 2 2 9" xfId="19411" xr:uid="{67CCE8ED-D860-4718-A549-6264669CBB82}"/>
    <cellStyle name="Normal 2 3 3 3 3 2 2 3" xfId="19412" xr:uid="{F1876EAF-DEE0-4EC5-BCCC-06043111A029}"/>
    <cellStyle name="Normal 2 3 3 3 3 2 2 3 2" xfId="19413" xr:uid="{32CA1E8E-A488-4132-846F-FE656658D96F}"/>
    <cellStyle name="Normal 2 3 3 3 3 2 2 3 2 2" xfId="19414" xr:uid="{7E971608-8279-4C6F-BF35-65A71B49725F}"/>
    <cellStyle name="Normal 2 3 3 3 3 2 2 3 2 3" xfId="19415" xr:uid="{E979CE25-2F88-467C-98D3-6BC3A599AF5C}"/>
    <cellStyle name="Normal 2 3 3 3 3 2 2 3 2 4" xfId="19416" xr:uid="{23CAA852-8AC7-44F1-89A8-CD8C67E91571}"/>
    <cellStyle name="Normal 2 3 3 3 3 2 2 3 2 5" xfId="19417" xr:uid="{70EA75EA-9BE8-4DE9-A911-163E8CF44DAB}"/>
    <cellStyle name="Normal 2 3 3 3 3 2 2 3 2 6" xfId="19418" xr:uid="{9B1DEEB6-4D11-43A2-9B9E-9293AFE76DF0}"/>
    <cellStyle name="Normal 2 3 3 3 3 2 2 3 3" xfId="19419" xr:uid="{11E82834-4997-4BEC-9811-1B963AE3DA00}"/>
    <cellStyle name="Normal 2 3 3 3 3 2 2 3 4" xfId="19420" xr:uid="{1FE3A76C-8C7C-4F72-8BAA-F2C205849989}"/>
    <cellStyle name="Normal 2 3 3 3 3 2 2 3 5" xfId="19421" xr:uid="{9F3BF4B4-DDE5-4DBB-A459-D6C751E56C47}"/>
    <cellStyle name="Normal 2 3 3 3 3 2 2 3 6" xfId="19422" xr:uid="{5685318A-EB99-4A3F-8D6F-3894C6C6CC5C}"/>
    <cellStyle name="Normal 2 3 3 3 3 2 2 4" xfId="19423" xr:uid="{75F648A7-6CC6-499F-ADB4-DC8B93DA6886}"/>
    <cellStyle name="Normal 2 3 3 3 3 2 2 5" xfId="19424" xr:uid="{8414D5D3-80F8-4204-9749-4D2EF3A93456}"/>
    <cellStyle name="Normal 2 3 3 3 3 2 2 6" xfId="19425" xr:uid="{16EC24EB-1FF1-4E5B-9751-F3E5DA76DFDB}"/>
    <cellStyle name="Normal 2 3 3 3 3 2 2 7" xfId="19426" xr:uid="{73CC54F4-C375-41FE-B902-E7DCCA4B9DBC}"/>
    <cellStyle name="Normal 2 3 3 3 3 2 2 8" xfId="19427" xr:uid="{3922449A-88AF-4DAF-A02F-DE00A4CD5A13}"/>
    <cellStyle name="Normal 2 3 3 3 3 2 2 9" xfId="19428" xr:uid="{4905C323-DB95-4F69-89DD-DEB10FDA39C7}"/>
    <cellStyle name="Normal 2 3 3 3 3 2 3" xfId="19429" xr:uid="{AD018D87-F521-43EC-9A5A-44FEB371A8C6}"/>
    <cellStyle name="Normal 2 3 3 3 3 2 4" xfId="19430" xr:uid="{A735C670-C093-4867-97AE-DBF141DC8304}"/>
    <cellStyle name="Normal 2 3 3 3 3 2 5" xfId="19431" xr:uid="{C34C3537-2048-4BF3-8D3E-AE9DCCA98D24}"/>
    <cellStyle name="Normal 2 3 3 3 3 2 5 2" xfId="19432" xr:uid="{63DD9CFA-EFE3-4B80-B0B1-9EC7DE40B46D}"/>
    <cellStyle name="Normal 2 3 3 3 3 2 5 2 2" xfId="19433" xr:uid="{8F41787B-6173-4728-A9B7-AED5FFC3082C}"/>
    <cellStyle name="Normal 2 3 3 3 3 2 5 2 3" xfId="19434" xr:uid="{9F27AF96-D75B-4628-BEF5-B30B70F8A73F}"/>
    <cellStyle name="Normal 2 3 3 3 3 2 5 2 4" xfId="19435" xr:uid="{DBBAA808-8895-4903-8D95-BB49B4641F4A}"/>
    <cellStyle name="Normal 2 3 3 3 3 2 5 2 5" xfId="19436" xr:uid="{923966A0-E280-40D8-83FA-8A34BD2588E0}"/>
    <cellStyle name="Normal 2 3 3 3 3 2 5 2 6" xfId="19437" xr:uid="{EF74A4EC-5E80-43B2-B8B6-51514DD31D57}"/>
    <cellStyle name="Normal 2 3 3 3 3 2 5 3" xfId="19438" xr:uid="{66BA0905-309A-4708-B24A-79BA4153F015}"/>
    <cellStyle name="Normal 2 3 3 3 3 2 5 4" xfId="19439" xr:uid="{A8806D9F-D03E-4759-85EB-155565B7B4C2}"/>
    <cellStyle name="Normal 2 3 3 3 3 2 5 5" xfId="19440" xr:uid="{4EE4EA3D-D1CA-443B-8B5F-ECE475B1748E}"/>
    <cellStyle name="Normal 2 3 3 3 3 2 5 6" xfId="19441" xr:uid="{663DBB28-8260-4FF2-AA6F-D386DBFF6E7E}"/>
    <cellStyle name="Normal 2 3 3 3 3 2 6" xfId="19442" xr:uid="{9F65190A-9E49-40D2-87A0-D7FF6609342F}"/>
    <cellStyle name="Normal 2 3 3 3 3 2 7" xfId="19443" xr:uid="{7658CF41-A415-4226-AF2C-2BE7EB15350F}"/>
    <cellStyle name="Normal 2 3 3 3 3 2 8" xfId="19444" xr:uid="{DEBA37EE-C0EA-42D7-989C-4D1D09CA25CF}"/>
    <cellStyle name="Normal 2 3 3 3 3 2 9" xfId="19445" xr:uid="{26926F1A-F652-40B8-B0B1-25AAA6D30389}"/>
    <cellStyle name="Normal 2 3 3 3 3 3" xfId="19446" xr:uid="{BDDC4270-8462-47B6-987B-73D1E3C39D65}"/>
    <cellStyle name="Normal 2 3 3 3 3 3 2" xfId="19447" xr:uid="{202388CE-4BB4-4617-89D7-0A049E953C1B}"/>
    <cellStyle name="Normal 2 3 3 3 3 3 2 2" xfId="19448" xr:uid="{B986E452-621C-41BE-AF5B-DB89D15611F3}"/>
    <cellStyle name="Normal 2 3 3 3 3 3 2 2 2" xfId="19449" xr:uid="{CD682065-ED36-40C9-8C69-C55B1440A2F6}"/>
    <cellStyle name="Normal 2 3 3 3 3 3 2 2 2 2" xfId="19450" xr:uid="{6F5002CA-6CF9-441C-970D-54370D3A8B6F}"/>
    <cellStyle name="Normal 2 3 3 3 3 3 2 2 2 3" xfId="19451" xr:uid="{DD006086-DF72-4C3B-8444-931D64943AB6}"/>
    <cellStyle name="Normal 2 3 3 3 3 3 2 2 2 4" xfId="19452" xr:uid="{A5C9E638-B501-46BA-BEC1-1E97FFC49F2E}"/>
    <cellStyle name="Normal 2 3 3 3 3 3 2 2 2 5" xfId="19453" xr:uid="{37EFE1F0-3BC4-4606-8688-C5C6DD134D72}"/>
    <cellStyle name="Normal 2 3 3 3 3 3 2 2 2 6" xfId="19454" xr:uid="{1F5FE166-5C15-4B0A-96CC-30B67479D03C}"/>
    <cellStyle name="Normal 2 3 3 3 3 3 2 2 3" xfId="19455" xr:uid="{3FC07032-7AA4-4176-A1B4-AFFF9FAD7D63}"/>
    <cellStyle name="Normal 2 3 3 3 3 3 2 2 4" xfId="19456" xr:uid="{7DFE0B2D-54D0-48AA-A033-5FBC07599286}"/>
    <cellStyle name="Normal 2 3 3 3 3 3 2 2 5" xfId="19457" xr:uid="{B8EA99CB-FBA2-46D7-A9F2-31E38359E794}"/>
    <cellStyle name="Normal 2 3 3 3 3 3 2 2 6" xfId="19458" xr:uid="{FF36E4C0-CAF3-4BFB-90BC-3F191C2263C8}"/>
    <cellStyle name="Normal 2 3 3 3 3 3 2 3" xfId="19459" xr:uid="{7FA61009-3373-4EBE-8DD8-AD1B4CE442FF}"/>
    <cellStyle name="Normal 2 3 3 3 3 3 2 4" xfId="19460" xr:uid="{1475A422-38A2-485E-861A-A9F66606A10D}"/>
    <cellStyle name="Normal 2 3 3 3 3 3 2 5" xfId="19461" xr:uid="{579ED827-D865-430B-ADAE-2C55BE0490FA}"/>
    <cellStyle name="Normal 2 3 3 3 3 3 2 6" xfId="19462" xr:uid="{C5D238C3-E7DA-4897-BB59-6A9C4E4EDAFF}"/>
    <cellStyle name="Normal 2 3 3 3 3 3 2 7" xfId="19463" xr:uid="{34492433-9155-424D-8B2D-9B36CCD44E9D}"/>
    <cellStyle name="Normal 2 3 3 3 3 3 2 8" xfId="19464" xr:uid="{8AF86D7E-05BD-4DC7-853D-91EB13206A61}"/>
    <cellStyle name="Normal 2 3 3 3 3 3 2 9" xfId="19465" xr:uid="{1970B78B-49D1-4CFF-AD16-03DAB0CFD8E7}"/>
    <cellStyle name="Normal 2 3 3 3 3 3 3" xfId="19466" xr:uid="{104309ED-7CF1-41A4-AED8-6EF50771F76F}"/>
    <cellStyle name="Normal 2 3 3 3 3 3 3 2" xfId="19467" xr:uid="{B87971F2-F2CB-41BE-ABDB-969C25F89E05}"/>
    <cellStyle name="Normal 2 3 3 3 3 3 3 2 2" xfId="19468" xr:uid="{CA832281-61C8-4934-ACC3-C242953B56EB}"/>
    <cellStyle name="Normal 2 3 3 3 3 3 3 2 3" xfId="19469" xr:uid="{F91B50F9-81CE-4164-B850-A5C32B448DDA}"/>
    <cellStyle name="Normal 2 3 3 3 3 3 3 2 4" xfId="19470" xr:uid="{CDC150BC-E0E9-4540-A6DF-07F7E452C6BD}"/>
    <cellStyle name="Normal 2 3 3 3 3 3 3 2 5" xfId="19471" xr:uid="{FAE06B60-8630-4B51-B3C0-7706BE32F874}"/>
    <cellStyle name="Normal 2 3 3 3 3 3 3 2 6" xfId="19472" xr:uid="{A01C0991-29AB-45CD-AC22-26756E790913}"/>
    <cellStyle name="Normal 2 3 3 3 3 3 3 3" xfId="19473" xr:uid="{877D6B97-012E-4ACD-9FAA-4ACB923F6E0E}"/>
    <cellStyle name="Normal 2 3 3 3 3 3 3 4" xfId="19474" xr:uid="{F88C167D-7602-427F-8D2B-A9A57D717C02}"/>
    <cellStyle name="Normal 2 3 3 3 3 3 3 5" xfId="19475" xr:uid="{1B167470-743D-4580-A68F-632AF28F4DC7}"/>
    <cellStyle name="Normal 2 3 3 3 3 3 3 6" xfId="19476" xr:uid="{102C0873-EB4A-475C-917E-D94FF447545F}"/>
    <cellStyle name="Normal 2 3 3 3 3 3 4" xfId="19477" xr:uid="{103D419B-B103-4128-80B6-9014CAC5CA2C}"/>
    <cellStyle name="Normal 2 3 3 3 3 3 5" xfId="19478" xr:uid="{0032BD60-B0E5-4A89-8527-8C0BA111F2AF}"/>
    <cellStyle name="Normal 2 3 3 3 3 3 6" xfId="19479" xr:uid="{2B2D1119-5D1B-4563-8D1C-1B10244DB528}"/>
    <cellStyle name="Normal 2 3 3 3 3 3 7" xfId="19480" xr:uid="{5226E3D9-2D27-41C2-B7D1-5B72F461ACAF}"/>
    <cellStyle name="Normal 2 3 3 3 3 3 8" xfId="19481" xr:uid="{9AE913DE-44AB-4CC2-B10E-106EAAFF1A24}"/>
    <cellStyle name="Normal 2 3 3 3 3 3 9" xfId="19482" xr:uid="{D8F208E0-83E8-43F6-B016-AD68A957394E}"/>
    <cellStyle name="Normal 2 3 3 3 3 4" xfId="19483" xr:uid="{FD9B01FB-D4A1-48F3-940E-F666B63E977C}"/>
    <cellStyle name="Normal 2 3 3 3 3 5" xfId="19484" xr:uid="{1F214DD0-E997-4218-BFA9-A96194950446}"/>
    <cellStyle name="Normal 2 3 3 3 3 5 2" xfId="19485" xr:uid="{BB7D66E1-8C93-4FD2-8D09-AAC567CF37FA}"/>
    <cellStyle name="Normal 2 3 3 3 3 5 2 2" xfId="19486" xr:uid="{C23E6978-F0D1-4689-BBA8-6139165718AA}"/>
    <cellStyle name="Normal 2 3 3 3 3 5 2 3" xfId="19487" xr:uid="{86CBB674-7974-4A55-8178-39CF69099C51}"/>
    <cellStyle name="Normal 2 3 3 3 3 5 2 4" xfId="19488" xr:uid="{70CB2F6A-A9DD-4BF4-B50C-6876A11D9D48}"/>
    <cellStyle name="Normal 2 3 3 3 3 5 2 5" xfId="19489" xr:uid="{28E53EA6-0FA1-44B2-9B61-054A438F6815}"/>
    <cellStyle name="Normal 2 3 3 3 3 5 2 6" xfId="19490" xr:uid="{5E46D146-E3F7-40FD-B539-59DEFC6F2FFF}"/>
    <cellStyle name="Normal 2 3 3 3 3 5 3" xfId="19491" xr:uid="{06AE5853-0B46-49C6-8FD0-F5551D5619CF}"/>
    <cellStyle name="Normal 2 3 3 3 3 5 4" xfId="19492" xr:uid="{E3CF5E95-E59A-40C2-B1A6-0F15AAF76A9F}"/>
    <cellStyle name="Normal 2 3 3 3 3 5 5" xfId="19493" xr:uid="{653CC3C8-17EE-4CBF-9E0F-597EB18201F1}"/>
    <cellStyle name="Normal 2 3 3 3 3 5 6" xfId="19494" xr:uid="{EA3A4C1C-6588-4DEC-B0C7-4A7ECF1CF7B8}"/>
    <cellStyle name="Normal 2 3 3 3 3 6" xfId="19495" xr:uid="{108D8A18-7010-4C80-8A55-A18D7E8A719D}"/>
    <cellStyle name="Normal 2 3 3 3 3 7" xfId="19496" xr:uid="{FD45A41E-C5AC-4B8A-9A8C-87270A566F4F}"/>
    <cellStyle name="Normal 2 3 3 3 3 8" xfId="19497" xr:uid="{1D9C01CB-CAB5-4740-881E-3CAC4CDEAB64}"/>
    <cellStyle name="Normal 2 3 3 3 3 9" xfId="19498" xr:uid="{E0D38DAA-5D72-4994-9F11-4E5EADC8395C}"/>
    <cellStyle name="Normal 2 3 3 3 4" xfId="19499" xr:uid="{B042E2CE-EF65-4DA3-A220-55B9ABDE278E}"/>
    <cellStyle name="Normal 2 3 3 3 5" xfId="19500" xr:uid="{B36FFF52-E246-4D47-93B0-C1715AA945D1}"/>
    <cellStyle name="Normal 2 3 3 3 5 2" xfId="19501" xr:uid="{E3A8DE70-6C80-4E47-9914-D5319BE51B59}"/>
    <cellStyle name="Normal 2 3 3 3 5 2 2" xfId="19502" xr:uid="{95434427-1AD5-4509-B1BF-68C50F398BE9}"/>
    <cellStyle name="Normal 2 3 3 3 5 2 2 2" xfId="19503" xr:uid="{F22E24BF-8101-448D-9DC9-6D2E9559734E}"/>
    <cellStyle name="Normal 2 3 3 3 5 2 2 2 2" xfId="19504" xr:uid="{119453D4-D53E-4A52-9B9D-E0BDE590654E}"/>
    <cellStyle name="Normal 2 3 3 3 5 2 2 2 3" xfId="19505" xr:uid="{D5944309-EB1E-4614-8C1E-8E07F989842C}"/>
    <cellStyle name="Normal 2 3 3 3 5 2 2 2 4" xfId="19506" xr:uid="{3A48BA95-A3CC-46AF-846E-4CA2A991C378}"/>
    <cellStyle name="Normal 2 3 3 3 5 2 2 2 5" xfId="19507" xr:uid="{2F7EFD01-D4BB-494F-8590-98F32B2A1331}"/>
    <cellStyle name="Normal 2 3 3 3 5 2 2 2 6" xfId="19508" xr:uid="{A20082CF-2288-41CE-9419-037BE7132E28}"/>
    <cellStyle name="Normal 2 3 3 3 5 2 2 3" xfId="19509" xr:uid="{234855C1-5298-473C-A094-AC439C232768}"/>
    <cellStyle name="Normal 2 3 3 3 5 2 2 4" xfId="19510" xr:uid="{6D121A32-A279-4860-98DA-D8025D6AD9B4}"/>
    <cellStyle name="Normal 2 3 3 3 5 2 2 5" xfId="19511" xr:uid="{B2006C6E-92BB-48A6-AA3A-88F63FE83D1F}"/>
    <cellStyle name="Normal 2 3 3 3 5 2 2 6" xfId="19512" xr:uid="{D9BEEBF1-838E-4DF7-A36C-3DDF4CE650DB}"/>
    <cellStyle name="Normal 2 3 3 3 5 2 3" xfId="19513" xr:uid="{D19B79B6-25BB-49F2-8CB0-9C28DD429147}"/>
    <cellStyle name="Normal 2 3 3 3 5 2 4" xfId="19514" xr:uid="{C428EF45-77F2-41D9-976D-8B393321B251}"/>
    <cellStyle name="Normal 2 3 3 3 5 2 5" xfId="19515" xr:uid="{B025CF6F-0575-4F2F-AE6E-E0D6F116CDD9}"/>
    <cellStyle name="Normal 2 3 3 3 5 2 6" xfId="19516" xr:uid="{55736198-CE0A-4ACB-97ED-154075E4CEB8}"/>
    <cellStyle name="Normal 2 3 3 3 5 2 7" xfId="19517" xr:uid="{739EB2BC-8247-404E-9C04-6E0D4D1B43B4}"/>
    <cellStyle name="Normal 2 3 3 3 5 2 8" xfId="19518" xr:uid="{2E64CE5E-F76C-4153-A9B7-A364421D2229}"/>
    <cellStyle name="Normal 2 3 3 3 5 2 9" xfId="19519" xr:uid="{4584C896-F139-43EE-A535-CD1D33D3CC49}"/>
    <cellStyle name="Normal 2 3 3 3 5 3" xfId="19520" xr:uid="{6E963797-3320-4A34-8DC5-7FF8F79CE604}"/>
    <cellStyle name="Normal 2 3 3 3 5 3 2" xfId="19521" xr:uid="{5549F073-1FB8-46A1-9438-5D26556C16B1}"/>
    <cellStyle name="Normal 2 3 3 3 5 3 2 2" xfId="19522" xr:uid="{3783B8DF-E47E-4C11-9234-E4EF87B72A19}"/>
    <cellStyle name="Normal 2 3 3 3 5 3 2 3" xfId="19523" xr:uid="{6486CEF0-1133-4447-B3F5-468D43256B31}"/>
    <cellStyle name="Normal 2 3 3 3 5 3 2 4" xfId="19524" xr:uid="{D147A2D9-AA8A-4A01-B57E-D7D6499E3B8D}"/>
    <cellStyle name="Normal 2 3 3 3 5 3 2 5" xfId="19525" xr:uid="{BCDC8754-39A6-464F-8D63-21EA4D36746C}"/>
    <cellStyle name="Normal 2 3 3 3 5 3 2 6" xfId="19526" xr:uid="{73F9FA9B-E241-4A8F-A370-C579EBBEE3B7}"/>
    <cellStyle name="Normal 2 3 3 3 5 3 3" xfId="19527" xr:uid="{2A88C877-CA8A-41B6-A930-3229B1D081B7}"/>
    <cellStyle name="Normal 2 3 3 3 5 3 4" xfId="19528" xr:uid="{7E80F67A-5517-46E8-A30B-DBC5B13C7A97}"/>
    <cellStyle name="Normal 2 3 3 3 5 3 5" xfId="19529" xr:uid="{CFC9D207-14C4-446F-804A-97DDF43E74B9}"/>
    <cellStyle name="Normal 2 3 3 3 5 3 6" xfId="19530" xr:uid="{CC3F2D66-7536-427C-B1B1-4DDF058FD222}"/>
    <cellStyle name="Normal 2 3 3 3 5 4" xfId="19531" xr:uid="{C6E8E231-6FCA-4226-B9BB-821616B6C7FE}"/>
    <cellStyle name="Normal 2 3 3 3 5 5" xfId="19532" xr:uid="{49F9FEC3-96A5-4CF7-A78C-FA3F2A86BE46}"/>
    <cellStyle name="Normal 2 3 3 3 5 6" xfId="19533" xr:uid="{FC64B03F-8D90-4234-8660-7E9F5C828A44}"/>
    <cellStyle name="Normal 2 3 3 3 5 7" xfId="19534" xr:uid="{D02E5800-C54F-438B-8BEF-92A4A8CD2191}"/>
    <cellStyle name="Normal 2 3 3 3 5 8" xfId="19535" xr:uid="{A60225EE-0EBD-46B3-A900-748D19ADD7EA}"/>
    <cellStyle name="Normal 2 3 3 3 5 9" xfId="19536" xr:uid="{448B7067-DDC1-48DD-BF09-424B11624874}"/>
    <cellStyle name="Normal 2 3 3 3 6" xfId="19537" xr:uid="{FBCFE7B4-5291-4615-BB86-BE8E00C0CE97}"/>
    <cellStyle name="Normal 2 3 3 3 7" xfId="19538" xr:uid="{5D92086A-95A8-40A9-A098-0D43110B51BA}"/>
    <cellStyle name="Normal 2 3 3 3 8" xfId="19539" xr:uid="{13FC334D-A3D7-4EA0-96E0-DB0AD728ACCB}"/>
    <cellStyle name="Normal 2 3 3 3 8 2" xfId="19540" xr:uid="{048E58F0-6C4E-4812-AEE8-6BD52C81EAB1}"/>
    <cellStyle name="Normal 2 3 3 3 8 2 2" xfId="19541" xr:uid="{D16315A6-081D-4E85-A3DA-7F804AEBA852}"/>
    <cellStyle name="Normal 2 3 3 3 8 2 3" xfId="19542" xr:uid="{3C5BBB53-4A61-4E66-A35E-8EE4844A360B}"/>
    <cellStyle name="Normal 2 3 3 3 8 2 4" xfId="19543" xr:uid="{FB42FE11-CDFF-411B-AEEE-D7D4FEFCF96E}"/>
    <cellStyle name="Normal 2 3 3 3 8 2 5" xfId="19544" xr:uid="{44333461-BF6C-4AC3-8C12-E14BF7CD34A2}"/>
    <cellStyle name="Normal 2 3 3 3 8 2 6" xfId="19545" xr:uid="{9A9A16F9-8932-470D-81A4-ADC6A9A777B6}"/>
    <cellStyle name="Normal 2 3 3 3 8 3" xfId="19546" xr:uid="{D43AD542-AD1F-4197-814F-DBE42A5DB91D}"/>
    <cellStyle name="Normal 2 3 3 3 8 4" xfId="19547" xr:uid="{22F4F40F-BEDB-4155-919C-669D8D3ECF1F}"/>
    <cellStyle name="Normal 2 3 3 3 8 5" xfId="19548" xr:uid="{F3068C59-67E4-4F9A-9D4C-145D2B20A4FE}"/>
    <cellStyle name="Normal 2 3 3 3 8 6" xfId="19549" xr:uid="{6400DED3-5491-4E96-990D-58172B43BD75}"/>
    <cellStyle name="Normal 2 3 3 3 9" xfId="19550" xr:uid="{8C0A6152-67BC-469A-A248-3B79127EBF20}"/>
    <cellStyle name="Normal 2 3 3 4" xfId="19551" xr:uid="{49BBF240-7ABC-4353-A615-AD83A3E89C31}"/>
    <cellStyle name="Normal 2 3 3 5" xfId="19552" xr:uid="{691368A6-39FA-440B-ACAF-4D72175A46C6}"/>
    <cellStyle name="Normal 2 3 3 5 10" xfId="19553" xr:uid="{82A7E7E4-DBFF-4D1A-A121-B848175280AA}"/>
    <cellStyle name="Normal 2 3 3 5 11" xfId="19554" xr:uid="{69B3109D-8540-4401-B514-CE19B2CFF64D}"/>
    <cellStyle name="Normal 2 3 3 5 12" xfId="19555" xr:uid="{A0D347CD-24A7-44BA-991E-A857FF14B0D7}"/>
    <cellStyle name="Normal 2 3 3 5 2" xfId="19556" xr:uid="{51419ECB-2300-4161-ABAF-979BC198922A}"/>
    <cellStyle name="Normal 2 3 3 5 2 10" xfId="19557" xr:uid="{68D4675B-BC49-4268-BBA2-CA75109F0215}"/>
    <cellStyle name="Normal 2 3 3 5 2 11" xfId="19558" xr:uid="{F06D1991-05DD-4C03-A298-3A4CFCD375E3}"/>
    <cellStyle name="Normal 2 3 3 5 2 12" xfId="19559" xr:uid="{055474D2-F4E5-4ED2-804C-CF1174995E21}"/>
    <cellStyle name="Normal 2 3 3 5 2 2" xfId="19560" xr:uid="{3259DBF1-AC39-430A-9DBE-09BD9FB51077}"/>
    <cellStyle name="Normal 2 3 3 5 2 2 2" xfId="19561" xr:uid="{ECCD463C-BD61-47E8-A573-1E73DD9176F2}"/>
    <cellStyle name="Normal 2 3 3 5 2 2 2 2" xfId="19562" xr:uid="{62D94393-9340-4B9E-85DB-F32928ACF4AE}"/>
    <cellStyle name="Normal 2 3 3 5 2 2 2 2 2" xfId="19563" xr:uid="{1CE05C83-4606-46E0-9B3E-A381004F76DA}"/>
    <cellStyle name="Normal 2 3 3 5 2 2 2 2 2 2" xfId="19564" xr:uid="{4A400CB1-2350-4D05-80E9-A099BF62520A}"/>
    <cellStyle name="Normal 2 3 3 5 2 2 2 2 2 3" xfId="19565" xr:uid="{6017967C-680B-4C9B-8768-2B41BDE8800D}"/>
    <cellStyle name="Normal 2 3 3 5 2 2 2 2 2 4" xfId="19566" xr:uid="{97594E91-4F85-4C29-8A99-B5233B200875}"/>
    <cellStyle name="Normal 2 3 3 5 2 2 2 2 2 5" xfId="19567" xr:uid="{B653CA4E-0042-411B-8FC3-256E1AE72DB4}"/>
    <cellStyle name="Normal 2 3 3 5 2 2 2 2 2 6" xfId="19568" xr:uid="{7CC4BB62-AC10-48A3-81BF-88D32992E18C}"/>
    <cellStyle name="Normal 2 3 3 5 2 2 2 2 3" xfId="19569" xr:uid="{687E6FAF-8082-499F-A49E-6B6F9C043D30}"/>
    <cellStyle name="Normal 2 3 3 5 2 2 2 2 4" xfId="19570" xr:uid="{D3BC949E-1C62-4D9D-887B-9A53178BF3D1}"/>
    <cellStyle name="Normal 2 3 3 5 2 2 2 2 5" xfId="19571" xr:uid="{D08A317C-68F9-436C-A7F1-C373631CB287}"/>
    <cellStyle name="Normal 2 3 3 5 2 2 2 2 6" xfId="19572" xr:uid="{CA5244B4-8031-4486-AE5A-8D17534C0474}"/>
    <cellStyle name="Normal 2 3 3 5 2 2 2 3" xfId="19573" xr:uid="{C4758A5F-93D2-4944-9F58-CF92F66E65BF}"/>
    <cellStyle name="Normal 2 3 3 5 2 2 2 4" xfId="19574" xr:uid="{7FE43BB0-1510-4A5E-AB13-00A1180A8F89}"/>
    <cellStyle name="Normal 2 3 3 5 2 2 2 5" xfId="19575" xr:uid="{DB85EAF7-211A-4952-9DDE-BB01123A374E}"/>
    <cellStyle name="Normal 2 3 3 5 2 2 2 6" xfId="19576" xr:uid="{DF45ABAF-5AEB-43C9-8010-49B73CBB4889}"/>
    <cellStyle name="Normal 2 3 3 5 2 2 2 7" xfId="19577" xr:uid="{B1F1847E-FB03-4A9D-9DF4-1B1E7E128F06}"/>
    <cellStyle name="Normal 2 3 3 5 2 2 2 8" xfId="19578" xr:uid="{90A66811-A6C3-4E41-B5AF-CE7FE5A077AF}"/>
    <cellStyle name="Normal 2 3 3 5 2 2 2 9" xfId="19579" xr:uid="{A316295D-E30B-4ED3-9451-2C8A4A38C491}"/>
    <cellStyle name="Normal 2 3 3 5 2 2 3" xfId="19580" xr:uid="{EF217E9B-C212-4E5F-995A-2FFA07BCAA8C}"/>
    <cellStyle name="Normal 2 3 3 5 2 2 3 2" xfId="19581" xr:uid="{ED4FC1D1-B532-4A29-B1D0-EECAB412D24A}"/>
    <cellStyle name="Normal 2 3 3 5 2 2 3 2 2" xfId="19582" xr:uid="{817B0FC1-5E89-4EFA-8421-92522D5ED761}"/>
    <cellStyle name="Normal 2 3 3 5 2 2 3 2 3" xfId="19583" xr:uid="{DCA089B8-B12A-496B-8A41-02CCCDFAB434}"/>
    <cellStyle name="Normal 2 3 3 5 2 2 3 2 4" xfId="19584" xr:uid="{242DB8AE-0217-485D-B756-EB606256218E}"/>
    <cellStyle name="Normal 2 3 3 5 2 2 3 2 5" xfId="19585" xr:uid="{CDA33D26-8AF4-4310-9CB6-37484E6C5CC6}"/>
    <cellStyle name="Normal 2 3 3 5 2 2 3 2 6" xfId="19586" xr:uid="{CCE296E4-DC5A-4DAD-8DA2-CCDB59983C25}"/>
    <cellStyle name="Normal 2 3 3 5 2 2 3 3" xfId="19587" xr:uid="{7C978DAE-6C94-4CED-BA86-549738BEA5B0}"/>
    <cellStyle name="Normal 2 3 3 5 2 2 3 4" xfId="19588" xr:uid="{67E382C5-86C8-42D7-8C53-FFDD75A888C8}"/>
    <cellStyle name="Normal 2 3 3 5 2 2 3 5" xfId="19589" xr:uid="{66CD7084-B278-4CD4-93DA-9FD8BCBCCD79}"/>
    <cellStyle name="Normal 2 3 3 5 2 2 3 6" xfId="19590" xr:uid="{D2B3F4A2-5F2D-4969-A9A8-DD8E4C4447CA}"/>
    <cellStyle name="Normal 2 3 3 5 2 2 4" xfId="19591" xr:uid="{BF98ADAB-E482-405A-A2FA-54C015B58962}"/>
    <cellStyle name="Normal 2 3 3 5 2 2 5" xfId="19592" xr:uid="{86492444-758C-46AC-85E1-C2236B94DC63}"/>
    <cellStyle name="Normal 2 3 3 5 2 2 6" xfId="19593" xr:uid="{8FD88BF2-704E-4A5A-9F57-8FDCAD790AF8}"/>
    <cellStyle name="Normal 2 3 3 5 2 2 7" xfId="19594" xr:uid="{88B8C8F5-D2DC-4C64-9036-A7328F29155C}"/>
    <cellStyle name="Normal 2 3 3 5 2 2 8" xfId="19595" xr:uid="{9C6FE281-DE27-4EAF-9CB0-21F965BA5C6D}"/>
    <cellStyle name="Normal 2 3 3 5 2 2 9" xfId="19596" xr:uid="{5873E3CA-0189-462B-90E8-5B7B118BFC35}"/>
    <cellStyle name="Normal 2 3 3 5 2 3" xfId="19597" xr:uid="{D14D0D9A-AE90-4041-81A3-26ED1E8587FA}"/>
    <cellStyle name="Normal 2 3 3 5 2 4" xfId="19598" xr:uid="{E24F08DD-0292-4195-AB8A-013AC00E3316}"/>
    <cellStyle name="Normal 2 3 3 5 2 5" xfId="19599" xr:uid="{93820310-2FA0-4019-8644-BF2BF689220B}"/>
    <cellStyle name="Normal 2 3 3 5 2 5 2" xfId="19600" xr:uid="{51C4D472-93DC-4DF4-95BB-B6F771C49A1F}"/>
    <cellStyle name="Normal 2 3 3 5 2 5 2 2" xfId="19601" xr:uid="{3934FE72-09C3-4E47-8D95-9464D0705030}"/>
    <cellStyle name="Normal 2 3 3 5 2 5 2 3" xfId="19602" xr:uid="{E9930F86-59EF-4299-9122-5CB59ED5AB3E}"/>
    <cellStyle name="Normal 2 3 3 5 2 5 2 4" xfId="19603" xr:uid="{F53BFD2A-C640-44FA-AF4D-3FD59022E351}"/>
    <cellStyle name="Normal 2 3 3 5 2 5 2 5" xfId="19604" xr:uid="{AFF46EB8-DB2F-4E35-A0CE-CCA1A6465247}"/>
    <cellStyle name="Normal 2 3 3 5 2 5 2 6" xfId="19605" xr:uid="{A0ACB4B1-CB0B-4D12-8F98-331D064E59BC}"/>
    <cellStyle name="Normal 2 3 3 5 2 5 3" xfId="19606" xr:uid="{8D64361A-A321-4155-9400-F8E1078980DA}"/>
    <cellStyle name="Normal 2 3 3 5 2 5 4" xfId="19607" xr:uid="{C0BF8AEE-31B3-49E3-A143-926F18367780}"/>
    <cellStyle name="Normal 2 3 3 5 2 5 5" xfId="19608" xr:uid="{457DA78D-C229-4ACF-A08F-333D3DD2EE2C}"/>
    <cellStyle name="Normal 2 3 3 5 2 5 6" xfId="19609" xr:uid="{E1546B20-0060-4997-825C-65295E4ED34C}"/>
    <cellStyle name="Normal 2 3 3 5 2 6" xfId="19610" xr:uid="{C360C29E-95B3-4281-A61A-BCFC74C3B54E}"/>
    <cellStyle name="Normal 2 3 3 5 2 7" xfId="19611" xr:uid="{0B4480DF-FA9C-4D08-B189-A6890014CF57}"/>
    <cellStyle name="Normal 2 3 3 5 2 8" xfId="19612" xr:uid="{46EDC78B-0593-4A87-B90E-2A2A05877D34}"/>
    <cellStyle name="Normal 2 3 3 5 2 9" xfId="19613" xr:uid="{E17B8E77-3E78-4622-9E5B-A24A4C94B2CB}"/>
    <cellStyle name="Normal 2 3 3 5 3" xfId="19614" xr:uid="{710F695A-8D96-43DB-B36E-30AE7ABFE585}"/>
    <cellStyle name="Normal 2 3 3 5 3 2" xfId="19615" xr:uid="{B86E54A5-3806-4769-832B-5427ED173562}"/>
    <cellStyle name="Normal 2 3 3 5 3 2 2" xfId="19616" xr:uid="{CC6E9ADB-84E0-4A05-AD51-F987BB843036}"/>
    <cellStyle name="Normal 2 3 3 5 3 2 2 2" xfId="19617" xr:uid="{0F60F035-F095-4BF8-8EB9-036FBF7D8126}"/>
    <cellStyle name="Normal 2 3 3 5 3 2 2 2 2" xfId="19618" xr:uid="{434515E2-CECA-49DA-8C19-BEC1492E0E09}"/>
    <cellStyle name="Normal 2 3 3 5 3 2 2 2 3" xfId="19619" xr:uid="{2E3C22B1-F4D5-44AC-AFB6-07627DB84824}"/>
    <cellStyle name="Normal 2 3 3 5 3 2 2 2 4" xfId="19620" xr:uid="{AB3CCFC2-9128-4FC0-A952-FD75B2443442}"/>
    <cellStyle name="Normal 2 3 3 5 3 2 2 2 5" xfId="19621" xr:uid="{185A2276-7A57-4246-85AB-B878A3F1809E}"/>
    <cellStyle name="Normal 2 3 3 5 3 2 2 2 6" xfId="19622" xr:uid="{062E9441-9F41-4BD5-9A9E-09C88C1A9731}"/>
    <cellStyle name="Normal 2 3 3 5 3 2 2 3" xfId="19623" xr:uid="{BA4E99EF-9370-42E5-A77C-B6DF051A0591}"/>
    <cellStyle name="Normal 2 3 3 5 3 2 2 4" xfId="19624" xr:uid="{524911F7-A544-4C50-9D6B-37036929E798}"/>
    <cellStyle name="Normal 2 3 3 5 3 2 2 5" xfId="19625" xr:uid="{A714E643-A740-4E85-9226-3B8389309264}"/>
    <cellStyle name="Normal 2 3 3 5 3 2 2 6" xfId="19626" xr:uid="{0D0C86CB-4C1F-4D5B-A93A-0CC46E3C1F56}"/>
    <cellStyle name="Normal 2 3 3 5 3 2 3" xfId="19627" xr:uid="{EF8449FE-393E-4485-932F-6F25E1C17720}"/>
    <cellStyle name="Normal 2 3 3 5 3 2 4" xfId="19628" xr:uid="{15948251-4BF8-4D41-922D-577216787CF0}"/>
    <cellStyle name="Normal 2 3 3 5 3 2 5" xfId="19629" xr:uid="{9A902EF9-81CA-4468-8AFB-F670CB844A8B}"/>
    <cellStyle name="Normal 2 3 3 5 3 2 6" xfId="19630" xr:uid="{CED4EE73-BD2F-4D89-A266-64516AA077F4}"/>
    <cellStyle name="Normal 2 3 3 5 3 2 7" xfId="19631" xr:uid="{9B805C15-FDC4-46C1-B159-9D3B73ACD153}"/>
    <cellStyle name="Normal 2 3 3 5 3 2 8" xfId="19632" xr:uid="{802617DD-5AE4-4BFF-A5E0-6EE317538380}"/>
    <cellStyle name="Normal 2 3 3 5 3 2 9" xfId="19633" xr:uid="{03A44BE6-73B9-4EA1-842B-4FEC312599CC}"/>
    <cellStyle name="Normal 2 3 3 5 3 3" xfId="19634" xr:uid="{E136263B-3D67-40E4-A486-A9E70C19E305}"/>
    <cellStyle name="Normal 2 3 3 5 3 3 2" xfId="19635" xr:uid="{4F74A8EB-811C-4CD1-B5B9-58336934A670}"/>
    <cellStyle name="Normal 2 3 3 5 3 3 2 2" xfId="19636" xr:uid="{B7DF5E7F-709A-4693-84D6-5CA976FEB2D8}"/>
    <cellStyle name="Normal 2 3 3 5 3 3 2 3" xfId="19637" xr:uid="{FC461A51-3CA4-40B3-8E36-E5A2A344294D}"/>
    <cellStyle name="Normal 2 3 3 5 3 3 2 4" xfId="19638" xr:uid="{C150F541-2517-47DB-8212-1879BFDE0182}"/>
    <cellStyle name="Normal 2 3 3 5 3 3 2 5" xfId="19639" xr:uid="{93064F17-8556-4716-A5F2-E3937B1CD222}"/>
    <cellStyle name="Normal 2 3 3 5 3 3 2 6" xfId="19640" xr:uid="{AADC9D43-5787-44F3-8503-77DF465E42FA}"/>
    <cellStyle name="Normal 2 3 3 5 3 3 3" xfId="19641" xr:uid="{D2E77251-E6C5-4C46-9CCE-6D8AB77B3C40}"/>
    <cellStyle name="Normal 2 3 3 5 3 3 4" xfId="19642" xr:uid="{10277F92-B170-4108-8B21-226365C595DB}"/>
    <cellStyle name="Normal 2 3 3 5 3 3 5" xfId="19643" xr:uid="{0023F44E-AC43-460C-AB45-2719D609A530}"/>
    <cellStyle name="Normal 2 3 3 5 3 3 6" xfId="19644" xr:uid="{CD0FB50F-9033-44E6-BAEA-35951AA66111}"/>
    <cellStyle name="Normal 2 3 3 5 3 4" xfId="19645" xr:uid="{E34BF956-2154-4CD6-BA70-823A4E2DB610}"/>
    <cellStyle name="Normal 2 3 3 5 3 5" xfId="19646" xr:uid="{2FFE39BB-513F-4CC2-84CD-3F4265F150AC}"/>
    <cellStyle name="Normal 2 3 3 5 3 6" xfId="19647" xr:uid="{C3A06F7A-0683-4748-8E8D-727223F25EA0}"/>
    <cellStyle name="Normal 2 3 3 5 3 7" xfId="19648" xr:uid="{58082221-FB58-41C5-B85D-7FC14EF5BF59}"/>
    <cellStyle name="Normal 2 3 3 5 3 8" xfId="19649" xr:uid="{D14545AF-99F9-4647-91C9-6EF1C30BCE51}"/>
    <cellStyle name="Normal 2 3 3 5 3 9" xfId="19650" xr:uid="{86B2A8D5-D27C-499F-B7E2-249D0532053E}"/>
    <cellStyle name="Normal 2 3 3 5 4" xfId="19651" xr:uid="{F2199534-4BA1-484A-8A4A-FD9D5E4A11E8}"/>
    <cellStyle name="Normal 2 3 3 5 5" xfId="19652" xr:uid="{2E182748-D300-4C08-8A95-D55769ACC4F9}"/>
    <cellStyle name="Normal 2 3 3 5 5 2" xfId="19653" xr:uid="{168DA587-BFF8-4266-ACF2-4865EE56CAEA}"/>
    <cellStyle name="Normal 2 3 3 5 5 2 2" xfId="19654" xr:uid="{6529F321-3126-448E-8993-99EAC4A4A482}"/>
    <cellStyle name="Normal 2 3 3 5 5 2 3" xfId="19655" xr:uid="{DFA76563-F7B9-42B6-98D4-85A79CC72E6D}"/>
    <cellStyle name="Normal 2 3 3 5 5 2 4" xfId="19656" xr:uid="{DBD9A01B-FE03-4E7E-B850-121011DC0EDD}"/>
    <cellStyle name="Normal 2 3 3 5 5 2 5" xfId="19657" xr:uid="{D7C0BA5C-0269-4CBD-B656-49A5B8FDAFB0}"/>
    <cellStyle name="Normal 2 3 3 5 5 2 6" xfId="19658" xr:uid="{9CDCF118-75A8-4406-958F-24420ED17857}"/>
    <cellStyle name="Normal 2 3 3 5 5 3" xfId="19659" xr:uid="{7047EF69-371F-4766-8DE9-7C7B55055236}"/>
    <cellStyle name="Normal 2 3 3 5 5 4" xfId="19660" xr:uid="{7264091A-FBFD-453A-A044-AAE7FDAF53B3}"/>
    <cellStyle name="Normal 2 3 3 5 5 5" xfId="19661" xr:uid="{E90CFCDC-8B83-402B-9FBA-3B9A7DEDE492}"/>
    <cellStyle name="Normal 2 3 3 5 5 6" xfId="19662" xr:uid="{CC89BFAE-334F-4D79-93DF-DF6658EE3E5C}"/>
    <cellStyle name="Normal 2 3 3 5 6" xfId="19663" xr:uid="{751C5604-D180-4482-B678-C1D7F1F72542}"/>
    <cellStyle name="Normal 2 3 3 5 7" xfId="19664" xr:uid="{02BE2709-6B1B-407D-9856-631FB583725D}"/>
    <cellStyle name="Normal 2 3 3 5 8" xfId="19665" xr:uid="{2391C86E-1276-4978-92BA-AAB8C28A69DD}"/>
    <cellStyle name="Normal 2 3 3 5 9" xfId="19666" xr:uid="{02D40597-E352-4FA4-8719-68F140121FB1}"/>
    <cellStyle name="Normal 2 3 3 6" xfId="19667" xr:uid="{8B9F956C-ADB0-44B8-A27B-BDC3A87C9073}"/>
    <cellStyle name="Normal 2 3 3 7" xfId="19668" xr:uid="{00DF0A82-655B-4D98-BCAC-138DF4774411}"/>
    <cellStyle name="Normal 2 3 3 8" xfId="19669" xr:uid="{EDA79A32-5F4C-47EF-B420-865D1F73616E}"/>
    <cellStyle name="Normal 2 3 3 8 2" xfId="19670" xr:uid="{53E4D9C9-F167-42AF-B26A-8DDB4D0069EA}"/>
    <cellStyle name="Normal 2 3 3 8 2 2" xfId="19671" xr:uid="{027154C5-9E57-4E1C-AB5F-3744F0195D18}"/>
    <cellStyle name="Normal 2 3 3 8 2 2 2" xfId="19672" xr:uid="{3201D8CC-5DC6-47E6-A29B-73B4BE598D35}"/>
    <cellStyle name="Normal 2 3 3 8 2 2 2 2" xfId="19673" xr:uid="{4D62F65A-AF96-40A6-AA68-45872A12F574}"/>
    <cellStyle name="Normal 2 3 3 8 2 2 2 3" xfId="19674" xr:uid="{A5EA12E3-0C51-4DA9-B40D-FB3D28E3D84A}"/>
    <cellStyle name="Normal 2 3 3 8 2 2 2 4" xfId="19675" xr:uid="{89191AE3-5BAE-4A07-A197-9E267B93CCAF}"/>
    <cellStyle name="Normal 2 3 3 8 2 2 2 5" xfId="19676" xr:uid="{752F28CF-4304-46EB-B701-292AF26390BB}"/>
    <cellStyle name="Normal 2 3 3 8 2 2 2 6" xfId="19677" xr:uid="{F13400F9-2C28-4965-9F19-9493AA0E7C07}"/>
    <cellStyle name="Normal 2 3 3 8 2 2 3" xfId="19678" xr:uid="{62D47D57-D920-4D14-8C36-49EA7E9B70C9}"/>
    <cellStyle name="Normal 2 3 3 8 2 2 4" xfId="19679" xr:uid="{644CBB6B-2734-4E2E-8B55-7E09046AAB54}"/>
    <cellStyle name="Normal 2 3 3 8 2 2 5" xfId="19680" xr:uid="{AE879AB6-5E55-4FF4-8678-8D14F3FE637F}"/>
    <cellStyle name="Normal 2 3 3 8 2 2 6" xfId="19681" xr:uid="{1E2014D5-FB35-453C-956B-0819CBB2AD80}"/>
    <cellStyle name="Normal 2 3 3 8 2 3" xfId="19682" xr:uid="{1C9E93BA-8889-49E7-8ED6-6BDE2E219E90}"/>
    <cellStyle name="Normal 2 3 3 8 2 4" xfId="19683" xr:uid="{13939CE0-AB5A-47AC-8D4B-469BC58D9BEE}"/>
    <cellStyle name="Normal 2 3 3 8 2 5" xfId="19684" xr:uid="{47BFC19A-D470-4AB0-A3D3-572476815EA6}"/>
    <cellStyle name="Normal 2 3 3 8 2 6" xfId="19685" xr:uid="{20F856C9-D78F-4BC3-B61A-D813FADE91A8}"/>
    <cellStyle name="Normal 2 3 3 8 2 7" xfId="19686" xr:uid="{6B23439D-50C9-49B7-84D8-07783BC33118}"/>
    <cellStyle name="Normal 2 3 3 8 2 8" xfId="19687" xr:uid="{B5C42CC1-C5A1-426C-9BA0-135A1AC2FC10}"/>
    <cellStyle name="Normal 2 3 3 8 2 9" xfId="19688" xr:uid="{AFD4DEBB-745B-4D0E-8A3D-98BE475BA134}"/>
    <cellStyle name="Normal 2 3 3 8 3" xfId="19689" xr:uid="{F2C18301-AD60-474E-8410-C7E3E0848376}"/>
    <cellStyle name="Normal 2 3 3 8 3 2" xfId="19690" xr:uid="{CC52DD87-237C-4B01-9193-565BEFE99084}"/>
    <cellStyle name="Normal 2 3 3 8 3 2 2" xfId="19691" xr:uid="{4174B066-0812-45F7-B1F6-4A86CD6DCCEA}"/>
    <cellStyle name="Normal 2 3 3 8 3 2 3" xfId="19692" xr:uid="{E40726EC-146F-49F6-A36F-423ECCB1906B}"/>
    <cellStyle name="Normal 2 3 3 8 3 2 4" xfId="19693" xr:uid="{A30FF91F-7994-4B3F-B8FD-64AF040F10F4}"/>
    <cellStyle name="Normal 2 3 3 8 3 2 5" xfId="19694" xr:uid="{5A8AD7A4-906B-4246-88B1-8D35D5DCD56B}"/>
    <cellStyle name="Normal 2 3 3 8 3 2 6" xfId="19695" xr:uid="{CACC9EAE-638B-4519-A529-57DBD5B6E1C6}"/>
    <cellStyle name="Normal 2 3 3 8 3 3" xfId="19696" xr:uid="{5E600333-7579-4C52-AC52-355CF5B38548}"/>
    <cellStyle name="Normal 2 3 3 8 3 4" xfId="19697" xr:uid="{5BF8507D-4B78-41D6-9019-3C702CC079B0}"/>
    <cellStyle name="Normal 2 3 3 8 3 5" xfId="19698" xr:uid="{A67B2F99-A152-47C0-AAC5-7574431B8605}"/>
    <cellStyle name="Normal 2 3 3 8 3 6" xfId="19699" xr:uid="{FB38A51C-8C09-4B7E-85F6-29D75895A56F}"/>
    <cellStyle name="Normal 2 3 3 8 4" xfId="19700" xr:uid="{D0730D64-B1FF-4572-858A-EE04A870CF3F}"/>
    <cellStyle name="Normal 2 3 3 8 5" xfId="19701" xr:uid="{4F7FFC0F-8842-4C29-89AA-CE05592A1197}"/>
    <cellStyle name="Normal 2 3 3 8 6" xfId="19702" xr:uid="{61B0277F-6D66-4296-BD20-9B10F488B136}"/>
    <cellStyle name="Normal 2 3 3 8 7" xfId="19703" xr:uid="{8ED51A28-EC21-43E5-AD34-0424EEA2AC47}"/>
    <cellStyle name="Normal 2 3 3 8 8" xfId="19704" xr:uid="{638794C0-6255-4C72-A386-3BF43FE62E37}"/>
    <cellStyle name="Normal 2 3 3 8 9" xfId="19705" xr:uid="{0CAEAC13-E380-4D93-AE8D-1617A4A5BDE4}"/>
    <cellStyle name="Normal 2 3 3 9" xfId="19706" xr:uid="{BF6712F1-2A91-4CCD-A97B-C2F87EE09075}"/>
    <cellStyle name="Normal 2 3 30" xfId="19707" xr:uid="{BF65B4C9-B32C-444B-8192-5BE77665C01B}"/>
    <cellStyle name="Normal 2 3 31" xfId="19708" xr:uid="{4E662E41-B4BD-4F67-BEE8-4ED877444715}"/>
    <cellStyle name="Normal 2 3 32" xfId="19709" xr:uid="{CFD7DBB4-577B-4437-821C-A7555773C6B2}"/>
    <cellStyle name="Normal 2 3 33" xfId="19710" xr:uid="{D89D2381-796B-4213-9860-9FC09EE15110}"/>
    <cellStyle name="Normal 2 3 34" xfId="19711" xr:uid="{8D6A2A58-88D4-494A-A268-E296233FFDEF}"/>
    <cellStyle name="Normal 2 3 35" xfId="19712" xr:uid="{D695F890-0F33-43D7-BC29-2D5916CD13FA}"/>
    <cellStyle name="Normal 2 3 36" xfId="19713" xr:uid="{70B597E2-358F-447C-891C-D9DE57C31835}"/>
    <cellStyle name="Normal 2 3 36 10" xfId="19714" xr:uid="{4802ECEC-92F0-4D7F-8E20-098A0869B173}"/>
    <cellStyle name="Normal 2 3 36 11" xfId="19715" xr:uid="{353D4A2F-26C8-4E86-9628-E8FB87608AE5}"/>
    <cellStyle name="Normal 2 3 36 12" xfId="19716" xr:uid="{69C0F560-0E6D-494A-868D-9919446B664D}"/>
    <cellStyle name="Normal 2 3 36 13" xfId="19717" xr:uid="{19DB679C-D7B4-4889-B850-54FDACE96382}"/>
    <cellStyle name="Normal 2 3 36 14" xfId="19718" xr:uid="{A6915AB6-AC68-4E23-8D09-5AD7A831B7F1}"/>
    <cellStyle name="Normal 2 3 36 15" xfId="19719" xr:uid="{916869FE-2ACB-4070-89CD-3E46E6C5B015}"/>
    <cellStyle name="Normal 2 3 36 16" xfId="19720" xr:uid="{D9DB2DE7-C1F7-438C-B962-759A048D7738}"/>
    <cellStyle name="Normal 2 3 36 17" xfId="19721" xr:uid="{6EB2C16A-F8A7-4B5C-BE2E-14130EDFC2BB}"/>
    <cellStyle name="Normal 2 3 36 2" xfId="19722" xr:uid="{CB79BF29-DA0F-4F04-A45A-9866A1E784CB}"/>
    <cellStyle name="Normal 2 3 36 2 10" xfId="19723" xr:uid="{E3AF3948-F5DB-46CA-8639-78F9A43F91D9}"/>
    <cellStyle name="Normal 2 3 36 2 11" xfId="19724" xr:uid="{9E020419-753E-4CA6-B066-BF5A19F2A30B}"/>
    <cellStyle name="Normal 2 3 36 2 12" xfId="19725" xr:uid="{4379E7D7-2518-4B67-8E48-ADE9B93AD0F5}"/>
    <cellStyle name="Normal 2 3 36 2 13" xfId="19726" xr:uid="{7C51A6E2-7623-4F65-85FC-7674273F1613}"/>
    <cellStyle name="Normal 2 3 36 2 14" xfId="19727" xr:uid="{85D41294-225D-4806-903B-30EE2DE1C6DA}"/>
    <cellStyle name="Normal 2 3 36 2 15" xfId="19728" xr:uid="{99F55610-F64C-4950-8A58-D71A5DB055E0}"/>
    <cellStyle name="Normal 2 3 36 2 16" xfId="19729" xr:uid="{065A90BF-1F5F-4B40-9B4E-617023DE2932}"/>
    <cellStyle name="Normal 2 3 36 2 17" xfId="19730" xr:uid="{6C89C67A-CEA7-4EAE-BB97-C8EDB464DA7D}"/>
    <cellStyle name="Normal 2 3 36 2 2" xfId="19731" xr:uid="{1B24FD14-201B-405C-AC31-F22AC9856130}"/>
    <cellStyle name="Normal 2 3 36 2 2 2" xfId="19732" xr:uid="{A763B3EA-B48C-46F3-A642-39E9115BE6A3}"/>
    <cellStyle name="Normal 2 3 36 2 2 2 2" xfId="19733" xr:uid="{85B06B1A-7DB3-4659-BC10-C7135E4A1F1F}"/>
    <cellStyle name="Normal 2 3 36 2 2 2 3" xfId="19734" xr:uid="{5EFCED3D-9535-4A60-9FE3-2B3256A4F485}"/>
    <cellStyle name="Normal 2 3 36 2 2 2 4" xfId="19735" xr:uid="{3E153BD9-A2E4-4CEB-B262-4D4B594A13B9}"/>
    <cellStyle name="Normal 2 3 36 2 2 2 5" xfId="19736" xr:uid="{A6B31ED5-A407-4AD3-B2CD-7B8FFEC5A4B0}"/>
    <cellStyle name="Normal 2 3 36 2 2 2 6" xfId="19737" xr:uid="{0B1B8448-6C50-4838-BE82-06CC7D4DFFBD}"/>
    <cellStyle name="Normal 2 3 36 2 2 2 7" xfId="19738" xr:uid="{D5731A7A-718D-4596-9A43-3222C7F1C91D}"/>
    <cellStyle name="Normal 2 3 36 2 2 2 8" xfId="19739" xr:uid="{5286B749-12EE-4373-AFDD-7A4AE5218A33}"/>
    <cellStyle name="Normal 2 3 36 2 2 2 9" xfId="19740" xr:uid="{7CA2B984-EDCE-45AC-BDD9-B7C7D96A381F}"/>
    <cellStyle name="Normal 2 3 36 2 2 3" xfId="19741" xr:uid="{86EE4912-613B-4520-AAE4-A3BC2F4A9630}"/>
    <cellStyle name="Normal 2 3 36 2 2 4" xfId="19742" xr:uid="{D4F61AE2-7E3D-42A5-B43D-A8579654B144}"/>
    <cellStyle name="Normal 2 3 36 2 2 5" xfId="19743" xr:uid="{7BE92B50-F297-4484-B6D1-4582A47625C2}"/>
    <cellStyle name="Normal 2 3 36 2 2 6" xfId="19744" xr:uid="{9DE1D300-52CB-45A6-9E25-57FB78A353D2}"/>
    <cellStyle name="Normal 2 3 36 2 2 7" xfId="19745" xr:uid="{7CC03ECE-0908-42A1-9CCE-23D72D3B0880}"/>
    <cellStyle name="Normal 2 3 36 2 2 8" xfId="19746" xr:uid="{D66A36D4-ECD3-4FDF-B49A-4F9BB2F0B776}"/>
    <cellStyle name="Normal 2 3 36 2 2 9" xfId="19747" xr:uid="{62BD661E-97DD-4D66-B9A8-E6D0D51F05E6}"/>
    <cellStyle name="Normal 2 3 36 2 3" xfId="19748" xr:uid="{EACDB33B-DD9F-43B0-ACEA-391F1A15D541}"/>
    <cellStyle name="Normal 2 3 36 2 4" xfId="19749" xr:uid="{00D0B357-A4E2-4B09-BABF-CE9640F863A9}"/>
    <cellStyle name="Normal 2 3 36 2 5" xfId="19750" xr:uid="{FB6017A6-4A38-4716-B5F5-C4B35FE43533}"/>
    <cellStyle name="Normal 2 3 36 2 6" xfId="19751" xr:uid="{8D0F8E01-1BBB-4B0E-AE61-7D8B841DD95B}"/>
    <cellStyle name="Normal 2 3 36 2 7" xfId="19752" xr:uid="{F80A45B4-1D5F-435F-9295-C9528669C1F6}"/>
    <cellStyle name="Normal 2 3 36 2 8" xfId="19753" xr:uid="{CEDC1CC8-75EA-4F3C-AE3D-898332CBDFAE}"/>
    <cellStyle name="Normal 2 3 36 2 9" xfId="19754" xr:uid="{6898548C-38D1-4925-956A-32AD9D4D01F4}"/>
    <cellStyle name="Normal 2 3 36 3" xfId="19755" xr:uid="{63793B9E-0A8A-4271-858A-986D7F610AAA}"/>
    <cellStyle name="Normal 2 3 36 3 2" xfId="19756" xr:uid="{AFA03A49-D880-4AA0-A3F1-08ED4E04D660}"/>
    <cellStyle name="Normal 2 3 36 3 2 2" xfId="19757" xr:uid="{F943E0FA-C87A-4496-AE2F-A9FA13CF90CE}"/>
    <cellStyle name="Normal 2 3 36 3 2 3" xfId="19758" xr:uid="{DF634AFE-7A2C-4CF1-BA2F-47E31AEE0892}"/>
    <cellStyle name="Normal 2 3 36 3 2 4" xfId="19759" xr:uid="{7103AC86-47F0-4D3F-BB09-DA29A7AD2E48}"/>
    <cellStyle name="Normal 2 3 36 3 2 5" xfId="19760" xr:uid="{2CF90552-832B-454D-A9BD-016AFDE76E19}"/>
    <cellStyle name="Normal 2 3 36 3 2 6" xfId="19761" xr:uid="{DED0CC80-CD88-4D45-845B-31471ECE897D}"/>
    <cellStyle name="Normal 2 3 36 3 2 7" xfId="19762" xr:uid="{F6300E39-CC9D-4E3F-94A2-7B17E5BA8425}"/>
    <cellStyle name="Normal 2 3 36 3 2 8" xfId="19763" xr:uid="{1C4DF0D7-B415-4419-8199-6FE784625ED9}"/>
    <cellStyle name="Normal 2 3 36 3 2 9" xfId="19764" xr:uid="{754356C9-530D-4C82-8B3C-37C8D66496E3}"/>
    <cellStyle name="Normal 2 3 36 3 3" xfId="19765" xr:uid="{8FA8A17D-7468-4115-9ECD-99E5ACE42D00}"/>
    <cellStyle name="Normal 2 3 36 3 4" xfId="19766" xr:uid="{C611BEF0-FD65-4E90-88A3-8E3407F14E39}"/>
    <cellStyle name="Normal 2 3 36 3 5" xfId="19767" xr:uid="{234991FE-9BE8-4090-844B-F36E7D41EBCB}"/>
    <cellStyle name="Normal 2 3 36 3 6" xfId="19768" xr:uid="{A66B18A2-FF23-463B-815F-98BA1C5538EE}"/>
    <cellStyle name="Normal 2 3 36 3 7" xfId="19769" xr:uid="{83DCD8A1-34CA-41A7-B687-79F1B0B39D75}"/>
    <cellStyle name="Normal 2 3 36 3 8" xfId="19770" xr:uid="{E2CA558C-5A0E-4B6F-8709-6DD66B9061CC}"/>
    <cellStyle name="Normal 2 3 36 3 9" xfId="19771" xr:uid="{7E0344E7-BE6D-4C84-BC25-A17ACE58F110}"/>
    <cellStyle name="Normal 2 3 36 4" xfId="19772" xr:uid="{E1575345-0C13-4B5C-BC1E-79E96F4724D7}"/>
    <cellStyle name="Normal 2 3 36 5" xfId="19773" xr:uid="{D7CA1729-72C0-45BF-95E6-0595F7E124DC}"/>
    <cellStyle name="Normal 2 3 36 6" xfId="19774" xr:uid="{69D67F88-1754-48D8-9C9C-CBAF61752C05}"/>
    <cellStyle name="Normal 2 3 36 7" xfId="19775" xr:uid="{BF286EA9-C6CA-4DF4-9EA1-A88DDEBFA541}"/>
    <cellStyle name="Normal 2 3 36 8" xfId="19776" xr:uid="{F1D1DA05-FBF8-4D05-BEE8-E336E1623CF8}"/>
    <cellStyle name="Normal 2 3 36 9" xfId="19777" xr:uid="{6F267FBA-BAB3-4AF5-B4FA-245454088810}"/>
    <cellStyle name="Normal 2 3 37" xfId="19778" xr:uid="{A63F85B8-5E8B-49C2-B6F5-C4D71A1581B2}"/>
    <cellStyle name="Normal 2 3 38" xfId="19779" xr:uid="{8A0AEC04-2A5B-44E5-ADC5-DE5F8A30BF9B}"/>
    <cellStyle name="Normal 2 3 39" xfId="19780" xr:uid="{505A7EB8-0C8D-4C01-82CE-782915631D0E}"/>
    <cellStyle name="Normal 2 3 4" xfId="19781" xr:uid="{44DDA953-36C2-4275-B556-37CA1DA50E22}"/>
    <cellStyle name="Normal 2 3 4 2" xfId="19782" xr:uid="{BFF47C20-684C-4A6C-9A04-770B73FE9F19}"/>
    <cellStyle name="Normal 2 3 4 3" xfId="19783" xr:uid="{6533A870-6085-48D6-8376-4E27AA07C31F}"/>
    <cellStyle name="Normal 2 3 4 4" xfId="19784" xr:uid="{35D7AD62-BE45-4BC4-9AB4-18CA68A8E747}"/>
    <cellStyle name="Normal 2 3 4 5" xfId="19785" xr:uid="{94DF1AC5-A649-4CC6-818D-23704D0E67E0}"/>
    <cellStyle name="Normal 2 3 4 6" xfId="19786" xr:uid="{DFBA2286-96D3-4E2D-8E90-98F308856284}"/>
    <cellStyle name="Normal 2 3 40" xfId="19787" xr:uid="{37561458-472E-4D5C-AC0D-800A45667B2E}"/>
    <cellStyle name="Normal 2 3 41" xfId="19788" xr:uid="{F111A58F-838D-461C-997E-C91BE82F699B}"/>
    <cellStyle name="Normal 2 3 42" xfId="19789" xr:uid="{3172B2DE-A929-403B-AFE6-90CCADD9D8EF}"/>
    <cellStyle name="Normal 2 3 43" xfId="19790" xr:uid="{B4D09BA9-61B6-49B9-A972-3922F958FD0C}"/>
    <cellStyle name="Normal 2 3 44" xfId="19791" xr:uid="{D8589723-E7B6-4AA3-A920-B9C85ABE5CB1}"/>
    <cellStyle name="Normal 2 3 45" xfId="19792" xr:uid="{26EC24B4-1E53-4AFB-8F0D-097D4AC727BB}"/>
    <cellStyle name="Normal 2 3 46" xfId="19793" xr:uid="{5B88A680-E582-4978-B099-BE3CA1B6C554}"/>
    <cellStyle name="Normal 2 3 46 2" xfId="19794" xr:uid="{C9DE8F02-1B05-4241-AEB2-0376CD877928}"/>
    <cellStyle name="Normal 2 3 46 2 2" xfId="19795" xr:uid="{274EFE20-DF8C-4A78-BFC8-61B5E74E7923}"/>
    <cellStyle name="Normal 2 3 46 2 3" xfId="19796" xr:uid="{F640813A-1890-4AA4-A680-CF7882E10D51}"/>
    <cellStyle name="Normal 2 3 46 2 4" xfId="19797" xr:uid="{1BECC3D2-1730-4514-BA7A-89FA81405CE7}"/>
    <cellStyle name="Normal 2 3 46 2 5" xfId="19798" xr:uid="{D00C5CD7-157F-46E4-87DF-94F3EFBD3592}"/>
    <cellStyle name="Normal 2 3 46 2 6" xfId="19799" xr:uid="{11EB9B37-B265-42D6-A615-4A40F870A671}"/>
    <cellStyle name="Normal 2 3 46 2 7" xfId="19800" xr:uid="{5C49FCF0-3D21-4095-9F32-30A98F1B7D01}"/>
    <cellStyle name="Normal 2 3 46 2 8" xfId="19801" xr:uid="{55EA6A51-8CEC-4D51-9CA3-07E83C65ED02}"/>
    <cellStyle name="Normal 2 3 46 2 9" xfId="19802" xr:uid="{E986EABE-2EA8-4A9D-977F-534F6389D30D}"/>
    <cellStyle name="Normal 2 3 46 3" xfId="19803" xr:uid="{7B7C9688-FB6D-4814-ADC4-21AC09DFAB77}"/>
    <cellStyle name="Normal 2 3 46 4" xfId="19804" xr:uid="{73A23387-31D7-4371-AB9A-A50B7B77FB94}"/>
    <cellStyle name="Normal 2 3 46 5" xfId="19805" xr:uid="{428CAD6D-F2F1-450E-8423-787B10B58C0B}"/>
    <cellStyle name="Normal 2 3 46 6" xfId="19806" xr:uid="{A5374EC9-6F8C-4503-A5A6-395E97A87F51}"/>
    <cellStyle name="Normal 2 3 46 7" xfId="19807" xr:uid="{D9B1E132-7DFC-48D8-8F9A-ACEC472151B8}"/>
    <cellStyle name="Normal 2 3 46 8" xfId="19808" xr:uid="{008C1423-65ED-4724-AF62-B30701A1781B}"/>
    <cellStyle name="Normal 2 3 46 9" xfId="19809" xr:uid="{A412A2A3-15B7-4E17-846C-677A95038C23}"/>
    <cellStyle name="Normal 2 3 47" xfId="19810" xr:uid="{A45C405F-4198-492D-86C1-ECEBDA8CE876}"/>
    <cellStyle name="Normal 2 3 48" xfId="19811" xr:uid="{BDC3EA1A-5695-45B9-841D-B839C45940CF}"/>
    <cellStyle name="Normal 2 3 49" xfId="19812" xr:uid="{3FA4BE7A-A8E9-4046-A32B-3D9126CCB9E1}"/>
    <cellStyle name="Normal 2 3 5" xfId="19813" xr:uid="{51BA63CC-6BDD-4B50-958B-752004AA4729}"/>
    <cellStyle name="Normal 2 3 5 10" xfId="19814" xr:uid="{79D19CA9-2514-4CB7-8506-3C56D62654B2}"/>
    <cellStyle name="Normal 2 3 5 11" xfId="19815" xr:uid="{40211D6A-D801-4E22-914D-768484EFFB2C}"/>
    <cellStyle name="Normal 2 3 5 12" xfId="19816" xr:uid="{6614F11A-2BAD-4967-8785-3D4641C2DC02}"/>
    <cellStyle name="Normal 2 3 5 13" xfId="19817" xr:uid="{1CBFDBC7-51F3-4A1A-8D2E-F2CACC6B588E}"/>
    <cellStyle name="Normal 2 3 5 14" xfId="19818" xr:uid="{E426EA66-002C-4C23-96B7-80954BC647A7}"/>
    <cellStyle name="Normal 2 3 5 15" xfId="19819" xr:uid="{71D46249-B2B4-44CD-BFEE-2D4B70A37620}"/>
    <cellStyle name="Normal 2 3 5 16" xfId="19820" xr:uid="{3E1FA708-E9D4-4512-9629-1B18BA4ED4C6}"/>
    <cellStyle name="Normal 2 3 5 17" xfId="19821" xr:uid="{84B1A99D-81A0-4A68-B372-B996B1D63FB2}"/>
    <cellStyle name="Normal 2 3 5 18" xfId="19822" xr:uid="{2C78C20F-A18E-4837-86FC-49EE491FA2EA}"/>
    <cellStyle name="Normal 2 3 5 19" xfId="19823" xr:uid="{51290A32-0B34-4C74-BE1F-DA9C93463C3F}"/>
    <cellStyle name="Normal 2 3 5 2" xfId="19824" xr:uid="{26F92524-D48F-4EDB-BD83-67976632AD98}"/>
    <cellStyle name="Normal 2 3 5 2 10" xfId="19825" xr:uid="{F0074EC4-8747-42B9-9F57-8429A5636974}"/>
    <cellStyle name="Normal 2 3 5 2 11" xfId="19826" xr:uid="{55E27EF4-8288-4164-B9F7-CCEAA1FE78C4}"/>
    <cellStyle name="Normal 2 3 5 2 12" xfId="19827" xr:uid="{5DDE3AE1-D66A-4DFD-A493-8FE551606EB8}"/>
    <cellStyle name="Normal 2 3 5 2 13" xfId="19828" xr:uid="{ED3F6933-B58F-41D4-A7BC-72462D46EA4F}"/>
    <cellStyle name="Normal 2 3 5 2 14" xfId="19829" xr:uid="{6399B314-D929-409A-B73D-0066647E33D3}"/>
    <cellStyle name="Normal 2 3 5 2 15" xfId="19830" xr:uid="{7270B193-C7A4-4348-BB80-52FF9CF350F8}"/>
    <cellStyle name="Normal 2 3 5 2 2" xfId="19831" xr:uid="{650875E4-5148-43C7-A914-7ABADB064B6A}"/>
    <cellStyle name="Normal 2 3 5 2 2 10" xfId="19832" xr:uid="{072B15E9-E425-4E1F-A78F-805928146C29}"/>
    <cellStyle name="Normal 2 3 5 2 2 11" xfId="19833" xr:uid="{D62BBE60-0FF3-4B83-9DDC-301B670B1EE5}"/>
    <cellStyle name="Normal 2 3 5 2 2 12" xfId="19834" xr:uid="{DBCDDEF7-06C2-4F2A-94AD-A9E47D4608C2}"/>
    <cellStyle name="Normal 2 3 5 2 2 2" xfId="19835" xr:uid="{B234E60B-FF1B-4EF4-905F-640700427799}"/>
    <cellStyle name="Normal 2 3 5 2 2 2 10" xfId="19836" xr:uid="{D5AE419F-FE5B-4F11-9FBB-F39050A8FDB0}"/>
    <cellStyle name="Normal 2 3 5 2 2 2 11" xfId="19837" xr:uid="{2495B9F2-C4BC-43B8-9E1C-2C86AEB8C9AF}"/>
    <cellStyle name="Normal 2 3 5 2 2 2 12" xfId="19838" xr:uid="{39B8CC73-3FF4-438A-B71D-5EFAA3C43CD3}"/>
    <cellStyle name="Normal 2 3 5 2 2 2 2" xfId="19839" xr:uid="{A46A662D-F855-4C53-9D37-296097C369EC}"/>
    <cellStyle name="Normal 2 3 5 2 2 2 2 2" xfId="19840" xr:uid="{8457AE1C-4BBB-4C38-960C-B51F8FE61754}"/>
    <cellStyle name="Normal 2 3 5 2 2 2 2 2 2" xfId="19841" xr:uid="{1E255A43-581D-46D2-9982-5402B17769EC}"/>
    <cellStyle name="Normal 2 3 5 2 2 2 2 2 2 2" xfId="19842" xr:uid="{E7B0366F-DC73-4961-A409-F37BA334EE19}"/>
    <cellStyle name="Normal 2 3 5 2 2 2 2 2 2 2 2" xfId="19843" xr:uid="{E706797E-1D6F-4053-9F29-35207516BCCF}"/>
    <cellStyle name="Normal 2 3 5 2 2 2 2 2 2 2 3" xfId="19844" xr:uid="{68FBD9BE-8066-4AB3-BEA3-D3E437A81E8C}"/>
    <cellStyle name="Normal 2 3 5 2 2 2 2 2 2 2 4" xfId="19845" xr:uid="{87329D9F-CBD9-4576-BC89-64A7E9D13A9E}"/>
    <cellStyle name="Normal 2 3 5 2 2 2 2 2 2 2 5" xfId="19846" xr:uid="{1FEE0CFE-3D38-4649-81BA-9738CB30F91F}"/>
    <cellStyle name="Normal 2 3 5 2 2 2 2 2 2 2 6" xfId="19847" xr:uid="{8B8403CF-777A-4C6A-9C6E-C2296D3371E7}"/>
    <cellStyle name="Normal 2 3 5 2 2 2 2 2 2 3" xfId="19848" xr:uid="{7D677307-699C-4157-B256-59DCBEE4FC85}"/>
    <cellStyle name="Normal 2 3 5 2 2 2 2 2 2 4" xfId="19849" xr:uid="{674181E7-5D74-4303-A8F6-AD04F568C40D}"/>
    <cellStyle name="Normal 2 3 5 2 2 2 2 2 2 5" xfId="19850" xr:uid="{D5C2315F-BD8A-4B13-BF8A-9BE8BD1484A8}"/>
    <cellStyle name="Normal 2 3 5 2 2 2 2 2 2 6" xfId="19851" xr:uid="{77ACDD90-5D5D-4F81-B13B-7F37CA7ED434}"/>
    <cellStyle name="Normal 2 3 5 2 2 2 2 2 3" xfId="19852" xr:uid="{BE021AE6-4789-488C-A5AD-ABF153566A67}"/>
    <cellStyle name="Normal 2 3 5 2 2 2 2 2 4" xfId="19853" xr:uid="{CBAE8E88-74C2-4D94-9CF2-35E070DD0E21}"/>
    <cellStyle name="Normal 2 3 5 2 2 2 2 2 5" xfId="19854" xr:uid="{1F695713-8656-4DFF-B27B-7EF8677C3787}"/>
    <cellStyle name="Normal 2 3 5 2 2 2 2 2 6" xfId="19855" xr:uid="{96A80F3A-7FD8-4D75-ACDF-9D9BEAB5552D}"/>
    <cellStyle name="Normal 2 3 5 2 2 2 2 2 7" xfId="19856" xr:uid="{9CBCD85F-774C-4905-853D-7BA0093D21B0}"/>
    <cellStyle name="Normal 2 3 5 2 2 2 2 2 8" xfId="19857" xr:uid="{FA07529A-A7E9-426F-9AE8-5DB75334B11E}"/>
    <cellStyle name="Normal 2 3 5 2 2 2 2 2 9" xfId="19858" xr:uid="{2BD4BC9D-BB19-46C0-A27F-D314A979BAB5}"/>
    <cellStyle name="Normal 2 3 5 2 2 2 2 3" xfId="19859" xr:uid="{0279A0ED-D9F0-4152-8947-D7B3096612D9}"/>
    <cellStyle name="Normal 2 3 5 2 2 2 2 3 2" xfId="19860" xr:uid="{DF63C148-7F88-4170-A9DE-ED6A1A28EA66}"/>
    <cellStyle name="Normal 2 3 5 2 2 2 2 3 2 2" xfId="19861" xr:uid="{84AAC0B7-24C9-4582-8E7E-B0F247C0774F}"/>
    <cellStyle name="Normal 2 3 5 2 2 2 2 3 2 3" xfId="19862" xr:uid="{8D838A78-B015-479E-AA8E-C5E0EBB3AB90}"/>
    <cellStyle name="Normal 2 3 5 2 2 2 2 3 2 4" xfId="19863" xr:uid="{4403A357-19DA-4FAC-AADF-E0AC31FD3613}"/>
    <cellStyle name="Normal 2 3 5 2 2 2 2 3 2 5" xfId="19864" xr:uid="{13361063-0AD8-4201-AA80-566D670CD578}"/>
    <cellStyle name="Normal 2 3 5 2 2 2 2 3 2 6" xfId="19865" xr:uid="{9876EC8F-FC23-4302-A445-A11BF771A669}"/>
    <cellStyle name="Normal 2 3 5 2 2 2 2 3 3" xfId="19866" xr:uid="{1A787C5B-43CE-402A-AE98-2632E4FCA8B7}"/>
    <cellStyle name="Normal 2 3 5 2 2 2 2 3 4" xfId="19867" xr:uid="{577DD627-42C4-4008-B843-C6BACB3559F5}"/>
    <cellStyle name="Normal 2 3 5 2 2 2 2 3 5" xfId="19868" xr:uid="{03929DBC-0BB1-4DA3-BE4F-1F5D33A4D36B}"/>
    <cellStyle name="Normal 2 3 5 2 2 2 2 3 6" xfId="19869" xr:uid="{2E87A50D-9081-4592-BEC7-EA29E11077A7}"/>
    <cellStyle name="Normal 2 3 5 2 2 2 2 4" xfId="19870" xr:uid="{8FA80CC0-726C-41EE-9466-9B84B92D596C}"/>
    <cellStyle name="Normal 2 3 5 2 2 2 2 5" xfId="19871" xr:uid="{C7772252-934E-44E7-B97C-4C7F02988E52}"/>
    <cellStyle name="Normal 2 3 5 2 2 2 2 6" xfId="19872" xr:uid="{F922671A-E8F9-4680-A3C5-8D1E7B906A12}"/>
    <cellStyle name="Normal 2 3 5 2 2 2 2 7" xfId="19873" xr:uid="{9D4E48FB-8CD1-449F-A59F-B34AA0BBBAD6}"/>
    <cellStyle name="Normal 2 3 5 2 2 2 2 8" xfId="19874" xr:uid="{8223C0E2-1E17-4247-9F1B-B4F3AE6C1991}"/>
    <cellStyle name="Normal 2 3 5 2 2 2 2 9" xfId="19875" xr:uid="{0D7789D0-3FEF-42AD-AD2E-6CEEAE757D93}"/>
    <cellStyle name="Normal 2 3 5 2 2 2 3" xfId="19876" xr:uid="{1D0BAC35-F938-4D41-9893-2559665C75FA}"/>
    <cellStyle name="Normal 2 3 5 2 2 2 4" xfId="19877" xr:uid="{79DE7417-210E-4F26-91B0-BF7CD14F4C34}"/>
    <cellStyle name="Normal 2 3 5 2 2 2 5" xfId="19878" xr:uid="{99772C69-3B29-4A8A-84FA-16981E7EB8AE}"/>
    <cellStyle name="Normal 2 3 5 2 2 2 5 2" xfId="19879" xr:uid="{C21A86AF-BD1D-4DEF-8E31-D6A4A139DE51}"/>
    <cellStyle name="Normal 2 3 5 2 2 2 5 2 2" xfId="19880" xr:uid="{5FD837AA-4454-481B-B322-3C9D76EFF398}"/>
    <cellStyle name="Normal 2 3 5 2 2 2 5 2 3" xfId="19881" xr:uid="{1BD03303-DD71-45B6-8C34-ECE5A2148C0C}"/>
    <cellStyle name="Normal 2 3 5 2 2 2 5 2 4" xfId="19882" xr:uid="{A7AAEB94-6F50-404B-A488-A47436C66DD2}"/>
    <cellStyle name="Normal 2 3 5 2 2 2 5 2 5" xfId="19883" xr:uid="{30CC5D32-7B0D-4C0D-9A6F-E981C11667AA}"/>
    <cellStyle name="Normal 2 3 5 2 2 2 5 2 6" xfId="19884" xr:uid="{0B083198-D1A6-4E3D-94BF-AA34510F93C0}"/>
    <cellStyle name="Normal 2 3 5 2 2 2 5 3" xfId="19885" xr:uid="{9438C192-976A-4EBF-88F1-983ED64174F4}"/>
    <cellStyle name="Normal 2 3 5 2 2 2 5 4" xfId="19886" xr:uid="{03C2FC84-AA10-4BB7-BD51-08159DB29B7E}"/>
    <cellStyle name="Normal 2 3 5 2 2 2 5 5" xfId="19887" xr:uid="{D9F0CDEA-FD9F-4B33-9242-3AC54CB17008}"/>
    <cellStyle name="Normal 2 3 5 2 2 2 5 6" xfId="19888" xr:uid="{2FDA757D-D348-475F-B709-23E913A358C8}"/>
    <cellStyle name="Normal 2 3 5 2 2 2 6" xfId="19889" xr:uid="{F7AD2718-E56A-4608-A519-A08A1EF42BC7}"/>
    <cellStyle name="Normal 2 3 5 2 2 2 7" xfId="19890" xr:uid="{F64D10B6-81DD-4A48-AE8B-20C447CEE863}"/>
    <cellStyle name="Normal 2 3 5 2 2 2 8" xfId="19891" xr:uid="{2C5CC5CC-538F-4D2A-B651-893A07A00B86}"/>
    <cellStyle name="Normal 2 3 5 2 2 2 9" xfId="19892" xr:uid="{1616DE19-8E64-4DD6-9BFF-D5CA8CAC309A}"/>
    <cellStyle name="Normal 2 3 5 2 2 3" xfId="19893" xr:uid="{BFA44538-08F4-4318-992F-D47A175AEC54}"/>
    <cellStyle name="Normal 2 3 5 2 2 3 2" xfId="19894" xr:uid="{7B5C07F3-4469-468F-B914-7EE0DB248B11}"/>
    <cellStyle name="Normal 2 3 5 2 2 3 2 2" xfId="19895" xr:uid="{DE973D60-0720-46BC-9713-1368FC4728C0}"/>
    <cellStyle name="Normal 2 3 5 2 2 3 2 2 2" xfId="19896" xr:uid="{04B3878D-658D-4226-9706-B2ADACE7B411}"/>
    <cellStyle name="Normal 2 3 5 2 2 3 2 2 2 2" xfId="19897" xr:uid="{A14A2207-9DC6-49EC-8C5F-89227A080521}"/>
    <cellStyle name="Normal 2 3 5 2 2 3 2 2 2 3" xfId="19898" xr:uid="{DEC55639-4386-4EFF-86C7-3F8A1D4B13F1}"/>
    <cellStyle name="Normal 2 3 5 2 2 3 2 2 2 4" xfId="19899" xr:uid="{B1106080-82AA-47AE-95A6-1E0BB9C1F4F2}"/>
    <cellStyle name="Normal 2 3 5 2 2 3 2 2 2 5" xfId="19900" xr:uid="{3926DDFA-9D04-415B-9996-800C2D65F236}"/>
    <cellStyle name="Normal 2 3 5 2 2 3 2 2 2 6" xfId="19901" xr:uid="{17FBA9A9-3DE0-4F75-95E7-7BB90CE2D4D3}"/>
    <cellStyle name="Normal 2 3 5 2 2 3 2 2 3" xfId="19902" xr:uid="{9CFBE44C-28DC-491E-B3B5-DE2080526AB3}"/>
    <cellStyle name="Normal 2 3 5 2 2 3 2 2 4" xfId="19903" xr:uid="{36221C11-9BBC-4727-922A-68BF7F72E3E0}"/>
    <cellStyle name="Normal 2 3 5 2 2 3 2 2 5" xfId="19904" xr:uid="{3C0AFA4A-639D-404E-8DB5-C1C12B5FBE4C}"/>
    <cellStyle name="Normal 2 3 5 2 2 3 2 2 6" xfId="19905" xr:uid="{F5B766CB-251A-4565-B859-22E4E74F0D55}"/>
    <cellStyle name="Normal 2 3 5 2 2 3 2 3" xfId="19906" xr:uid="{523DFDAC-FD65-49B1-93DA-11C9A999DF53}"/>
    <cellStyle name="Normal 2 3 5 2 2 3 2 4" xfId="19907" xr:uid="{6E3508EE-C336-4AB0-A79C-8BA6C54ADD9B}"/>
    <cellStyle name="Normal 2 3 5 2 2 3 2 5" xfId="19908" xr:uid="{32104B23-683D-4A9B-8739-EE64F370C080}"/>
    <cellStyle name="Normal 2 3 5 2 2 3 2 6" xfId="19909" xr:uid="{8921A684-4D5A-4242-80BE-F062132FA1A8}"/>
    <cellStyle name="Normal 2 3 5 2 2 3 2 7" xfId="19910" xr:uid="{F8434A61-CEAD-4CAF-A3E2-002414D2663C}"/>
    <cellStyle name="Normal 2 3 5 2 2 3 2 8" xfId="19911" xr:uid="{4CF006CE-E6D3-4336-9DAA-1D32C2B593F7}"/>
    <cellStyle name="Normal 2 3 5 2 2 3 2 9" xfId="19912" xr:uid="{C4ACFE07-97C5-4B8A-9C79-B77F33B3ACB8}"/>
    <cellStyle name="Normal 2 3 5 2 2 3 3" xfId="19913" xr:uid="{4FEA2FE2-7E94-4D2A-A075-047EC8C17857}"/>
    <cellStyle name="Normal 2 3 5 2 2 3 3 2" xfId="19914" xr:uid="{084273EB-9BA9-4CBD-B0D7-5762E5186F87}"/>
    <cellStyle name="Normal 2 3 5 2 2 3 3 2 2" xfId="19915" xr:uid="{EC92481A-0943-4BD6-BE44-66CE8B47920E}"/>
    <cellStyle name="Normal 2 3 5 2 2 3 3 2 3" xfId="19916" xr:uid="{E4FABB9F-ED48-4DA6-B395-E955348B4EF9}"/>
    <cellStyle name="Normal 2 3 5 2 2 3 3 2 4" xfId="19917" xr:uid="{385E2B36-F716-420D-B447-0A8B69D82626}"/>
    <cellStyle name="Normal 2 3 5 2 2 3 3 2 5" xfId="19918" xr:uid="{EF39FF60-9194-4C32-A386-9214E83692BF}"/>
    <cellStyle name="Normal 2 3 5 2 2 3 3 2 6" xfId="19919" xr:uid="{DF6F431A-9D31-469A-A04C-A27C73DBB181}"/>
    <cellStyle name="Normal 2 3 5 2 2 3 3 3" xfId="19920" xr:uid="{668749E2-9DF0-407B-8295-C4BC479343B1}"/>
    <cellStyle name="Normal 2 3 5 2 2 3 3 4" xfId="19921" xr:uid="{19171921-99BD-4D28-82C1-DCFFBEEE038A}"/>
    <cellStyle name="Normal 2 3 5 2 2 3 3 5" xfId="19922" xr:uid="{4B837836-F51A-41C8-86AE-75869C9CCA07}"/>
    <cellStyle name="Normal 2 3 5 2 2 3 3 6" xfId="19923" xr:uid="{A222EA01-C8E9-46E1-84BB-F4BFCFC7156F}"/>
    <cellStyle name="Normal 2 3 5 2 2 3 4" xfId="19924" xr:uid="{4725D565-5FEE-495E-90AB-5A53DC761C02}"/>
    <cellStyle name="Normal 2 3 5 2 2 3 5" xfId="19925" xr:uid="{DC9139EC-25AB-4CA3-A471-6EDF34C3178D}"/>
    <cellStyle name="Normal 2 3 5 2 2 3 6" xfId="19926" xr:uid="{B07687AE-71EB-41EB-949A-449FFE060A1B}"/>
    <cellStyle name="Normal 2 3 5 2 2 3 7" xfId="19927" xr:uid="{4429D5AF-80CA-4A22-87D4-570586642FE4}"/>
    <cellStyle name="Normal 2 3 5 2 2 3 8" xfId="19928" xr:uid="{1FA628AE-34CE-4E1F-844B-818EA9864C7A}"/>
    <cellStyle name="Normal 2 3 5 2 2 3 9" xfId="19929" xr:uid="{37F0975A-3FC2-482C-8956-BAB36FEE2B90}"/>
    <cellStyle name="Normal 2 3 5 2 2 4" xfId="19930" xr:uid="{3A9B9A32-085F-46BB-A3D9-5370AE3C66D0}"/>
    <cellStyle name="Normal 2 3 5 2 2 5" xfId="19931" xr:uid="{70F674EC-FE5F-4C00-95DF-6056BF43B58A}"/>
    <cellStyle name="Normal 2 3 5 2 2 5 2" xfId="19932" xr:uid="{31CEA302-F626-4E07-89A3-98CDFD4C21C7}"/>
    <cellStyle name="Normal 2 3 5 2 2 5 2 2" xfId="19933" xr:uid="{DB5EADC7-1830-4769-9703-F351A39B78B4}"/>
    <cellStyle name="Normal 2 3 5 2 2 5 2 3" xfId="19934" xr:uid="{ED972DC0-71C2-4475-A0E8-5166F4B9D167}"/>
    <cellStyle name="Normal 2 3 5 2 2 5 2 4" xfId="19935" xr:uid="{078714D8-CB7B-44CA-AA12-76A202A31162}"/>
    <cellStyle name="Normal 2 3 5 2 2 5 2 5" xfId="19936" xr:uid="{507A5C08-A26A-40D3-BFF3-6B3F047FB06E}"/>
    <cellStyle name="Normal 2 3 5 2 2 5 2 6" xfId="19937" xr:uid="{E73D19B7-6A8E-41A5-B4AC-498264B10A68}"/>
    <cellStyle name="Normal 2 3 5 2 2 5 3" xfId="19938" xr:uid="{BD0E8356-99B6-4022-BF16-379A94AE1B5A}"/>
    <cellStyle name="Normal 2 3 5 2 2 5 4" xfId="19939" xr:uid="{C75BF359-823B-4261-83CD-3FE9CAFF1310}"/>
    <cellStyle name="Normal 2 3 5 2 2 5 5" xfId="19940" xr:uid="{63EA9BE7-FE43-4D68-A1FF-0EBB4858B4E7}"/>
    <cellStyle name="Normal 2 3 5 2 2 5 6" xfId="19941" xr:uid="{6FF75434-A8AB-411F-A331-F707B317C2B6}"/>
    <cellStyle name="Normal 2 3 5 2 2 6" xfId="19942" xr:uid="{30933266-314A-4F0A-9F34-C5278F516B8F}"/>
    <cellStyle name="Normal 2 3 5 2 2 7" xfId="19943" xr:uid="{3266B9BC-FC88-4ED4-B7FA-AB707F5C170F}"/>
    <cellStyle name="Normal 2 3 5 2 2 8" xfId="19944" xr:uid="{ED4814CB-FD53-4678-80B8-9F9F0FAA53AD}"/>
    <cellStyle name="Normal 2 3 5 2 2 9" xfId="19945" xr:uid="{A25E4F03-25C0-4A17-ACDA-359DBFD29D14}"/>
    <cellStyle name="Normal 2 3 5 2 3" xfId="19946" xr:uid="{940FB12C-79F0-4A20-A43C-7C8D4C4044F2}"/>
    <cellStyle name="Normal 2 3 5 2 4" xfId="19947" xr:uid="{EDAD2B0D-23CA-41D5-8823-7F59B6D56B9A}"/>
    <cellStyle name="Normal 2 3 5 2 5" xfId="19948" xr:uid="{3D06FC6B-F135-4C5D-8D38-8A4D8BE60784}"/>
    <cellStyle name="Normal 2 3 5 2 5 2" xfId="19949" xr:uid="{F2D92F93-1AB5-439A-AB91-E6792FE1F2A7}"/>
    <cellStyle name="Normal 2 3 5 2 5 2 2" xfId="19950" xr:uid="{7A135C71-FBE3-470C-B943-96FB14B10DD4}"/>
    <cellStyle name="Normal 2 3 5 2 5 2 2 2" xfId="19951" xr:uid="{27714F97-47A2-47F0-86F7-EEC441DF77DD}"/>
    <cellStyle name="Normal 2 3 5 2 5 2 2 2 2" xfId="19952" xr:uid="{34ED4AA5-FDC2-4E03-8A02-C749EF2124DE}"/>
    <cellStyle name="Normal 2 3 5 2 5 2 2 2 3" xfId="19953" xr:uid="{493B534E-B26D-4921-8A01-2860FAB7FFE5}"/>
    <cellStyle name="Normal 2 3 5 2 5 2 2 2 4" xfId="19954" xr:uid="{95D9A073-7509-4E22-AEEB-39042821EDEF}"/>
    <cellStyle name="Normal 2 3 5 2 5 2 2 2 5" xfId="19955" xr:uid="{E87776BE-A9C4-40BC-B543-A0CE3844F8F4}"/>
    <cellStyle name="Normal 2 3 5 2 5 2 2 2 6" xfId="19956" xr:uid="{03F5C449-299D-4DE9-BC43-AF4192B37E22}"/>
    <cellStyle name="Normal 2 3 5 2 5 2 2 3" xfId="19957" xr:uid="{C803967F-8D4F-4CC9-9061-BE653AC31835}"/>
    <cellStyle name="Normal 2 3 5 2 5 2 2 4" xfId="19958" xr:uid="{F17B5B27-5A56-4182-BA2D-D9E4301E4F44}"/>
    <cellStyle name="Normal 2 3 5 2 5 2 2 5" xfId="19959" xr:uid="{E6E1157B-CEE4-4C50-875E-18A1F559674A}"/>
    <cellStyle name="Normal 2 3 5 2 5 2 2 6" xfId="19960" xr:uid="{B869F3FD-1519-40F8-813F-7987FC85B148}"/>
    <cellStyle name="Normal 2 3 5 2 5 2 3" xfId="19961" xr:uid="{C3782F94-17ED-4A87-8365-70B1D327D161}"/>
    <cellStyle name="Normal 2 3 5 2 5 2 4" xfId="19962" xr:uid="{F5100644-8224-4CC6-82CF-9915B54B91B6}"/>
    <cellStyle name="Normal 2 3 5 2 5 2 5" xfId="19963" xr:uid="{6BB251A1-42C9-463A-AEB4-C09F070E27E6}"/>
    <cellStyle name="Normal 2 3 5 2 5 2 6" xfId="19964" xr:uid="{9E3CD4A7-1A7C-460F-86AE-789285946424}"/>
    <cellStyle name="Normal 2 3 5 2 5 2 7" xfId="19965" xr:uid="{3AFA09ED-3CD7-481F-B8D4-9AC3F1235F39}"/>
    <cellStyle name="Normal 2 3 5 2 5 2 8" xfId="19966" xr:uid="{0AAC8398-8CF7-4DB3-B505-2C995497D8EC}"/>
    <cellStyle name="Normal 2 3 5 2 5 2 9" xfId="19967" xr:uid="{9F41E86F-7EFB-4F09-8968-F089EA3F2618}"/>
    <cellStyle name="Normal 2 3 5 2 5 3" xfId="19968" xr:uid="{0EFAF5A3-9484-42FD-AC4C-EBA5084B373F}"/>
    <cellStyle name="Normal 2 3 5 2 5 3 2" xfId="19969" xr:uid="{99DBF130-1222-4727-87E2-A934AACC6107}"/>
    <cellStyle name="Normal 2 3 5 2 5 3 2 2" xfId="19970" xr:uid="{FD4D38AD-F666-44C3-8E7C-A0BAC1024459}"/>
    <cellStyle name="Normal 2 3 5 2 5 3 2 3" xfId="19971" xr:uid="{6A9767EC-6EC3-4925-8947-AAA86B485F99}"/>
    <cellStyle name="Normal 2 3 5 2 5 3 2 4" xfId="19972" xr:uid="{D96E32E0-14B6-498C-8B98-1A9B088721E0}"/>
    <cellStyle name="Normal 2 3 5 2 5 3 2 5" xfId="19973" xr:uid="{176DAA6F-B3A2-45E8-9F6C-F62BA2AAF52A}"/>
    <cellStyle name="Normal 2 3 5 2 5 3 2 6" xfId="19974" xr:uid="{8DA523A0-885B-4BA1-8DE1-21AE23238812}"/>
    <cellStyle name="Normal 2 3 5 2 5 3 3" xfId="19975" xr:uid="{C0A72822-037F-4235-AD73-65EF1B8ACB51}"/>
    <cellStyle name="Normal 2 3 5 2 5 3 4" xfId="19976" xr:uid="{D3C8A4C6-70EA-4422-A405-B0323101C246}"/>
    <cellStyle name="Normal 2 3 5 2 5 3 5" xfId="19977" xr:uid="{E3C45AAD-4D96-4BE5-B288-51A388E03D80}"/>
    <cellStyle name="Normal 2 3 5 2 5 3 6" xfId="19978" xr:uid="{D0B756D0-F54C-42B4-97BD-D3E10766526D}"/>
    <cellStyle name="Normal 2 3 5 2 5 4" xfId="19979" xr:uid="{9BEBFC5F-5DDC-418D-AC09-293B6A74540A}"/>
    <cellStyle name="Normal 2 3 5 2 5 5" xfId="19980" xr:uid="{EAF12F0F-1FC8-4BEF-9EFA-C98384978DE2}"/>
    <cellStyle name="Normal 2 3 5 2 5 6" xfId="19981" xr:uid="{D366CA5F-5DCC-465E-94DF-1EC8BC479EB1}"/>
    <cellStyle name="Normal 2 3 5 2 5 7" xfId="19982" xr:uid="{89A6ABDF-0D00-4865-8D55-F6733C713CCE}"/>
    <cellStyle name="Normal 2 3 5 2 5 8" xfId="19983" xr:uid="{E54479B3-2A77-431F-9880-9B62B1CE7948}"/>
    <cellStyle name="Normal 2 3 5 2 5 9" xfId="19984" xr:uid="{7CA31F8B-8E0B-4B0F-B7AE-FEB10101B20D}"/>
    <cellStyle name="Normal 2 3 5 2 6" xfId="19985" xr:uid="{27C60763-9845-409F-A72F-DE959ABBBF11}"/>
    <cellStyle name="Normal 2 3 5 2 7" xfId="19986" xr:uid="{3BE10126-1F72-4316-B100-F75B63AB1BD3}"/>
    <cellStyle name="Normal 2 3 5 2 8" xfId="19987" xr:uid="{A93D0B03-2818-4A1B-BA13-04702C92F326}"/>
    <cellStyle name="Normal 2 3 5 2 8 2" xfId="19988" xr:uid="{D2D5DD0D-073B-4842-9B58-F8C782765CE5}"/>
    <cellStyle name="Normal 2 3 5 2 8 2 2" xfId="19989" xr:uid="{34A42B95-0E14-49F3-A8AB-750FB6FBA61D}"/>
    <cellStyle name="Normal 2 3 5 2 8 2 3" xfId="19990" xr:uid="{6FF858F9-FCCF-4FB1-A8C3-2F97E885A2AF}"/>
    <cellStyle name="Normal 2 3 5 2 8 2 4" xfId="19991" xr:uid="{01B90E21-4216-4784-80FC-F7194D14303F}"/>
    <cellStyle name="Normal 2 3 5 2 8 2 5" xfId="19992" xr:uid="{1C0622CE-5B0A-4F5E-891D-5C31EBF2310B}"/>
    <cellStyle name="Normal 2 3 5 2 8 2 6" xfId="19993" xr:uid="{644E8316-28AE-4E4E-9DA0-275F0882AA3E}"/>
    <cellStyle name="Normal 2 3 5 2 8 3" xfId="19994" xr:uid="{64143791-0CA3-45BC-9A44-98EE6BDDC94A}"/>
    <cellStyle name="Normal 2 3 5 2 8 4" xfId="19995" xr:uid="{97737483-2CF2-4095-8B6D-DFE57188BF4E}"/>
    <cellStyle name="Normal 2 3 5 2 8 5" xfId="19996" xr:uid="{8F1CC6D9-D374-4AE5-88F9-088CCE1855D2}"/>
    <cellStyle name="Normal 2 3 5 2 8 6" xfId="19997" xr:uid="{8FE343EE-0E9C-4AE2-A608-0CD3B3DBC9EF}"/>
    <cellStyle name="Normal 2 3 5 2 9" xfId="19998" xr:uid="{E4412D26-8A82-4AA3-A7B3-8F1560D281C0}"/>
    <cellStyle name="Normal 2 3 5 20" xfId="19999" xr:uid="{7312620D-7678-4A4A-9435-B05EEAE61AB0}"/>
    <cellStyle name="Normal 2 3 5 3" xfId="20000" xr:uid="{1B8CEC2B-26FF-47BF-A8A9-AD8A9CC60FE9}"/>
    <cellStyle name="Normal 2 3 5 3 10" xfId="20001" xr:uid="{F929AFFD-6900-4773-9B31-6566E4814A9E}"/>
    <cellStyle name="Normal 2 3 5 3 11" xfId="20002" xr:uid="{8B502EEB-4205-4269-89DF-53BE96970619}"/>
    <cellStyle name="Normal 2 3 5 3 12" xfId="20003" xr:uid="{F8AC1CC5-6659-408F-B6BC-1BD960F5D755}"/>
    <cellStyle name="Normal 2 3 5 3 2" xfId="20004" xr:uid="{616B5AC8-E221-432F-AFD1-7B024605211E}"/>
    <cellStyle name="Normal 2 3 5 3 2 10" xfId="20005" xr:uid="{7070427B-9590-489A-87A4-CBEA285B1973}"/>
    <cellStyle name="Normal 2 3 5 3 2 11" xfId="20006" xr:uid="{C085706C-E8EF-4309-B1B1-261237874837}"/>
    <cellStyle name="Normal 2 3 5 3 2 12" xfId="20007" xr:uid="{347685B8-DA86-48E8-8856-FF8DEFB4CD05}"/>
    <cellStyle name="Normal 2 3 5 3 2 2" xfId="20008" xr:uid="{7AC9D288-3C2D-4651-A0EC-024CB7C1EE30}"/>
    <cellStyle name="Normal 2 3 5 3 2 2 2" xfId="20009" xr:uid="{F2758939-13E4-4FD5-97EC-C134DE2C5F97}"/>
    <cellStyle name="Normal 2 3 5 3 2 2 2 2" xfId="20010" xr:uid="{0310FF75-4969-45E2-B688-E66AC8104252}"/>
    <cellStyle name="Normal 2 3 5 3 2 2 2 2 2" xfId="20011" xr:uid="{439EF43F-5556-4433-BA22-AB74C7BB8868}"/>
    <cellStyle name="Normal 2 3 5 3 2 2 2 2 2 2" xfId="20012" xr:uid="{1290F8A0-A748-430E-8FDB-B1907ACB430E}"/>
    <cellStyle name="Normal 2 3 5 3 2 2 2 2 2 3" xfId="20013" xr:uid="{ECF2DD02-A932-41BF-B35F-D701FE373CBF}"/>
    <cellStyle name="Normal 2 3 5 3 2 2 2 2 2 4" xfId="20014" xr:uid="{056836B5-DF68-457F-BAE9-B4D60A4AB9B4}"/>
    <cellStyle name="Normal 2 3 5 3 2 2 2 2 2 5" xfId="20015" xr:uid="{FCB7CE2D-D1D2-48B3-82CC-D5F2BEB87AFD}"/>
    <cellStyle name="Normal 2 3 5 3 2 2 2 2 2 6" xfId="20016" xr:uid="{11501228-68B5-40F2-9626-27A647F01A5A}"/>
    <cellStyle name="Normal 2 3 5 3 2 2 2 2 3" xfId="20017" xr:uid="{D97017E6-7E73-4562-A2CF-A262360BC661}"/>
    <cellStyle name="Normal 2 3 5 3 2 2 2 2 4" xfId="20018" xr:uid="{5E023C87-20AC-43F0-A70C-897713D0724B}"/>
    <cellStyle name="Normal 2 3 5 3 2 2 2 2 5" xfId="20019" xr:uid="{6B79E58D-3C08-4E3D-B443-FD8DEC284CF4}"/>
    <cellStyle name="Normal 2 3 5 3 2 2 2 2 6" xfId="20020" xr:uid="{82F5DB35-F575-4748-BC75-387EBF4D466F}"/>
    <cellStyle name="Normal 2 3 5 3 2 2 2 3" xfId="20021" xr:uid="{342EEC2D-D942-4BA7-9947-5756B8A86367}"/>
    <cellStyle name="Normal 2 3 5 3 2 2 2 4" xfId="20022" xr:uid="{82F18C3B-2CF8-45CB-A1A2-0DE74CEBA3DF}"/>
    <cellStyle name="Normal 2 3 5 3 2 2 2 5" xfId="20023" xr:uid="{E9D3C9BC-73E2-4B40-99EA-43ACFDA5AC3C}"/>
    <cellStyle name="Normal 2 3 5 3 2 2 2 6" xfId="20024" xr:uid="{C85AC4B9-5023-459F-9E47-0BD0186C4B10}"/>
    <cellStyle name="Normal 2 3 5 3 2 2 2 7" xfId="20025" xr:uid="{52AAA32B-7640-4F07-9BA2-7CF2AE6C5103}"/>
    <cellStyle name="Normal 2 3 5 3 2 2 2 8" xfId="20026" xr:uid="{AA76AE52-1C45-4A60-AB6E-7429B41D66C7}"/>
    <cellStyle name="Normal 2 3 5 3 2 2 2 9" xfId="20027" xr:uid="{895672CB-228F-437D-8355-66F9CF6F59A1}"/>
    <cellStyle name="Normal 2 3 5 3 2 2 3" xfId="20028" xr:uid="{64A9CB98-0F08-4CD8-B777-5F38C842F0FB}"/>
    <cellStyle name="Normal 2 3 5 3 2 2 3 2" xfId="20029" xr:uid="{DF2617CF-406A-4A44-A070-055D82E7A76A}"/>
    <cellStyle name="Normal 2 3 5 3 2 2 3 2 2" xfId="20030" xr:uid="{6DAB9A25-2520-4066-A8AB-67CE971E1937}"/>
    <cellStyle name="Normal 2 3 5 3 2 2 3 2 3" xfId="20031" xr:uid="{672A973B-60D8-4C82-BA43-888177CBE4D3}"/>
    <cellStyle name="Normal 2 3 5 3 2 2 3 2 4" xfId="20032" xr:uid="{D460CE06-5684-4771-9EE8-C0F407FA189B}"/>
    <cellStyle name="Normal 2 3 5 3 2 2 3 2 5" xfId="20033" xr:uid="{51AB1DD2-5494-42D5-96FD-C5218370C8C0}"/>
    <cellStyle name="Normal 2 3 5 3 2 2 3 2 6" xfId="20034" xr:uid="{4E928A8B-6ADA-4E35-B200-B118EDD4784A}"/>
    <cellStyle name="Normal 2 3 5 3 2 2 3 3" xfId="20035" xr:uid="{3EC92670-53D3-48CE-91C6-0B691EB721DC}"/>
    <cellStyle name="Normal 2 3 5 3 2 2 3 4" xfId="20036" xr:uid="{9E212A32-126F-4D05-8564-34E478E29C4F}"/>
    <cellStyle name="Normal 2 3 5 3 2 2 3 5" xfId="20037" xr:uid="{BF7F9D20-FDDE-473C-873C-223159C9AAD0}"/>
    <cellStyle name="Normal 2 3 5 3 2 2 3 6" xfId="20038" xr:uid="{C8F39950-AAFB-4FD1-88B5-627C5A7023B6}"/>
    <cellStyle name="Normal 2 3 5 3 2 2 4" xfId="20039" xr:uid="{E1851D4C-2038-425F-A33C-A116662349CE}"/>
    <cellStyle name="Normal 2 3 5 3 2 2 5" xfId="20040" xr:uid="{1F888FC5-8B69-43BF-BCF1-93A83528371C}"/>
    <cellStyle name="Normal 2 3 5 3 2 2 6" xfId="20041" xr:uid="{9BC82BE9-71F0-40E9-BC1F-008362F61211}"/>
    <cellStyle name="Normal 2 3 5 3 2 2 7" xfId="20042" xr:uid="{6DEF63B1-85E0-40DB-8319-CC57963B1B92}"/>
    <cellStyle name="Normal 2 3 5 3 2 2 8" xfId="20043" xr:uid="{80EEA816-5FB7-4D49-B4FF-AD2A01687155}"/>
    <cellStyle name="Normal 2 3 5 3 2 2 9" xfId="20044" xr:uid="{2AA23E89-9C53-4BF3-8283-6775530766E8}"/>
    <cellStyle name="Normal 2 3 5 3 2 3" xfId="20045" xr:uid="{5D3840D3-402F-490F-AE92-8FD1693A04FC}"/>
    <cellStyle name="Normal 2 3 5 3 2 4" xfId="20046" xr:uid="{F61DECF2-C731-41A6-AE93-9B5B1D367B97}"/>
    <cellStyle name="Normal 2 3 5 3 2 5" xfId="20047" xr:uid="{14E64FFF-A398-418A-97F6-5E2B87E7D314}"/>
    <cellStyle name="Normal 2 3 5 3 2 5 2" xfId="20048" xr:uid="{283103CD-5A15-4154-B6C1-440C8C7DD8C4}"/>
    <cellStyle name="Normal 2 3 5 3 2 5 2 2" xfId="20049" xr:uid="{B4E4AD3D-6D47-4AE3-81D9-574102810893}"/>
    <cellStyle name="Normal 2 3 5 3 2 5 2 3" xfId="20050" xr:uid="{CB04A10F-77A7-4D78-B27C-3A739A8E5F82}"/>
    <cellStyle name="Normal 2 3 5 3 2 5 2 4" xfId="20051" xr:uid="{68D82AB2-61EC-4B2F-B217-F52659C974FC}"/>
    <cellStyle name="Normal 2 3 5 3 2 5 2 5" xfId="20052" xr:uid="{413B14C0-3915-4BAC-8934-24162A78D0E4}"/>
    <cellStyle name="Normal 2 3 5 3 2 5 2 6" xfId="20053" xr:uid="{63C4BEED-9856-4039-94ED-4603349CE471}"/>
    <cellStyle name="Normal 2 3 5 3 2 5 3" xfId="20054" xr:uid="{8BFF095C-7ED5-4F21-BEC8-2FD0675C913D}"/>
    <cellStyle name="Normal 2 3 5 3 2 5 4" xfId="20055" xr:uid="{DC12650F-D8A2-4CEB-B6E0-DF387990620E}"/>
    <cellStyle name="Normal 2 3 5 3 2 5 5" xfId="20056" xr:uid="{851A7117-666A-4BC9-9649-73DD5A11A68E}"/>
    <cellStyle name="Normal 2 3 5 3 2 5 6" xfId="20057" xr:uid="{3EB0D6A4-3BF6-431D-AF2D-0ED232A9340E}"/>
    <cellStyle name="Normal 2 3 5 3 2 6" xfId="20058" xr:uid="{326A3C79-2394-4BF8-8AE5-CE5B58882397}"/>
    <cellStyle name="Normal 2 3 5 3 2 7" xfId="20059" xr:uid="{4368704F-4EB1-41E3-95DC-97523954BF58}"/>
    <cellStyle name="Normal 2 3 5 3 2 8" xfId="20060" xr:uid="{50D47B9F-9A20-456A-BAA7-A9A724FD340E}"/>
    <cellStyle name="Normal 2 3 5 3 2 9" xfId="20061" xr:uid="{CFA3E149-EC11-404C-BEEA-6943D5C17C82}"/>
    <cellStyle name="Normal 2 3 5 3 3" xfId="20062" xr:uid="{8B02671B-6E1B-4A70-A3BE-160AA2A0F427}"/>
    <cellStyle name="Normal 2 3 5 3 3 2" xfId="20063" xr:uid="{D0E5EB83-965C-49BB-A8FD-71BF1710C91D}"/>
    <cellStyle name="Normal 2 3 5 3 3 2 2" xfId="20064" xr:uid="{10D988C7-536E-470D-B095-BE489052AF87}"/>
    <cellStyle name="Normal 2 3 5 3 3 2 2 2" xfId="20065" xr:uid="{5186D108-75A1-4DA5-8C89-180CC192940B}"/>
    <cellStyle name="Normal 2 3 5 3 3 2 2 2 2" xfId="20066" xr:uid="{729CD104-406C-4FC9-B7FA-043CD70CE54E}"/>
    <cellStyle name="Normal 2 3 5 3 3 2 2 2 3" xfId="20067" xr:uid="{31D87447-427C-46D0-B502-42A58026E4E6}"/>
    <cellStyle name="Normal 2 3 5 3 3 2 2 2 4" xfId="20068" xr:uid="{51DCE2B9-ACDD-46DB-A8A3-DE257B291FB8}"/>
    <cellStyle name="Normal 2 3 5 3 3 2 2 2 5" xfId="20069" xr:uid="{ACC7FAE6-698E-4D1C-B717-7A181FE3F9BF}"/>
    <cellStyle name="Normal 2 3 5 3 3 2 2 2 6" xfId="20070" xr:uid="{2FC56341-4754-4CF5-A31F-DAACA99F54BA}"/>
    <cellStyle name="Normal 2 3 5 3 3 2 2 3" xfId="20071" xr:uid="{81DEF376-7006-4E72-AD89-69674BA68A53}"/>
    <cellStyle name="Normal 2 3 5 3 3 2 2 4" xfId="20072" xr:uid="{5FA46C7B-FD82-4329-B2DA-C40BD19EA267}"/>
    <cellStyle name="Normal 2 3 5 3 3 2 2 5" xfId="20073" xr:uid="{6D659DBD-87C9-46E3-865A-7C60FC57397D}"/>
    <cellStyle name="Normal 2 3 5 3 3 2 2 6" xfId="20074" xr:uid="{5E571C56-8251-4D46-8440-6108C6BEAC69}"/>
    <cellStyle name="Normal 2 3 5 3 3 2 3" xfId="20075" xr:uid="{93FA8E16-34A2-494B-8B2F-B41363CBC9E0}"/>
    <cellStyle name="Normal 2 3 5 3 3 2 4" xfId="20076" xr:uid="{D153B600-9C4B-4E42-A4FA-1A7BF188BCBB}"/>
    <cellStyle name="Normal 2 3 5 3 3 2 5" xfId="20077" xr:uid="{509341E4-2493-4ABD-B829-AA880F563E93}"/>
    <cellStyle name="Normal 2 3 5 3 3 2 6" xfId="20078" xr:uid="{51B62C9D-02BD-4251-AD41-DA92929A048A}"/>
    <cellStyle name="Normal 2 3 5 3 3 2 7" xfId="20079" xr:uid="{50EEA3E8-C4E5-480F-A8CC-CFC972287647}"/>
    <cellStyle name="Normal 2 3 5 3 3 2 8" xfId="20080" xr:uid="{AE3CA4C6-DD7F-4264-A917-64054BC76848}"/>
    <cellStyle name="Normal 2 3 5 3 3 2 9" xfId="20081" xr:uid="{475E0A57-C6E6-4D7F-8B68-6410358F0876}"/>
    <cellStyle name="Normal 2 3 5 3 3 3" xfId="20082" xr:uid="{09A9EDF2-7504-478D-95A0-BFD121840020}"/>
    <cellStyle name="Normal 2 3 5 3 3 3 2" xfId="20083" xr:uid="{05F7D9A7-CFEE-46DB-88CC-18E847C38DE5}"/>
    <cellStyle name="Normal 2 3 5 3 3 3 2 2" xfId="20084" xr:uid="{FB38A833-4040-4FEC-9C28-4B67D17C9FC3}"/>
    <cellStyle name="Normal 2 3 5 3 3 3 2 3" xfId="20085" xr:uid="{6B6FF2BF-50FB-4904-B21C-9AB3BD57B519}"/>
    <cellStyle name="Normal 2 3 5 3 3 3 2 4" xfId="20086" xr:uid="{FC4B9F63-36EF-4A27-96AB-8A7BA7527F2C}"/>
    <cellStyle name="Normal 2 3 5 3 3 3 2 5" xfId="20087" xr:uid="{F43A1767-8F4B-4C2F-85D3-3040AA34DA99}"/>
    <cellStyle name="Normal 2 3 5 3 3 3 2 6" xfId="20088" xr:uid="{629DD3B1-F625-4905-A705-43C1316B750E}"/>
    <cellStyle name="Normal 2 3 5 3 3 3 3" xfId="20089" xr:uid="{82ED0EF6-2AFB-4D9E-AB6A-D1F52F69E245}"/>
    <cellStyle name="Normal 2 3 5 3 3 3 4" xfId="20090" xr:uid="{71A65D5B-2B6D-417E-B971-86E262B7345B}"/>
    <cellStyle name="Normal 2 3 5 3 3 3 5" xfId="20091" xr:uid="{472F3BE9-56E8-4C27-8E32-77024E290B5B}"/>
    <cellStyle name="Normal 2 3 5 3 3 3 6" xfId="20092" xr:uid="{1FB57910-2E98-42D0-BBAE-6A9293435E55}"/>
    <cellStyle name="Normal 2 3 5 3 3 4" xfId="20093" xr:uid="{207317D4-B3AE-4145-8A93-6AC18C7CF037}"/>
    <cellStyle name="Normal 2 3 5 3 3 5" xfId="20094" xr:uid="{5850B7DE-4655-4E8C-BAC7-670498B38DF6}"/>
    <cellStyle name="Normal 2 3 5 3 3 6" xfId="20095" xr:uid="{F2B0F531-E39D-4C7B-BEC2-2F118CFBEE4E}"/>
    <cellStyle name="Normal 2 3 5 3 3 7" xfId="20096" xr:uid="{23A344FD-6998-46B1-8407-D47FAF78F57B}"/>
    <cellStyle name="Normal 2 3 5 3 3 8" xfId="20097" xr:uid="{91435C45-2FB3-4584-8914-AB1E128ACCF2}"/>
    <cellStyle name="Normal 2 3 5 3 3 9" xfId="20098" xr:uid="{FDAF0A1B-6A1A-428A-8576-51DAFE4430A5}"/>
    <cellStyle name="Normal 2 3 5 3 4" xfId="20099" xr:uid="{17751F4C-10BF-47A9-A124-D9A7FC308BB9}"/>
    <cellStyle name="Normal 2 3 5 3 5" xfId="20100" xr:uid="{AC63BE19-BFFB-4C7D-B5A6-BB6A25CCBFE5}"/>
    <cellStyle name="Normal 2 3 5 3 5 2" xfId="20101" xr:uid="{A32F3414-2C76-4F2A-8E00-F0BE6A90FAF7}"/>
    <cellStyle name="Normal 2 3 5 3 5 2 2" xfId="20102" xr:uid="{885BB5C6-7AA5-4980-A2AA-DEBE05FEEBE7}"/>
    <cellStyle name="Normal 2 3 5 3 5 2 3" xfId="20103" xr:uid="{2B8E7F10-2B16-4850-AF78-ADD793E5331F}"/>
    <cellStyle name="Normal 2 3 5 3 5 2 4" xfId="20104" xr:uid="{B7B4AED5-6100-4831-93DB-36CB42EB5CD8}"/>
    <cellStyle name="Normal 2 3 5 3 5 2 5" xfId="20105" xr:uid="{CC3E45CF-75D4-43EA-9F41-CB6EF615F9B3}"/>
    <cellStyle name="Normal 2 3 5 3 5 2 6" xfId="20106" xr:uid="{70A3EADB-A569-46A9-8818-EAAA26F2B6B1}"/>
    <cellStyle name="Normal 2 3 5 3 5 3" xfId="20107" xr:uid="{6332CDDE-1821-4AA3-BE29-69F3F5DA7770}"/>
    <cellStyle name="Normal 2 3 5 3 5 4" xfId="20108" xr:uid="{B3E6556F-2DB2-4BD8-A8DC-2BD85BA847E9}"/>
    <cellStyle name="Normal 2 3 5 3 5 5" xfId="20109" xr:uid="{839FC507-B684-4153-A79E-6FB88D5B024E}"/>
    <cellStyle name="Normal 2 3 5 3 5 6" xfId="20110" xr:uid="{C939E3D8-A715-4545-9DB8-A5AB7C03D84D}"/>
    <cellStyle name="Normal 2 3 5 3 6" xfId="20111" xr:uid="{08BCBC4C-A9DE-48CD-8164-48EBE55D6ED1}"/>
    <cellStyle name="Normal 2 3 5 3 7" xfId="20112" xr:uid="{CF4343C4-A2D5-4FB9-8792-77AC49D8A033}"/>
    <cellStyle name="Normal 2 3 5 3 8" xfId="20113" xr:uid="{AD0C350F-71C2-4E84-8937-37D98B1357D4}"/>
    <cellStyle name="Normal 2 3 5 3 9" xfId="20114" xr:uid="{4F704019-C08F-4513-AEDF-D41FF7342F1B}"/>
    <cellStyle name="Normal 2 3 5 4" xfId="20115" xr:uid="{413AE4C1-A29D-4547-88CE-980D4BE4FB1F}"/>
    <cellStyle name="Normal 2 3 5 5" xfId="20116" xr:uid="{839AB8A3-E384-4671-879A-CDCB73261904}"/>
    <cellStyle name="Normal 2 3 5 5 2" xfId="20117" xr:uid="{BF776B8D-A0E6-47B7-B33C-65522C1982B9}"/>
    <cellStyle name="Normal 2 3 5 5 2 2" xfId="20118" xr:uid="{DF0393AA-92EF-4EDF-A4E8-EBB920753084}"/>
    <cellStyle name="Normal 2 3 5 5 2 2 2" xfId="20119" xr:uid="{4B65D142-9F09-48F5-9B76-BEE6FAA366BE}"/>
    <cellStyle name="Normal 2 3 5 5 2 2 2 2" xfId="20120" xr:uid="{0A045BD5-7635-4F75-9772-14FFB3B1A61A}"/>
    <cellStyle name="Normal 2 3 5 5 2 2 2 3" xfId="20121" xr:uid="{9DEC14ED-6D94-450B-A378-F38C35DE2122}"/>
    <cellStyle name="Normal 2 3 5 5 2 2 2 4" xfId="20122" xr:uid="{30C41EAD-2AAF-4144-A90C-C67D4B7DB0C3}"/>
    <cellStyle name="Normal 2 3 5 5 2 2 2 5" xfId="20123" xr:uid="{01CD5E4E-CAE5-4F26-B5EC-9D3C9709793C}"/>
    <cellStyle name="Normal 2 3 5 5 2 2 2 6" xfId="20124" xr:uid="{9DE38A41-7A60-430F-8C17-D5D5F80276AE}"/>
    <cellStyle name="Normal 2 3 5 5 2 2 3" xfId="20125" xr:uid="{E6793587-53A8-46D4-83E0-539EBA03BD4A}"/>
    <cellStyle name="Normal 2 3 5 5 2 2 4" xfId="20126" xr:uid="{34334268-0E82-4EFA-9D85-16EF1B88B508}"/>
    <cellStyle name="Normal 2 3 5 5 2 2 5" xfId="20127" xr:uid="{0EB798D4-0B39-4BD7-9AD7-3E3219C5E610}"/>
    <cellStyle name="Normal 2 3 5 5 2 2 6" xfId="20128" xr:uid="{030B2CC5-5A9E-424C-BF05-89DADEAD6DC1}"/>
    <cellStyle name="Normal 2 3 5 5 2 3" xfId="20129" xr:uid="{05D438D3-69F1-4CEC-B7D4-21AAE82CF3BA}"/>
    <cellStyle name="Normal 2 3 5 5 2 4" xfId="20130" xr:uid="{F1D42D66-5207-4606-8F51-328FFF52FDA0}"/>
    <cellStyle name="Normal 2 3 5 5 2 5" xfId="20131" xr:uid="{9961B138-5CAB-4540-BEBC-DA808CFE9C2F}"/>
    <cellStyle name="Normal 2 3 5 5 2 6" xfId="20132" xr:uid="{743F257A-E842-4565-B04D-52A1B0A8D899}"/>
    <cellStyle name="Normal 2 3 5 5 2 7" xfId="20133" xr:uid="{EA93BDAD-671F-4C8B-A835-B9281BFA8171}"/>
    <cellStyle name="Normal 2 3 5 5 2 8" xfId="20134" xr:uid="{EFE10964-2116-4DAC-87B1-F6BBDFCA8BE6}"/>
    <cellStyle name="Normal 2 3 5 5 2 9" xfId="20135" xr:uid="{3034BD62-51FA-4FB1-810D-A3A1646D6EC9}"/>
    <cellStyle name="Normal 2 3 5 5 3" xfId="20136" xr:uid="{AA6F8899-77E8-4F6C-A135-CE57AE1C32F0}"/>
    <cellStyle name="Normal 2 3 5 5 3 2" xfId="20137" xr:uid="{03690B37-A7A1-4E75-86BB-29241558BD8B}"/>
    <cellStyle name="Normal 2 3 5 5 3 2 2" xfId="20138" xr:uid="{3F1B4CD6-3615-4E54-A3CF-6D775F62280A}"/>
    <cellStyle name="Normal 2 3 5 5 3 2 3" xfId="20139" xr:uid="{FF52CE3D-926C-40EB-B418-63A85404B0DE}"/>
    <cellStyle name="Normal 2 3 5 5 3 2 4" xfId="20140" xr:uid="{6F1B84A7-C807-48A6-B8ED-61FA058F7574}"/>
    <cellStyle name="Normal 2 3 5 5 3 2 5" xfId="20141" xr:uid="{D9659FE9-7B59-4C31-821B-8B7DB215573C}"/>
    <cellStyle name="Normal 2 3 5 5 3 2 6" xfId="20142" xr:uid="{43D25231-0E6E-4628-B867-2D898A07DDAF}"/>
    <cellStyle name="Normal 2 3 5 5 3 3" xfId="20143" xr:uid="{319A4993-77AE-43B7-8DAE-4AD031443EEF}"/>
    <cellStyle name="Normal 2 3 5 5 3 4" xfId="20144" xr:uid="{0DB92B61-7A44-470F-8EAB-7B90AACBFB8F}"/>
    <cellStyle name="Normal 2 3 5 5 3 5" xfId="20145" xr:uid="{B2B8B558-CD6B-40AD-91C3-8DA2DE9BFF8A}"/>
    <cellStyle name="Normal 2 3 5 5 3 6" xfId="20146" xr:uid="{3C46E548-8D7C-43FC-86E4-AC499A3BA6E4}"/>
    <cellStyle name="Normal 2 3 5 5 4" xfId="20147" xr:uid="{DC96AD6A-DB75-423B-9DBC-C81474AEE0BB}"/>
    <cellStyle name="Normal 2 3 5 5 5" xfId="20148" xr:uid="{74D7492A-7AF8-413B-B372-B29C3F2E620E}"/>
    <cellStyle name="Normal 2 3 5 5 6" xfId="20149" xr:uid="{453AD765-1AC6-474D-926B-94DFF9E97266}"/>
    <cellStyle name="Normal 2 3 5 5 7" xfId="20150" xr:uid="{59FED53D-B381-4096-883C-0BE94E2A6B68}"/>
    <cellStyle name="Normal 2 3 5 5 8" xfId="20151" xr:uid="{721BFFE8-7248-4E99-AD01-3515BD3E31F1}"/>
    <cellStyle name="Normal 2 3 5 5 9" xfId="20152" xr:uid="{3204EB11-0B4D-4C88-B149-C4609F7EBD94}"/>
    <cellStyle name="Normal 2 3 5 6" xfId="20153" xr:uid="{D7ECC756-6396-48F6-8E78-B5A0AFAAFFD6}"/>
    <cellStyle name="Normal 2 3 5 7" xfId="20154" xr:uid="{6984DD5E-3ADC-423E-BC79-9B39F8F3E5B2}"/>
    <cellStyle name="Normal 2 3 5 8" xfId="20155" xr:uid="{616BF7B3-D004-46F3-9135-97CCF392997A}"/>
    <cellStyle name="Normal 2 3 5 8 2" xfId="20156" xr:uid="{0C5092CE-6D34-40CC-9A0A-E5D7399A51A7}"/>
    <cellStyle name="Normal 2 3 5 8 2 2" xfId="20157" xr:uid="{9D8AC13D-91FE-495B-8321-6C71B8DB8207}"/>
    <cellStyle name="Normal 2 3 5 8 2 3" xfId="20158" xr:uid="{E4DA84FA-E2E5-4C1A-BE42-6A5C9F2904CB}"/>
    <cellStyle name="Normal 2 3 5 8 2 4" xfId="20159" xr:uid="{58069351-6AF4-462A-A09F-BA8A93C50448}"/>
    <cellStyle name="Normal 2 3 5 8 2 5" xfId="20160" xr:uid="{4B6C6A01-FAD5-4F48-AA71-23E5F255AA5D}"/>
    <cellStyle name="Normal 2 3 5 8 2 6" xfId="20161" xr:uid="{ACF62888-700A-4DF8-AE0E-396F7B587440}"/>
    <cellStyle name="Normal 2 3 5 8 3" xfId="20162" xr:uid="{8C74DFFC-2A51-4799-B55B-662AFE697C7F}"/>
    <cellStyle name="Normal 2 3 5 8 4" xfId="20163" xr:uid="{32C25BBA-5321-4B76-B0E9-4417B322EA30}"/>
    <cellStyle name="Normal 2 3 5 8 5" xfId="20164" xr:uid="{75AB8507-B0E1-49E9-88E7-503CB7AADF47}"/>
    <cellStyle name="Normal 2 3 5 8 6" xfId="20165" xr:uid="{FD4C6FC3-BC2C-41EE-B391-6CA68549F76C}"/>
    <cellStyle name="Normal 2 3 5 9" xfId="20166" xr:uid="{0E615C82-4DAF-4BAC-9C2A-11289C11855D}"/>
    <cellStyle name="Normal 2 3 50" xfId="20167" xr:uid="{2BD21C1B-2095-4A8C-B0CC-10528FB02CC2}"/>
    <cellStyle name="Normal 2 3 51" xfId="20168" xr:uid="{B2451FEB-5658-4F61-8117-C26BB1790E99}"/>
    <cellStyle name="Normal 2 3 52" xfId="20169" xr:uid="{F50C3608-DD42-4D86-9C00-3D9AA9379338}"/>
    <cellStyle name="Normal 2 3 53" xfId="20170" xr:uid="{49C5ED8D-3DA0-4AA0-B8CD-796B8E582F2B}"/>
    <cellStyle name="Normal 2 3 54" xfId="20171" xr:uid="{F2994D2E-705D-4037-AFE7-4D922CE63A10}"/>
    <cellStyle name="Normal 2 3 55" xfId="20172" xr:uid="{67930AEB-85EF-43B9-90AB-5800D20630CC}"/>
    <cellStyle name="Normal 2 3 56" xfId="20173" xr:uid="{203A96E7-35AB-4E6F-A66D-D5B082619F98}"/>
    <cellStyle name="Normal 2 3 57" xfId="20174" xr:uid="{EB8FC59D-AD70-4E45-8EE4-25A28FA7C73C}"/>
    <cellStyle name="Normal 2 3 58" xfId="20175" xr:uid="{C1CC0672-CEA6-475D-A1D8-1E000D9A5359}"/>
    <cellStyle name="Normal 2 3 59" xfId="20176" xr:uid="{BE61BCDD-BC17-430A-840E-95642000D4F5}"/>
    <cellStyle name="Normal 2 3 6" xfId="20177" xr:uid="{6C6E7793-8B7C-40A6-8A62-B66E61E23E29}"/>
    <cellStyle name="Normal 2 3 6 2" xfId="20178" xr:uid="{E7E7E3DC-F62C-45D9-A77E-1FC38232161D}"/>
    <cellStyle name="Normal 2 3 6 3" xfId="20179" xr:uid="{11664DB5-B4E8-47FD-833D-8B9AFEED0AD2}"/>
    <cellStyle name="Normal 2 3 6 4" xfId="20180" xr:uid="{0EE17B28-1D53-48A0-9D8B-DC713A51126F}"/>
    <cellStyle name="Normal 2 3 6 5" xfId="20181" xr:uid="{5C82D1ED-6119-4AF0-85AF-2AEB5DD01AAF}"/>
    <cellStyle name="Normal 2 3 6 6" xfId="20182" xr:uid="{E42B2DEC-499A-49FD-B910-AE7C9C01D019}"/>
    <cellStyle name="Normal 2 3 60" xfId="20183" xr:uid="{77034D52-2089-41E4-B63F-F6E9F84049E5}"/>
    <cellStyle name="Normal 2 3 61" xfId="20184" xr:uid="{193FA04D-1C47-4419-B676-B8D0669CF0DC}"/>
    <cellStyle name="Normal 2 3 62" xfId="20185" xr:uid="{C87409F8-08D0-4CC5-9129-EA5F73C105F6}"/>
    <cellStyle name="Normal 2 3 62 2" xfId="20186" xr:uid="{38967008-A15B-46BF-960A-F9153370EBB0}"/>
    <cellStyle name="Normal 2 3 62 2 2" xfId="20187" xr:uid="{087FF133-34F0-4412-8C3C-A707C41B9642}"/>
    <cellStyle name="Normal 2 3 62 2 2 2" xfId="20188" xr:uid="{66B9EE34-3F58-41CC-B4EF-BDD44E12AB1D}"/>
    <cellStyle name="Normal 2 3 62 3" xfId="20189" xr:uid="{56C99A2E-743D-4CF4-9EF1-8817629BA6EA}"/>
    <cellStyle name="Normal 2 3 62 4" xfId="20190" xr:uid="{F71E0DEC-0AB3-48B9-8D7B-C055BEE87B00}"/>
    <cellStyle name="Normal 2 3 62 5" xfId="20191" xr:uid="{29CE2589-DB8E-4A7E-A28D-02C05538C359}"/>
    <cellStyle name="Normal 2 3 62 6" xfId="20192" xr:uid="{ED120567-9107-454C-8DF4-CADB081C2341}"/>
    <cellStyle name="Normal 2 3 63" xfId="20193" xr:uid="{2278A755-DAED-41CD-8C5F-6F6D065107DF}"/>
    <cellStyle name="Normal 2 3 63 2" xfId="20194" xr:uid="{47C69342-E747-4210-9121-8CCB23BEF76A}"/>
    <cellStyle name="Normal 2 3 63 2 2" xfId="20195" xr:uid="{67BBCA77-F585-4D48-8CAB-169658995227}"/>
    <cellStyle name="Normal 2 3 64" xfId="20196" xr:uid="{B63E64C3-C085-4D57-B9D7-56CAFEBD40B3}"/>
    <cellStyle name="Normal 2 3 65" xfId="20197" xr:uid="{C1711BB3-7D98-4873-B974-BDA5763084E1}"/>
    <cellStyle name="Normal 2 3 66" xfId="20198" xr:uid="{855E4B41-5242-40D3-94D3-D4C2F6579C31}"/>
    <cellStyle name="Normal 2 3 67" xfId="20199" xr:uid="{95F7E4DE-8E51-47C6-961E-32E7594BC7DE}"/>
    <cellStyle name="Normal 2 3 68" xfId="20200" xr:uid="{423C8A65-4D77-486B-97B0-DA27ED4B9D04}"/>
    <cellStyle name="Normal 2 3 69" xfId="20201" xr:uid="{D0A7BDE8-D9EB-4C36-B9C7-25D0293E9252}"/>
    <cellStyle name="Normal 2 3 7" xfId="20202" xr:uid="{CD83B3E1-376E-4FC2-BB54-82460B3564A6}"/>
    <cellStyle name="Normal 2 3 7 2" xfId="20203" xr:uid="{CE985AA4-9EF5-46DE-BC40-E8D1F87C1CC2}"/>
    <cellStyle name="Normal 2 3 7 3" xfId="20204" xr:uid="{39591575-889C-4830-9359-5E5329FC7B18}"/>
    <cellStyle name="Normal 2 3 7 4" xfId="20205" xr:uid="{E772DF46-5564-44D4-BFE6-90A55D75F2BE}"/>
    <cellStyle name="Normal 2 3 7 5" xfId="20206" xr:uid="{6361FF0C-872F-419A-BEDC-13C690C3F8A5}"/>
    <cellStyle name="Normal 2 3 7 6" xfId="20207" xr:uid="{0557C675-8CD6-4E74-8202-0D935D13DAF0}"/>
    <cellStyle name="Normal 2 3 70" xfId="20208" xr:uid="{C67C3C8D-D3E1-46B1-B398-7A2E0820CD18}"/>
    <cellStyle name="Normal 2 3 71" xfId="20209" xr:uid="{BCB7AF41-6522-4351-BB39-BB2E3E8B5D41}"/>
    <cellStyle name="Normal 2 3 72" xfId="20210" xr:uid="{BFE0CCC2-F1C0-4332-AC0C-066FA535A266}"/>
    <cellStyle name="Normal 2 3 72 10" xfId="20211" xr:uid="{C8CBDA74-2315-4CFA-8F45-ADD8FF19C0B1}"/>
    <cellStyle name="Normal 2 3 72 11" xfId="20212" xr:uid="{EFC193C4-BC62-430F-BB9D-F72D6EBACAD6}"/>
    <cellStyle name="Normal 2 3 72 12" xfId="20213" xr:uid="{66E2DBEC-B3E9-4A93-B256-0E531F32D217}"/>
    <cellStyle name="Normal 2 3 72 13" xfId="20214" xr:uid="{1AAF3C47-5B83-4BE7-8019-30262B5C55FE}"/>
    <cellStyle name="Normal 2 3 72 14" xfId="20215" xr:uid="{77C69935-39F4-4CF5-BCB1-50675929923D}"/>
    <cellStyle name="Normal 2 3 72 15" xfId="20216" xr:uid="{538EA906-1DF4-4CD5-BBEE-20A530655859}"/>
    <cellStyle name="Normal 2 3 72 16" xfId="20217" xr:uid="{7044DC2F-9D9A-469D-AC6A-070CF43EF49F}"/>
    <cellStyle name="Normal 2 3 72 2" xfId="20218" xr:uid="{BC7B62F5-8554-4554-B7B6-63B84E454CE2}"/>
    <cellStyle name="Normal 2 3 72 3" xfId="20219" xr:uid="{653CE9ED-4125-46C6-A89A-932FA9861A9F}"/>
    <cellStyle name="Normal 2 3 72 4" xfId="20220" xr:uid="{ED5EEB85-B9BB-454D-B720-8C402B157474}"/>
    <cellStyle name="Normal 2 3 72 5" xfId="20221" xr:uid="{6FE39623-157A-414A-9849-DBA7D3E4CC62}"/>
    <cellStyle name="Normal 2 3 72 6" xfId="20222" xr:uid="{C363E42E-27F7-470F-9F27-958E8D20986F}"/>
    <cellStyle name="Normal 2 3 72 7" xfId="20223" xr:uid="{9F39BEAF-C220-4955-8A83-9A00C2778B51}"/>
    <cellStyle name="Normal 2 3 72 8" xfId="20224" xr:uid="{27BD552F-170D-4977-969B-09579AA2DD8C}"/>
    <cellStyle name="Normal 2 3 72 9" xfId="20225" xr:uid="{AFC734AA-354E-460F-8596-6B8F40AE011D}"/>
    <cellStyle name="Normal 2 3 73" xfId="20226" xr:uid="{AD912280-1E9F-4110-87A2-9243BEFA2254}"/>
    <cellStyle name="Normal 2 3 74" xfId="20227" xr:uid="{158E3722-CBF6-41A6-9E61-694D691D360F}"/>
    <cellStyle name="Normal 2 3 75" xfId="20228" xr:uid="{FDC9BA03-1EB2-4A44-AEE7-304AB677BB3C}"/>
    <cellStyle name="Normal 2 3 76" xfId="20229" xr:uid="{2D3E4FA7-470F-4EAA-AA06-4588A325463C}"/>
    <cellStyle name="Normal 2 3 77" xfId="20230" xr:uid="{D7FD0F05-F9F1-4EAD-93BF-8E89C5FD7EC3}"/>
    <cellStyle name="Normal 2 3 78" xfId="20231" xr:uid="{0D413CA0-651A-494B-9BE8-8835B4E14290}"/>
    <cellStyle name="Normal 2 3 79" xfId="20232" xr:uid="{F17A78BB-3F7A-462B-90BF-86CE46DBD9C8}"/>
    <cellStyle name="Normal 2 3 8" xfId="20233" xr:uid="{CE0DF74E-0119-4D78-9ED2-45CBB4D33771}"/>
    <cellStyle name="Normal 2 3 8 10" xfId="20234" xr:uid="{870F0ECC-AE9E-49B6-9821-2F429C4D934F}"/>
    <cellStyle name="Normal 2 3 8 11" xfId="20235" xr:uid="{BC48FED1-9AD1-4392-817E-09E52914D75F}"/>
    <cellStyle name="Normal 2 3 8 12" xfId="20236" xr:uid="{64A0F5A5-26BC-45C1-9AD5-749C07D3E9F7}"/>
    <cellStyle name="Normal 2 3 8 13" xfId="20237" xr:uid="{2D49DDC1-41A1-4671-BE35-4A826E266C92}"/>
    <cellStyle name="Normal 2 3 8 14" xfId="20238" xr:uid="{D8B68779-787C-45CC-9EE4-0E73EBD60DFC}"/>
    <cellStyle name="Normal 2 3 8 15" xfId="20239" xr:uid="{D67118C0-0AC8-4BF2-B33D-FE802D4661E4}"/>
    <cellStyle name="Normal 2 3 8 16" xfId="20240" xr:uid="{7B0529C5-779F-4530-ACA7-C95A133FA8BE}"/>
    <cellStyle name="Normal 2 3 8 17" xfId="20241" xr:uid="{0CEDE2D2-2FD6-414E-8626-60619C172CA8}"/>
    <cellStyle name="Normal 2 3 8 2" xfId="20242" xr:uid="{FA09D669-C0C5-4664-8399-6749B4DF54B3}"/>
    <cellStyle name="Normal 2 3 8 2 10" xfId="20243" xr:uid="{1EE1E58A-15FF-44DB-A8F4-4D33B489B059}"/>
    <cellStyle name="Normal 2 3 8 2 11" xfId="20244" xr:uid="{136E3FFD-085F-47BE-BE8F-C47C494D29A5}"/>
    <cellStyle name="Normal 2 3 8 2 12" xfId="20245" xr:uid="{92547850-81C0-40E3-9580-1DD08482DB3B}"/>
    <cellStyle name="Normal 2 3 8 2 2" xfId="20246" xr:uid="{1A69CA85-2714-451D-93D5-5785BB4686D0}"/>
    <cellStyle name="Normal 2 3 8 2 2 2" xfId="20247" xr:uid="{4DF2A91B-2B4B-4353-B721-40DBF13A71FC}"/>
    <cellStyle name="Normal 2 3 8 2 2 2 2" xfId="20248" xr:uid="{CFF2BF2D-E83F-41CE-9691-4793E862EA36}"/>
    <cellStyle name="Normal 2 3 8 2 2 2 2 2" xfId="20249" xr:uid="{752FDDF7-CD1C-47D0-9E72-D4B3C52672AC}"/>
    <cellStyle name="Normal 2 3 8 2 2 2 2 2 2" xfId="20250" xr:uid="{D6DC10C6-A1B5-4F96-89B3-523927429405}"/>
    <cellStyle name="Normal 2 3 8 2 2 2 2 2 3" xfId="20251" xr:uid="{3719DF26-A6B0-4C81-8D3C-FCB77BFF8C28}"/>
    <cellStyle name="Normal 2 3 8 2 2 2 2 2 4" xfId="20252" xr:uid="{AF8A4945-E3C6-4341-9739-18D13FAB70F3}"/>
    <cellStyle name="Normal 2 3 8 2 2 2 2 2 5" xfId="20253" xr:uid="{0296ABD3-F232-4A1B-B304-EE4A745BBB54}"/>
    <cellStyle name="Normal 2 3 8 2 2 2 2 2 6" xfId="20254" xr:uid="{6F54979D-464D-4B36-AA18-3A92BF2EA301}"/>
    <cellStyle name="Normal 2 3 8 2 2 2 2 3" xfId="20255" xr:uid="{18A306A3-22C0-42C9-9712-64D8308963D7}"/>
    <cellStyle name="Normal 2 3 8 2 2 2 2 4" xfId="20256" xr:uid="{9B80108B-3697-42AF-BA9C-CE7DA80C8369}"/>
    <cellStyle name="Normal 2 3 8 2 2 2 2 5" xfId="20257" xr:uid="{79A668AE-108E-4999-B2E9-EBAEC051034E}"/>
    <cellStyle name="Normal 2 3 8 2 2 2 2 6" xfId="20258" xr:uid="{1E2F65EE-A3D2-4995-8CCA-5F3F56B87CCA}"/>
    <cellStyle name="Normal 2 3 8 2 2 2 3" xfId="20259" xr:uid="{CD9D6E83-6B90-4E26-A6C3-1D3301B5F2A8}"/>
    <cellStyle name="Normal 2 3 8 2 2 2 4" xfId="20260" xr:uid="{A3C49E4F-755E-4094-8EFA-54593A44F3FC}"/>
    <cellStyle name="Normal 2 3 8 2 2 2 5" xfId="20261" xr:uid="{E11F221F-709A-4BE7-A6A7-AB03157A7E72}"/>
    <cellStyle name="Normal 2 3 8 2 2 2 6" xfId="20262" xr:uid="{F5209486-3824-433A-8E52-C5A702F42F89}"/>
    <cellStyle name="Normal 2 3 8 2 2 2 7" xfId="20263" xr:uid="{1B1C900F-6B3A-4901-9855-17AEF4720AF7}"/>
    <cellStyle name="Normal 2 3 8 2 2 2 8" xfId="20264" xr:uid="{CA668C31-36FF-4BFE-9DB7-C75022427B51}"/>
    <cellStyle name="Normal 2 3 8 2 2 2 9" xfId="20265" xr:uid="{3BDD38AF-E523-4628-9BAD-07B1CEF26409}"/>
    <cellStyle name="Normal 2 3 8 2 2 3" xfId="20266" xr:uid="{3EA2290C-C842-4628-906D-41CF918861D1}"/>
    <cellStyle name="Normal 2 3 8 2 2 3 2" xfId="20267" xr:uid="{AD7B7C10-C486-4FB8-A09F-21D4CE797465}"/>
    <cellStyle name="Normal 2 3 8 2 2 3 2 2" xfId="20268" xr:uid="{26039A0C-2AAC-4332-8F45-07A7BA8B4EAE}"/>
    <cellStyle name="Normal 2 3 8 2 2 3 2 3" xfId="20269" xr:uid="{9AA731B3-B631-4245-A8CC-078DA2CD56CF}"/>
    <cellStyle name="Normal 2 3 8 2 2 3 2 4" xfId="20270" xr:uid="{E7656A2A-D5F6-43BE-B2D3-22F6376A8047}"/>
    <cellStyle name="Normal 2 3 8 2 2 3 2 5" xfId="20271" xr:uid="{A5E55906-93BC-4837-B29C-6BF27C200D95}"/>
    <cellStyle name="Normal 2 3 8 2 2 3 2 6" xfId="20272" xr:uid="{39664537-346F-4233-9110-38B5C825053E}"/>
    <cellStyle name="Normal 2 3 8 2 2 3 3" xfId="20273" xr:uid="{043294B6-450D-4678-9E97-61CF1E7C7B17}"/>
    <cellStyle name="Normal 2 3 8 2 2 3 4" xfId="20274" xr:uid="{76154700-DC3A-4235-BA00-2905A8275EDD}"/>
    <cellStyle name="Normal 2 3 8 2 2 3 5" xfId="20275" xr:uid="{24401538-19FB-4F06-8ADB-44E12998B448}"/>
    <cellStyle name="Normal 2 3 8 2 2 3 6" xfId="20276" xr:uid="{F8BA6F33-06D2-4E25-9780-5C85FDCDBBAC}"/>
    <cellStyle name="Normal 2 3 8 2 2 4" xfId="20277" xr:uid="{B3846557-4F9E-4036-869E-3B6C9077076C}"/>
    <cellStyle name="Normal 2 3 8 2 2 5" xfId="20278" xr:uid="{F3A8F47C-49C1-41DD-8E86-4DB27B27EFB2}"/>
    <cellStyle name="Normal 2 3 8 2 2 6" xfId="20279" xr:uid="{E719E8D1-58E4-4341-9C71-EA81C4D2B0AF}"/>
    <cellStyle name="Normal 2 3 8 2 2 7" xfId="20280" xr:uid="{611D68D4-BFA1-4DEE-86D2-F728FB384EA4}"/>
    <cellStyle name="Normal 2 3 8 2 2 8" xfId="20281" xr:uid="{A88EBF8F-5E4B-4C4C-B4D6-45333D96EF69}"/>
    <cellStyle name="Normal 2 3 8 2 2 9" xfId="20282" xr:uid="{3090F229-7885-40D6-A99E-844039604B75}"/>
    <cellStyle name="Normal 2 3 8 2 3" xfId="20283" xr:uid="{A7BFBDEF-0E99-4812-A421-51A484602848}"/>
    <cellStyle name="Normal 2 3 8 2 4" xfId="20284" xr:uid="{E61D5482-5824-482D-B922-F5837E7DC6C3}"/>
    <cellStyle name="Normal 2 3 8 2 5" xfId="20285" xr:uid="{6DBDE160-51E0-4BA1-832A-029B7B9A5D46}"/>
    <cellStyle name="Normal 2 3 8 2 5 2" xfId="20286" xr:uid="{8A08D3BC-FA26-4C5A-BC7E-5FE042840413}"/>
    <cellStyle name="Normal 2 3 8 2 5 2 2" xfId="20287" xr:uid="{8B606DF4-C616-4E51-B1DB-2C3D1EFEBE36}"/>
    <cellStyle name="Normal 2 3 8 2 5 2 3" xfId="20288" xr:uid="{450D26C8-FC16-447E-9198-70012C4907D8}"/>
    <cellStyle name="Normal 2 3 8 2 5 2 4" xfId="20289" xr:uid="{B092E36F-545C-4F81-85BA-7470557047AD}"/>
    <cellStyle name="Normal 2 3 8 2 5 2 5" xfId="20290" xr:uid="{64BC7878-366A-459F-AE8D-33FA92CF975B}"/>
    <cellStyle name="Normal 2 3 8 2 5 2 6" xfId="20291" xr:uid="{21D95E57-8CB8-4C38-A880-3599A2970575}"/>
    <cellStyle name="Normal 2 3 8 2 5 3" xfId="20292" xr:uid="{4EA6E7D8-85D5-4A65-9699-446363ABEC4C}"/>
    <cellStyle name="Normal 2 3 8 2 5 4" xfId="20293" xr:uid="{BF4F279E-2954-4099-8D1E-99F1AC946F7E}"/>
    <cellStyle name="Normal 2 3 8 2 5 5" xfId="20294" xr:uid="{7F7A5BC8-BB0C-45D2-8C5B-EEAC2075E517}"/>
    <cellStyle name="Normal 2 3 8 2 5 6" xfId="20295" xr:uid="{8B5A6BCE-B01C-411E-AC52-C1B9C3C7DACB}"/>
    <cellStyle name="Normal 2 3 8 2 6" xfId="20296" xr:uid="{EE231E78-8265-4215-B922-B73C909DBEA9}"/>
    <cellStyle name="Normal 2 3 8 2 7" xfId="20297" xr:uid="{67539BBA-50EF-4759-B9FB-39D1E68D0765}"/>
    <cellStyle name="Normal 2 3 8 2 8" xfId="20298" xr:uid="{AD069CEC-E246-4CF7-95B8-CE4A133720C9}"/>
    <cellStyle name="Normal 2 3 8 2 9" xfId="20299" xr:uid="{8A3C5F87-1EFF-465F-87B2-03B5285087DF}"/>
    <cellStyle name="Normal 2 3 8 3" xfId="20300" xr:uid="{07CD8A4F-D2E4-4C3C-9752-8B00030ADB51}"/>
    <cellStyle name="Normal 2 3 8 3 2" xfId="20301" xr:uid="{B5673721-D401-4C72-A08A-082FC45BB170}"/>
    <cellStyle name="Normal 2 3 8 3 2 2" xfId="20302" xr:uid="{DE3A63D9-B292-4346-B4EC-BBC43F409ADD}"/>
    <cellStyle name="Normal 2 3 8 3 2 2 2" xfId="20303" xr:uid="{8A766613-CFD4-4D74-908A-3A0A7EFC0736}"/>
    <cellStyle name="Normal 2 3 8 3 2 2 2 2" xfId="20304" xr:uid="{FD6DF48B-AF53-4287-B5F6-8E2C33AD3459}"/>
    <cellStyle name="Normal 2 3 8 3 2 2 2 3" xfId="20305" xr:uid="{55878A70-F6A2-4CA8-8D60-5A1EC557F399}"/>
    <cellStyle name="Normal 2 3 8 3 2 2 2 4" xfId="20306" xr:uid="{EDE7B859-8EDD-4960-AFA2-C777A22E5905}"/>
    <cellStyle name="Normal 2 3 8 3 2 2 2 5" xfId="20307" xr:uid="{06899605-509E-444C-9325-D4B4A528EE04}"/>
    <cellStyle name="Normal 2 3 8 3 2 2 2 6" xfId="20308" xr:uid="{CCC1DBB1-BFFC-4B24-ADE9-8A1EE0880ACF}"/>
    <cellStyle name="Normal 2 3 8 3 2 2 3" xfId="20309" xr:uid="{A525AE73-9DC6-4948-943D-F2654141D936}"/>
    <cellStyle name="Normal 2 3 8 3 2 2 4" xfId="20310" xr:uid="{64A5CEF8-075D-42EF-8BD2-F6B0BEF1578F}"/>
    <cellStyle name="Normal 2 3 8 3 2 2 5" xfId="20311" xr:uid="{75A3E56C-6915-493D-8180-C0E6D90152AB}"/>
    <cellStyle name="Normal 2 3 8 3 2 2 6" xfId="20312" xr:uid="{B532BB93-A7C8-43F1-8D32-A9F9121D2ECB}"/>
    <cellStyle name="Normal 2 3 8 3 2 3" xfId="20313" xr:uid="{049F1FB1-9B30-49EA-9047-309419A760C9}"/>
    <cellStyle name="Normal 2 3 8 3 2 4" xfId="20314" xr:uid="{F39CDA31-C7DD-4338-B7B4-6083CA686976}"/>
    <cellStyle name="Normal 2 3 8 3 2 5" xfId="20315" xr:uid="{19574C0C-B101-408C-A3D1-9EC83543E40A}"/>
    <cellStyle name="Normal 2 3 8 3 2 6" xfId="20316" xr:uid="{7747AF26-C0FC-47B9-8ABD-6830F5916943}"/>
    <cellStyle name="Normal 2 3 8 3 2 7" xfId="20317" xr:uid="{CF4FE5DA-0F80-4EC5-8518-0F58D2320454}"/>
    <cellStyle name="Normal 2 3 8 3 2 8" xfId="20318" xr:uid="{03303DEB-55D6-4A32-8193-A1D025FC93AC}"/>
    <cellStyle name="Normal 2 3 8 3 2 9" xfId="20319" xr:uid="{3A968FDC-51B8-44C6-BC1D-41594C77B78B}"/>
    <cellStyle name="Normal 2 3 8 3 3" xfId="20320" xr:uid="{2ED9C1BE-C508-4536-B9F0-9AB638B8C16E}"/>
    <cellStyle name="Normal 2 3 8 3 3 2" xfId="20321" xr:uid="{B6CC60E2-0B3D-4E07-A81C-8332CE26C8A1}"/>
    <cellStyle name="Normal 2 3 8 3 3 2 2" xfId="20322" xr:uid="{62B3DC53-9D40-4561-92EF-0217DA99D952}"/>
    <cellStyle name="Normal 2 3 8 3 3 2 3" xfId="20323" xr:uid="{C5977399-0854-4436-90F6-5E46C18A95A3}"/>
    <cellStyle name="Normal 2 3 8 3 3 2 4" xfId="20324" xr:uid="{A4EC7DC2-C6F4-47A3-B568-CA922959A794}"/>
    <cellStyle name="Normal 2 3 8 3 3 2 5" xfId="20325" xr:uid="{37404074-CA76-42A3-A6E0-93E755F0FA42}"/>
    <cellStyle name="Normal 2 3 8 3 3 2 6" xfId="20326" xr:uid="{BBC3526C-8749-4317-9508-B23551ED598B}"/>
    <cellStyle name="Normal 2 3 8 3 3 3" xfId="20327" xr:uid="{C4554F87-CEA1-41F2-BBE6-E1094C4CFDA7}"/>
    <cellStyle name="Normal 2 3 8 3 3 4" xfId="20328" xr:uid="{7F9B06BE-33AF-43E1-83F6-9FB9E5047687}"/>
    <cellStyle name="Normal 2 3 8 3 3 5" xfId="20329" xr:uid="{6E1FE7F7-4F4C-44B0-AE59-036CDA88F107}"/>
    <cellStyle name="Normal 2 3 8 3 3 6" xfId="20330" xr:uid="{3530DADF-4222-4331-82A8-1C102BFF5E01}"/>
    <cellStyle name="Normal 2 3 8 3 4" xfId="20331" xr:uid="{682D4F70-47B7-470E-B15F-5088553306EE}"/>
    <cellStyle name="Normal 2 3 8 3 5" xfId="20332" xr:uid="{44FE7186-FCC3-41FF-A55E-7EF20B9096F9}"/>
    <cellStyle name="Normal 2 3 8 3 6" xfId="20333" xr:uid="{A9F08799-417E-4996-ADC5-D9A84F8522EB}"/>
    <cellStyle name="Normal 2 3 8 3 7" xfId="20334" xr:uid="{D2B0AE86-55A0-4086-9837-124C965071AA}"/>
    <cellStyle name="Normal 2 3 8 3 8" xfId="20335" xr:uid="{14D684DA-7940-4689-81D3-5A9004C672D5}"/>
    <cellStyle name="Normal 2 3 8 3 9" xfId="20336" xr:uid="{245B6D55-BBEF-4BFB-9192-8CF865E87F57}"/>
    <cellStyle name="Normal 2 3 8 4" xfId="20337" xr:uid="{848E9A46-44B0-415E-81B7-FABD367F6067}"/>
    <cellStyle name="Normal 2 3 8 5" xfId="20338" xr:uid="{666BF92B-2C60-4F4D-9740-F4CF9F0632E2}"/>
    <cellStyle name="Normal 2 3 8 5 2" xfId="20339" xr:uid="{CA085123-54E4-4C43-B8F2-E08DC6858D37}"/>
    <cellStyle name="Normal 2 3 8 5 2 2" xfId="20340" xr:uid="{BAD2FA6C-C96C-4D77-A3F0-87BA38474ABD}"/>
    <cellStyle name="Normal 2 3 8 5 2 3" xfId="20341" xr:uid="{B3EDF4D9-EC8A-4C76-8C9F-8DF283E4F486}"/>
    <cellStyle name="Normal 2 3 8 5 2 4" xfId="20342" xr:uid="{0445AD7F-1A9C-4F4C-83B2-4D651E2671FF}"/>
    <cellStyle name="Normal 2 3 8 5 2 5" xfId="20343" xr:uid="{A041EB41-5E59-4697-9BA1-3A439AB16159}"/>
    <cellStyle name="Normal 2 3 8 5 2 6" xfId="20344" xr:uid="{BCBEFB88-3C59-4CD6-A1F7-76F1F82483ED}"/>
    <cellStyle name="Normal 2 3 8 5 3" xfId="20345" xr:uid="{12771E1C-C5EE-4405-AB4C-AF5644981A52}"/>
    <cellStyle name="Normal 2 3 8 5 4" xfId="20346" xr:uid="{AC3F3CBA-6843-4BF1-B9CA-8C97777B6863}"/>
    <cellStyle name="Normal 2 3 8 5 5" xfId="20347" xr:uid="{C2CAAC58-A1D8-4BCA-A477-D841C50B2C57}"/>
    <cellStyle name="Normal 2 3 8 5 6" xfId="20348" xr:uid="{780D4901-33B1-42EB-AA1C-714DB3027DFA}"/>
    <cellStyle name="Normal 2 3 8 6" xfId="20349" xr:uid="{BA172E86-191D-4EE6-975C-B1CAFE48A4D3}"/>
    <cellStyle name="Normal 2 3 8 7" xfId="20350" xr:uid="{281A55EE-0753-4FE7-A1E5-E3E08D5067F7}"/>
    <cellStyle name="Normal 2 3 8 8" xfId="20351" xr:uid="{1AD52B57-B201-4FE9-8AF7-11283A59D2E8}"/>
    <cellStyle name="Normal 2 3 8 9" xfId="20352" xr:uid="{F4588220-CADA-459C-8152-266CA3DA90A3}"/>
    <cellStyle name="Normal 2 3 80" xfId="20353" xr:uid="{B489207F-4505-48DB-AE5F-2D2CEAE3FF89}"/>
    <cellStyle name="Normal 2 3 81" xfId="20354" xr:uid="{70B2E65C-1DF3-4C0E-9DA0-E8B956E84FE6}"/>
    <cellStyle name="Normal 2 3 82" xfId="20355" xr:uid="{CB383EF1-264F-4E92-8340-A2A63B17EC30}"/>
    <cellStyle name="Normal 2 3 83" xfId="20356" xr:uid="{37AD6DEE-7779-44F4-8FB2-4C6DA56C40AB}"/>
    <cellStyle name="Normal 2 3 84" xfId="20357" xr:uid="{E7E70C79-2BED-4064-B8EA-50E785ECD061}"/>
    <cellStyle name="Normal 2 3 85" xfId="20358" xr:uid="{FA437CB3-6104-4C3B-8400-6286EDF74422}"/>
    <cellStyle name="Normal 2 3 86" xfId="20359" xr:uid="{F7E36C30-8BB7-44B7-B6F1-7F0CB62B5228}"/>
    <cellStyle name="Normal 2 3 87" xfId="20360" xr:uid="{21A5CC4F-682E-4307-A71A-B32DFB06728B}"/>
    <cellStyle name="Normal 2 3 88" xfId="20361" xr:uid="{98D20999-F915-4C0D-B75B-596DE50C129F}"/>
    <cellStyle name="Normal 2 3 89" xfId="20362" xr:uid="{BCE4C9C0-2FEF-4B24-A301-EADDCF0AE160}"/>
    <cellStyle name="Normal 2 3 9" xfId="20363" xr:uid="{E4301E4F-C106-4E69-8AB0-CB689F53AD04}"/>
    <cellStyle name="Normal 2 3 9 2" xfId="20364" xr:uid="{BA033451-825C-4AAD-8A40-EC4B0E4F0AAB}"/>
    <cellStyle name="Normal 2 3 9 3" xfId="20365" xr:uid="{85E1BE24-C080-4A95-B84B-E652C155DE17}"/>
    <cellStyle name="Normal 2 3 9 4" xfId="20366" xr:uid="{053A72E2-DF7B-410F-84E9-F91E2737D18B}"/>
    <cellStyle name="Normal 2 3 9 5" xfId="20367" xr:uid="{DF16EBDC-9626-4298-98F3-D15FC4AAFA70}"/>
    <cellStyle name="Normal 2 3 9 6" xfId="20368" xr:uid="{7A91195A-B786-499B-BE3E-F435528BF044}"/>
    <cellStyle name="Normal 2 3 90" xfId="20369" xr:uid="{CB619414-ABF3-4BF9-9EEB-573F4761407B}"/>
    <cellStyle name="Normal 2 3 91" xfId="20370" xr:uid="{3CC95A79-3E05-4953-8801-9AAFE98CF2F8}"/>
    <cellStyle name="Normal 2 3 92" xfId="20371" xr:uid="{300DF598-E276-4B23-B7D7-037EE8FC332E}"/>
    <cellStyle name="Normal 2 3 93" xfId="20372" xr:uid="{643682A0-29DB-4653-9B43-808A06D811BE}"/>
    <cellStyle name="Normal 2 3 94" xfId="20373" xr:uid="{6D3F7125-AB40-4D8C-80D8-9CE96F36E3CC}"/>
    <cellStyle name="Normal 2 3 95" xfId="20374" xr:uid="{FD615B2E-482D-40EC-8A96-AD74360E5289}"/>
    <cellStyle name="Normal 2 3 96" xfId="20375" xr:uid="{EABB2B3A-E26C-4838-9631-A2A4A6E2942D}"/>
    <cellStyle name="Normal 2 3 97" xfId="20376" xr:uid="{1AC647AF-94A3-432B-8F3B-0B6917E3D3E3}"/>
    <cellStyle name="Normal 2 3 98" xfId="20377" xr:uid="{B382A6AC-7BF2-4196-82E5-5960A91B0C87}"/>
    <cellStyle name="Normal 2 30" xfId="20378" xr:uid="{1733DB73-07C4-4E61-B143-0929F794703E}"/>
    <cellStyle name="Normal 2 30 2" xfId="20379" xr:uid="{E0E5E2DC-3B31-41C9-A1FF-2D4335535E9F}"/>
    <cellStyle name="Normal 2 31" xfId="20380" xr:uid="{12536D70-F07A-49E2-BBAB-B48FA989B9BD}"/>
    <cellStyle name="Normal 2 31 2" xfId="20381" xr:uid="{A604D118-D870-4273-9D6B-0E8174EA64D8}"/>
    <cellStyle name="Normal 2 32" xfId="20382" xr:uid="{79F5E3D0-94E3-47A5-A959-1E8E66BC60EF}"/>
    <cellStyle name="Normal 2 32 10" xfId="20383" xr:uid="{D2F7D02E-EF5E-4310-B8B4-FCA2202FC5E8}"/>
    <cellStyle name="Normal 2 32 11" xfId="20384" xr:uid="{39894BD2-6AA2-408E-A3C3-8C740E674C27}"/>
    <cellStyle name="Normal 2 32 2" xfId="20385" xr:uid="{896BE54F-0D5C-4904-90EE-D444EA334CCF}"/>
    <cellStyle name="Normal 2 32 2 2" xfId="20386" xr:uid="{302A4B81-B07B-45D1-AAAE-C721570202BF}"/>
    <cellStyle name="Normal 2 32 2 3" xfId="20387" xr:uid="{6B8180BE-8D7C-448F-9AF6-09F8965652AE}"/>
    <cellStyle name="Normal 2 32 2 4" xfId="20388" xr:uid="{8DF9630D-E31E-4EF7-BBF9-B628E9CE9CEC}"/>
    <cellStyle name="Normal 2 32 2 5" xfId="20389" xr:uid="{3C2D59DF-F202-47F7-9C20-4C73982235B6}"/>
    <cellStyle name="Normal 2 32 2 6" xfId="20390" xr:uid="{6B1DB43A-922A-4C67-BA2E-B1B405F50CC3}"/>
    <cellStyle name="Normal 2 32 2 7" xfId="20391" xr:uid="{9D822D00-4490-405B-AB3C-FE35A7E014D3}"/>
    <cellStyle name="Normal 2 32 2 8" xfId="20392" xr:uid="{487E9490-D30F-4D76-BA8A-A79BDE9D8B34}"/>
    <cellStyle name="Normal 2 32 2 9" xfId="20393" xr:uid="{CDA84313-88C9-4898-83DE-4D7CFECC58B2}"/>
    <cellStyle name="Normal 2 32 3" xfId="20394" xr:uid="{DAEB4B77-2819-4886-AAA6-FDC7D3C04C8E}"/>
    <cellStyle name="Normal 2 32 4" xfId="20395" xr:uid="{2F587EF9-DA7C-4E38-A175-F30A38840E6E}"/>
    <cellStyle name="Normal 2 32 5" xfId="20396" xr:uid="{457CB5B3-2303-4A35-A802-3B3834C4D0A4}"/>
    <cellStyle name="Normal 2 32 6" xfId="20397" xr:uid="{AFF93E4B-C38C-4136-8988-E1A8AAED9219}"/>
    <cellStyle name="Normal 2 32 7" xfId="20398" xr:uid="{DD244C2B-21A6-4D89-BCCB-E9BE8298324F}"/>
    <cellStyle name="Normal 2 32 8" xfId="20399" xr:uid="{6FAC287B-3B2E-4573-9C1E-BF3ACB1E3B57}"/>
    <cellStyle name="Normal 2 32 9" xfId="20400" xr:uid="{F94A90C9-B848-4540-A325-017BB057BAF9}"/>
    <cellStyle name="Normal 2 33" xfId="20401" xr:uid="{08E19736-96AE-4E66-9AA1-371125CCE8CD}"/>
    <cellStyle name="Normal 2 33 10" xfId="20402" xr:uid="{EAF9F2E6-2FF1-40E6-B017-907C45B1ECBE}"/>
    <cellStyle name="Normal 2 33 11" xfId="20403" xr:uid="{D20249D1-3605-4F9F-BA2D-D8F20503622D}"/>
    <cellStyle name="Normal 2 33 12" xfId="20404" xr:uid="{B14B4A28-F4D9-41DC-8ED6-AE907A4DFA79}"/>
    <cellStyle name="Normal 2 33 13" xfId="20405" xr:uid="{42E41A2E-D0E6-42B2-8696-781A7EBA5126}"/>
    <cellStyle name="Normal 2 33 14" xfId="20406" xr:uid="{4C2484AC-3E89-46FB-A304-843348556778}"/>
    <cellStyle name="Normal 2 33 15" xfId="20407" xr:uid="{BEC852F4-79E6-4831-9846-4EA183FA3C9F}"/>
    <cellStyle name="Normal 2 33 16" xfId="20408" xr:uid="{1E8C6456-8107-4F48-92FB-DB69828459FB}"/>
    <cellStyle name="Normal 2 33 2" xfId="20409" xr:uid="{1F020F55-BFEA-4810-BD7B-12E0D1AB24FB}"/>
    <cellStyle name="Normal 2 33 2 10" xfId="20410" xr:uid="{FEB4B596-88B4-4E3D-9AF6-FD907017DA26}"/>
    <cellStyle name="Normal 2 33 2 11" xfId="20411" xr:uid="{BDB42125-99E6-43C6-9AE3-DD31E8C4D234}"/>
    <cellStyle name="Normal 2 33 2 12" xfId="20412" xr:uid="{79052DD8-AD2F-4C2F-AEC6-3A8EF9E2517F}"/>
    <cellStyle name="Normal 2 33 2 13" xfId="20413" xr:uid="{D6702ED0-C31C-402D-829C-4CEE5524838A}"/>
    <cellStyle name="Normal 2 33 2 14" xfId="20414" xr:uid="{7B55BA48-0DE7-49AE-BCD1-75B93B40DCC5}"/>
    <cellStyle name="Normal 2 33 2 15" xfId="20415" xr:uid="{60BA5ECA-5C4C-4CF7-9E58-6517EA04363C}"/>
    <cellStyle name="Normal 2 33 2 2" xfId="20416" xr:uid="{615D59EC-0D45-4DBC-A4D2-0E2B2C9590B4}"/>
    <cellStyle name="Normal 2 33 2 2 10" xfId="20417" xr:uid="{CB3D4D75-4D9F-48BC-A017-284399B33183}"/>
    <cellStyle name="Normal 2 33 2 2 11" xfId="20418" xr:uid="{CB6BFD6E-8071-4AD2-8A8A-43F40503575D}"/>
    <cellStyle name="Normal 2 33 2 2 12" xfId="20419" xr:uid="{5E502B5E-3CF1-4966-AF8E-0D72147B8165}"/>
    <cellStyle name="Normal 2 33 2 2 2" xfId="20420" xr:uid="{6ED27756-C767-4C76-899E-25155F2BD8DF}"/>
    <cellStyle name="Normal 2 33 2 2 2 10" xfId="20421" xr:uid="{0D01D361-B61F-4383-94DD-F97498C8B2FB}"/>
    <cellStyle name="Normal 2 33 2 2 2 11" xfId="20422" xr:uid="{BB8E34C6-506B-4666-AF5F-E8612E93F35C}"/>
    <cellStyle name="Normal 2 33 2 2 2 12" xfId="20423" xr:uid="{AEFB70E6-A938-4742-A684-DCD738E3A85D}"/>
    <cellStyle name="Normal 2 33 2 2 2 2" xfId="20424" xr:uid="{A62EE885-2418-43A9-BA40-E9ADBD163422}"/>
    <cellStyle name="Normal 2 33 2 2 2 2 2" xfId="20425" xr:uid="{52BDE070-66E7-43E4-9B69-FC3F1885273A}"/>
    <cellStyle name="Normal 2 33 2 2 2 2 2 2" xfId="20426" xr:uid="{4F3F0DAB-3475-40E9-B7EA-D7114CCC07A9}"/>
    <cellStyle name="Normal 2 33 2 2 2 2 2 2 2" xfId="20427" xr:uid="{9E92B560-D9EE-4E77-A185-095D8CBAD843}"/>
    <cellStyle name="Normal 2 33 2 2 2 2 2 2 2 2" xfId="20428" xr:uid="{01E8A45B-477A-46E7-B665-C2A5E996D834}"/>
    <cellStyle name="Normal 2 33 2 2 2 2 2 2 2 3" xfId="20429" xr:uid="{13B19630-8F1D-47FA-A76E-F74891C24887}"/>
    <cellStyle name="Normal 2 33 2 2 2 2 2 2 2 4" xfId="20430" xr:uid="{712ACB44-D6ED-4EAF-848F-A5CE7BC5DEA8}"/>
    <cellStyle name="Normal 2 33 2 2 2 2 2 2 2 5" xfId="20431" xr:uid="{911127EB-FC92-406F-81FD-6F9F44F83637}"/>
    <cellStyle name="Normal 2 33 2 2 2 2 2 2 2 6" xfId="20432" xr:uid="{EE82C336-5A26-4E64-8F75-1FFD0D0ECBB7}"/>
    <cellStyle name="Normal 2 33 2 2 2 2 2 2 3" xfId="20433" xr:uid="{1E088DE8-931A-4F76-AFA3-E24E294F5FF0}"/>
    <cellStyle name="Normal 2 33 2 2 2 2 2 2 4" xfId="20434" xr:uid="{0586B84E-6413-4774-93BE-CBBBA7C5F7F3}"/>
    <cellStyle name="Normal 2 33 2 2 2 2 2 2 5" xfId="20435" xr:uid="{F16C4CDC-47BA-4549-ADA6-753584C23BE0}"/>
    <cellStyle name="Normal 2 33 2 2 2 2 2 2 6" xfId="20436" xr:uid="{FBB02D13-648E-4783-8918-26890D145900}"/>
    <cellStyle name="Normal 2 33 2 2 2 2 2 3" xfId="20437" xr:uid="{A833BE5D-2813-4351-95AF-C8FC3EFB6345}"/>
    <cellStyle name="Normal 2 33 2 2 2 2 2 4" xfId="20438" xr:uid="{DFCA006D-A6D5-434F-AE74-584651227B0C}"/>
    <cellStyle name="Normal 2 33 2 2 2 2 2 5" xfId="20439" xr:uid="{5354ACE6-0E71-4A54-BFA1-97A6F8CD4A74}"/>
    <cellStyle name="Normal 2 33 2 2 2 2 2 6" xfId="20440" xr:uid="{EB1978D7-EB70-4331-AC88-64E19B637271}"/>
    <cellStyle name="Normal 2 33 2 2 2 2 2 7" xfId="20441" xr:uid="{7DCEB724-86A4-48A9-8645-48423BD00486}"/>
    <cellStyle name="Normal 2 33 2 2 2 2 2 8" xfId="20442" xr:uid="{E3D5DD5E-77A0-4DB7-B825-69598E00C5B6}"/>
    <cellStyle name="Normal 2 33 2 2 2 2 2 9" xfId="20443" xr:uid="{BBE433E9-0C13-43F3-9576-3562CD1C5AEA}"/>
    <cellStyle name="Normal 2 33 2 2 2 2 3" xfId="20444" xr:uid="{F8F40178-9088-4B9A-8887-ECCB2B5760C3}"/>
    <cellStyle name="Normal 2 33 2 2 2 2 3 2" xfId="20445" xr:uid="{D3059D51-D25A-4A6C-8BE1-2007956B6838}"/>
    <cellStyle name="Normal 2 33 2 2 2 2 3 2 2" xfId="20446" xr:uid="{919A1420-2383-438C-A72B-84B7B35D5093}"/>
    <cellStyle name="Normal 2 33 2 2 2 2 3 2 3" xfId="20447" xr:uid="{15311475-6E20-4917-BA7D-E58DC6E0FBAD}"/>
    <cellStyle name="Normal 2 33 2 2 2 2 3 2 4" xfId="20448" xr:uid="{CED2A65A-FA1B-4A9B-93BE-BBE9C5FC7354}"/>
    <cellStyle name="Normal 2 33 2 2 2 2 3 2 5" xfId="20449" xr:uid="{45DA3A15-3BCA-4D2B-B664-7F6B186F08F4}"/>
    <cellStyle name="Normal 2 33 2 2 2 2 3 2 6" xfId="20450" xr:uid="{BCB0FA0A-0128-47AF-887A-AE4915037A37}"/>
    <cellStyle name="Normal 2 33 2 2 2 2 3 3" xfId="20451" xr:uid="{2C3D27CC-4D80-40DE-A4F7-059E1F7EE158}"/>
    <cellStyle name="Normal 2 33 2 2 2 2 3 4" xfId="20452" xr:uid="{D70197E9-3C34-4897-847B-65E4D9972A65}"/>
    <cellStyle name="Normal 2 33 2 2 2 2 3 5" xfId="20453" xr:uid="{CDCAE6E5-3AF6-42DA-A559-442EEC40955B}"/>
    <cellStyle name="Normal 2 33 2 2 2 2 3 6" xfId="20454" xr:uid="{1283DA4B-1D11-408C-B35C-45991FF8E7A6}"/>
    <cellStyle name="Normal 2 33 2 2 2 2 4" xfId="20455" xr:uid="{CE03FB3B-0200-40C7-AF7B-5EA886B7B8D0}"/>
    <cellStyle name="Normal 2 33 2 2 2 2 5" xfId="20456" xr:uid="{C37BE6C7-C14D-4C9C-A930-3C7A04D5BF79}"/>
    <cellStyle name="Normal 2 33 2 2 2 2 6" xfId="20457" xr:uid="{C9390E34-49D3-411D-9C09-515EFF7373AC}"/>
    <cellStyle name="Normal 2 33 2 2 2 2 7" xfId="20458" xr:uid="{148FD065-1009-47E0-98D5-CEBF9147392C}"/>
    <cellStyle name="Normal 2 33 2 2 2 2 8" xfId="20459" xr:uid="{B630FAD4-9447-4FF0-9AD3-E7B3F39B79D3}"/>
    <cellStyle name="Normal 2 33 2 2 2 2 9" xfId="20460" xr:uid="{CDC1BA2F-CD13-486E-B600-8900B8315032}"/>
    <cellStyle name="Normal 2 33 2 2 2 3" xfId="20461" xr:uid="{28469B4A-A487-44E5-80B9-1B946BC1F080}"/>
    <cellStyle name="Normal 2 33 2 2 2 4" xfId="20462" xr:uid="{D8F51FE9-E886-412B-835F-CABE01606D1F}"/>
    <cellStyle name="Normal 2 33 2 2 2 5" xfId="20463" xr:uid="{9EE97D3F-1D3C-451B-85CE-67ED4BE9867C}"/>
    <cellStyle name="Normal 2 33 2 2 2 5 2" xfId="20464" xr:uid="{F7CB038A-705A-41F8-96C3-BAD0CE2C5EBC}"/>
    <cellStyle name="Normal 2 33 2 2 2 5 2 2" xfId="20465" xr:uid="{C95AE10A-D96E-4378-A979-843DA02E6F4C}"/>
    <cellStyle name="Normal 2 33 2 2 2 5 2 3" xfId="20466" xr:uid="{DC9C674C-A585-4E83-B533-BA338EE77582}"/>
    <cellStyle name="Normal 2 33 2 2 2 5 2 4" xfId="20467" xr:uid="{69F61928-3F2B-4A4A-9FE6-D4D6DAD9C1A0}"/>
    <cellStyle name="Normal 2 33 2 2 2 5 2 5" xfId="20468" xr:uid="{84D12199-6BBD-4B81-B71F-4B9886BFF1C1}"/>
    <cellStyle name="Normal 2 33 2 2 2 5 2 6" xfId="20469" xr:uid="{D550BC53-2094-4C85-80E2-05FC3848B0AD}"/>
    <cellStyle name="Normal 2 33 2 2 2 5 3" xfId="20470" xr:uid="{055723C6-2C71-4DCF-8883-55016355A18B}"/>
    <cellStyle name="Normal 2 33 2 2 2 5 4" xfId="20471" xr:uid="{FFCBD5B1-D11D-4306-812E-BAA463F417B6}"/>
    <cellStyle name="Normal 2 33 2 2 2 5 5" xfId="20472" xr:uid="{2D440C47-3BBB-4F2B-9D2B-58060414EDB2}"/>
    <cellStyle name="Normal 2 33 2 2 2 5 6" xfId="20473" xr:uid="{E4A88632-1859-4D2C-B91E-C69E8668E4D5}"/>
    <cellStyle name="Normal 2 33 2 2 2 6" xfId="20474" xr:uid="{8D8D7E91-15C6-432A-852D-BA76600CBF83}"/>
    <cellStyle name="Normal 2 33 2 2 2 7" xfId="20475" xr:uid="{0A3C22D5-B1AB-4465-B9D0-5BB18D0AE32B}"/>
    <cellStyle name="Normal 2 33 2 2 2 8" xfId="20476" xr:uid="{4D4D7D88-C8A3-4B49-BEE9-1572BB545666}"/>
    <cellStyle name="Normal 2 33 2 2 2 9" xfId="20477" xr:uid="{9223A1A6-EF5E-4436-8CD5-5B28C2C02E7D}"/>
    <cellStyle name="Normal 2 33 2 2 3" xfId="20478" xr:uid="{1F1D1CB8-1C85-4C1A-B34E-4AA96D4A281C}"/>
    <cellStyle name="Normal 2 33 2 2 3 2" xfId="20479" xr:uid="{A0B6D835-D610-4091-B8C3-4EDFA2430674}"/>
    <cellStyle name="Normal 2 33 2 2 3 2 2" xfId="20480" xr:uid="{35048DEC-CE9C-48AC-B04D-355F28B00450}"/>
    <cellStyle name="Normal 2 33 2 2 3 2 2 2" xfId="20481" xr:uid="{7994D1C4-89D7-4F39-A037-E05745F8231A}"/>
    <cellStyle name="Normal 2 33 2 2 3 2 2 2 2" xfId="20482" xr:uid="{94BE0FCD-1E49-41EA-8BD2-FBCBDBAFD1C3}"/>
    <cellStyle name="Normal 2 33 2 2 3 2 2 2 3" xfId="20483" xr:uid="{9A889E6D-F834-4637-9989-5DC146806094}"/>
    <cellStyle name="Normal 2 33 2 2 3 2 2 2 4" xfId="20484" xr:uid="{29561F85-2209-45BE-AED4-6B2413E6D302}"/>
    <cellStyle name="Normal 2 33 2 2 3 2 2 2 5" xfId="20485" xr:uid="{DEEFDF35-D9DC-48B0-9A28-C9ADCCA3B127}"/>
    <cellStyle name="Normal 2 33 2 2 3 2 2 2 6" xfId="20486" xr:uid="{B4301D9A-6193-4F22-9D44-C76849271EAD}"/>
    <cellStyle name="Normal 2 33 2 2 3 2 2 3" xfId="20487" xr:uid="{8204D27F-FD8F-4CA7-9549-7E3C7C343034}"/>
    <cellStyle name="Normal 2 33 2 2 3 2 2 4" xfId="20488" xr:uid="{FFC9391A-94E1-48A1-8F4C-16C8683956B8}"/>
    <cellStyle name="Normal 2 33 2 2 3 2 2 5" xfId="20489" xr:uid="{7B6DAC2F-1C3A-47B4-9F55-3725BB2C2297}"/>
    <cellStyle name="Normal 2 33 2 2 3 2 2 6" xfId="20490" xr:uid="{B2B1F4A4-A392-4050-BF99-25D5EDC35FBB}"/>
    <cellStyle name="Normal 2 33 2 2 3 2 3" xfId="20491" xr:uid="{2C3486FE-2004-4824-8670-A455D9965676}"/>
    <cellStyle name="Normal 2 33 2 2 3 2 4" xfId="20492" xr:uid="{E246EEA5-7DA6-4746-8936-30C24E9F82B8}"/>
    <cellStyle name="Normal 2 33 2 2 3 2 5" xfId="20493" xr:uid="{90B05A64-FC6B-43F5-A2D2-89CCA11B6705}"/>
    <cellStyle name="Normal 2 33 2 2 3 2 6" xfId="20494" xr:uid="{99444AFA-F059-4B31-A301-12F39E258C95}"/>
    <cellStyle name="Normal 2 33 2 2 3 2 7" xfId="20495" xr:uid="{D6B7EF94-448F-4EEE-8E2A-B63BD6949B98}"/>
    <cellStyle name="Normal 2 33 2 2 3 2 8" xfId="20496" xr:uid="{564FEEE2-E3FF-4117-9759-5F0F2CAA0249}"/>
    <cellStyle name="Normal 2 33 2 2 3 2 9" xfId="20497" xr:uid="{664AF915-6663-43F6-8A10-1D7E3CFF7C88}"/>
    <cellStyle name="Normal 2 33 2 2 3 3" xfId="20498" xr:uid="{4C9367CB-F48B-414E-9D0B-D97559010595}"/>
    <cellStyle name="Normal 2 33 2 2 3 3 2" xfId="20499" xr:uid="{4CE87A79-F54B-4EF6-8BAF-3B7E181581C9}"/>
    <cellStyle name="Normal 2 33 2 2 3 3 2 2" xfId="20500" xr:uid="{5A1B49AC-B9F0-4DEC-88DE-F4FC9B105269}"/>
    <cellStyle name="Normal 2 33 2 2 3 3 2 3" xfId="20501" xr:uid="{FB309505-9FE9-436E-A544-6541E522E8B1}"/>
    <cellStyle name="Normal 2 33 2 2 3 3 2 4" xfId="20502" xr:uid="{5FF790B6-6941-435D-8418-DA3B1BD3A8F6}"/>
    <cellStyle name="Normal 2 33 2 2 3 3 2 5" xfId="20503" xr:uid="{F1E9D3FA-1354-4AE7-B6A3-CF4EDFEBBE0C}"/>
    <cellStyle name="Normal 2 33 2 2 3 3 2 6" xfId="20504" xr:uid="{50D8D922-18E9-4806-8C98-340F64AB678A}"/>
    <cellStyle name="Normal 2 33 2 2 3 3 3" xfId="20505" xr:uid="{99BB8D16-1681-4360-B173-7B308A16B120}"/>
    <cellStyle name="Normal 2 33 2 2 3 3 4" xfId="20506" xr:uid="{73BDBFA3-B656-464C-8112-ABEF115D3A88}"/>
    <cellStyle name="Normal 2 33 2 2 3 3 5" xfId="20507" xr:uid="{95AED8E4-FE3D-4DAE-B160-1FC49AA87A1F}"/>
    <cellStyle name="Normal 2 33 2 2 3 3 6" xfId="20508" xr:uid="{2448B8A9-4DBF-4A9D-B5FB-8E6DAE82EE1D}"/>
    <cellStyle name="Normal 2 33 2 2 3 4" xfId="20509" xr:uid="{C06EA526-4E97-4021-B1AE-66981B183114}"/>
    <cellStyle name="Normal 2 33 2 2 3 5" xfId="20510" xr:uid="{C6816FBE-18B7-4BFC-BBE1-4B57924897A4}"/>
    <cellStyle name="Normal 2 33 2 2 3 6" xfId="20511" xr:uid="{7456CF91-BA19-433C-B32C-0A35181AE303}"/>
    <cellStyle name="Normal 2 33 2 2 3 7" xfId="20512" xr:uid="{82F06565-DDE6-4FCF-9471-6003CA46E1A4}"/>
    <cellStyle name="Normal 2 33 2 2 3 8" xfId="20513" xr:uid="{80C5A4C9-362F-4541-B5C7-16E415A3B261}"/>
    <cellStyle name="Normal 2 33 2 2 3 9" xfId="20514" xr:uid="{2D9F1FA4-3AF4-484A-8B84-C1F50C323ADF}"/>
    <cellStyle name="Normal 2 33 2 2 4" xfId="20515" xr:uid="{BAFB7C4D-602F-4C36-95C2-14959AC40CFF}"/>
    <cellStyle name="Normal 2 33 2 2 5" xfId="20516" xr:uid="{A0BCFFF0-5D48-452E-AE62-20E2B27F8632}"/>
    <cellStyle name="Normal 2 33 2 2 5 2" xfId="20517" xr:uid="{6934A629-5014-46E0-92B7-1C7A65D2373F}"/>
    <cellStyle name="Normal 2 33 2 2 5 2 2" xfId="20518" xr:uid="{7B545313-078D-45B6-B869-92A69BB4F18D}"/>
    <cellStyle name="Normal 2 33 2 2 5 2 3" xfId="20519" xr:uid="{E9B7F895-5B9A-4C63-B9C2-5E0AE91259D6}"/>
    <cellStyle name="Normal 2 33 2 2 5 2 4" xfId="20520" xr:uid="{F87E1393-1EAC-4B6B-956C-BFE15ADDDAE0}"/>
    <cellStyle name="Normal 2 33 2 2 5 2 5" xfId="20521" xr:uid="{5BA8D09A-7AAD-4A29-A407-91256E48A35A}"/>
    <cellStyle name="Normal 2 33 2 2 5 2 6" xfId="20522" xr:uid="{7068747A-B9EB-45FD-AFE3-D6E452AF5920}"/>
    <cellStyle name="Normal 2 33 2 2 5 3" xfId="20523" xr:uid="{E04BEBCB-6839-4607-B82E-B3D53FBF6B14}"/>
    <cellStyle name="Normal 2 33 2 2 5 4" xfId="20524" xr:uid="{F513BD16-136D-4AAD-80CE-502E53CC9FDC}"/>
    <cellStyle name="Normal 2 33 2 2 5 5" xfId="20525" xr:uid="{2D0520EA-70FF-46C3-92D1-CD0A19D33770}"/>
    <cellStyle name="Normal 2 33 2 2 5 6" xfId="20526" xr:uid="{3532A49B-18CC-4982-AEC7-28C99AD5EE64}"/>
    <cellStyle name="Normal 2 33 2 2 6" xfId="20527" xr:uid="{51187519-1DD8-48DB-AF51-787FC7B017B6}"/>
    <cellStyle name="Normal 2 33 2 2 7" xfId="20528" xr:uid="{E6098403-DF22-4737-AB83-760E15D5FD89}"/>
    <cellStyle name="Normal 2 33 2 2 8" xfId="20529" xr:uid="{3F5C8C83-D4B5-4BDB-B97C-C59D8A195199}"/>
    <cellStyle name="Normal 2 33 2 2 9" xfId="20530" xr:uid="{272AE09F-6306-4F11-A34B-C0D185DC8C54}"/>
    <cellStyle name="Normal 2 33 2 3" xfId="20531" xr:uid="{9D942D9E-6334-414F-9294-927D33131826}"/>
    <cellStyle name="Normal 2 33 2 4" xfId="20532" xr:uid="{E227DB2D-1704-49C1-B838-6EA6523E3F61}"/>
    <cellStyle name="Normal 2 33 2 5" xfId="20533" xr:uid="{5D11E9A8-8D18-42F9-B40C-F8E4AF71813F}"/>
    <cellStyle name="Normal 2 33 2 5 2" xfId="20534" xr:uid="{0B241D5B-D70A-4DB5-8BC5-29205D1AB64E}"/>
    <cellStyle name="Normal 2 33 2 5 2 2" xfId="20535" xr:uid="{E88A7067-33EA-40BC-8956-D21AD85AF3FE}"/>
    <cellStyle name="Normal 2 33 2 5 2 2 2" xfId="20536" xr:uid="{D6DCFD7F-554D-4CC2-BCA4-AFF6B8170444}"/>
    <cellStyle name="Normal 2 33 2 5 2 2 2 2" xfId="20537" xr:uid="{43E00E77-4032-459B-9824-0C7A297E9B22}"/>
    <cellStyle name="Normal 2 33 2 5 2 2 2 3" xfId="20538" xr:uid="{A41928E7-A598-49D0-A403-7616F7DD4D68}"/>
    <cellStyle name="Normal 2 33 2 5 2 2 2 4" xfId="20539" xr:uid="{CF51C133-EE0B-4B0C-92F2-249A4EF03E52}"/>
    <cellStyle name="Normal 2 33 2 5 2 2 2 5" xfId="20540" xr:uid="{8C703630-5C9B-4EBA-AE4C-4A376B671291}"/>
    <cellStyle name="Normal 2 33 2 5 2 2 2 6" xfId="20541" xr:uid="{E9BA667E-A214-4B47-9E31-F31447829EF8}"/>
    <cellStyle name="Normal 2 33 2 5 2 2 3" xfId="20542" xr:uid="{DEFABE57-DE2E-4164-9640-13415416F33D}"/>
    <cellStyle name="Normal 2 33 2 5 2 2 4" xfId="20543" xr:uid="{A00EB465-826C-4DC0-88FE-A41062D525D2}"/>
    <cellStyle name="Normal 2 33 2 5 2 2 5" xfId="20544" xr:uid="{26591522-580A-4880-AEDE-1A20A0485B70}"/>
    <cellStyle name="Normal 2 33 2 5 2 2 6" xfId="20545" xr:uid="{D0E7C6A1-3168-4428-9F5E-C76000428F50}"/>
    <cellStyle name="Normal 2 33 2 5 2 3" xfId="20546" xr:uid="{2F48C61F-D8B7-4046-90AD-A6508E20785F}"/>
    <cellStyle name="Normal 2 33 2 5 2 4" xfId="20547" xr:uid="{96B9B0E2-0D66-4464-95AA-DBD1E03D6DDC}"/>
    <cellStyle name="Normal 2 33 2 5 2 5" xfId="20548" xr:uid="{6965A4C2-3286-4901-A754-FDC883125AA9}"/>
    <cellStyle name="Normal 2 33 2 5 2 6" xfId="20549" xr:uid="{D6F1D963-D6F8-46C1-9784-B55D64E22714}"/>
    <cellStyle name="Normal 2 33 2 5 2 7" xfId="20550" xr:uid="{F618B1DF-710D-48A9-A9A3-64D0CE2B4D32}"/>
    <cellStyle name="Normal 2 33 2 5 2 8" xfId="20551" xr:uid="{3083D90C-75A5-442A-9DC9-EC2687DE4CC7}"/>
    <cellStyle name="Normal 2 33 2 5 2 9" xfId="20552" xr:uid="{0FA1B81E-DF9D-4FF1-9B0F-4DE2A22678C0}"/>
    <cellStyle name="Normal 2 33 2 5 3" xfId="20553" xr:uid="{DA39A81B-3973-40C7-A2B0-44400FB723ED}"/>
    <cellStyle name="Normal 2 33 2 5 3 2" xfId="20554" xr:uid="{0D75CF7A-D40D-433C-9EA9-F875DD0152C8}"/>
    <cellStyle name="Normal 2 33 2 5 3 2 2" xfId="20555" xr:uid="{DC5B2663-7761-41CD-9C37-CDC93116CD37}"/>
    <cellStyle name="Normal 2 33 2 5 3 2 3" xfId="20556" xr:uid="{D1AE7DF6-991D-461B-826B-4CFF03CC4863}"/>
    <cellStyle name="Normal 2 33 2 5 3 2 4" xfId="20557" xr:uid="{1E2F38AB-F928-4F69-9ECF-F4BCDD3FBEFF}"/>
    <cellStyle name="Normal 2 33 2 5 3 2 5" xfId="20558" xr:uid="{1C3D7E4F-01F2-4C49-AE32-DA9A2E780CB3}"/>
    <cellStyle name="Normal 2 33 2 5 3 2 6" xfId="20559" xr:uid="{4AF28CC2-E359-4F2B-A586-CF20305B3767}"/>
    <cellStyle name="Normal 2 33 2 5 3 3" xfId="20560" xr:uid="{B1552B31-3FB3-445F-9DCE-7D10F490ECC3}"/>
    <cellStyle name="Normal 2 33 2 5 3 4" xfId="20561" xr:uid="{3676021D-EEB8-48A6-A41E-6F6D0B26AE60}"/>
    <cellStyle name="Normal 2 33 2 5 3 5" xfId="20562" xr:uid="{7083BC6B-8B0D-4B60-9C3C-34682030C22D}"/>
    <cellStyle name="Normal 2 33 2 5 3 6" xfId="20563" xr:uid="{72257835-2100-4A2B-B137-38FEEFD1E743}"/>
    <cellStyle name="Normal 2 33 2 5 4" xfId="20564" xr:uid="{A9D8A109-0B4B-4069-8017-DB47FAD36988}"/>
    <cellStyle name="Normal 2 33 2 5 5" xfId="20565" xr:uid="{5B6378B0-91AA-45FE-8333-F5EDE9223619}"/>
    <cellStyle name="Normal 2 33 2 5 6" xfId="20566" xr:uid="{BCD69C03-4291-480D-80E8-23935D511B19}"/>
    <cellStyle name="Normal 2 33 2 5 7" xfId="20567" xr:uid="{4B46677D-6691-4186-B4E2-CDBC3A21F38F}"/>
    <cellStyle name="Normal 2 33 2 5 8" xfId="20568" xr:uid="{6860052C-BD1B-476B-850E-29CB07B67308}"/>
    <cellStyle name="Normal 2 33 2 5 9" xfId="20569" xr:uid="{3751ABC0-86D0-4888-ABE7-4F056A6E62EB}"/>
    <cellStyle name="Normal 2 33 2 6" xfId="20570" xr:uid="{BF5546BA-FD80-4174-9ECE-52275844DD87}"/>
    <cellStyle name="Normal 2 33 2 7" xfId="20571" xr:uid="{1085A074-2E75-40C6-B2A0-D9754B8896F3}"/>
    <cellStyle name="Normal 2 33 2 8" xfId="20572" xr:uid="{8CB4B7E3-B336-45BB-A498-FC7B6B8A6858}"/>
    <cellStyle name="Normal 2 33 2 8 2" xfId="20573" xr:uid="{07A5C784-6727-4816-AF13-7219C237C3FF}"/>
    <cellStyle name="Normal 2 33 2 8 2 2" xfId="20574" xr:uid="{F81C26A9-811F-41F5-A977-C8EB50D92FF5}"/>
    <cellStyle name="Normal 2 33 2 8 2 3" xfId="20575" xr:uid="{055670C4-D0DE-4B85-8E67-BC779E49E7A9}"/>
    <cellStyle name="Normal 2 33 2 8 2 4" xfId="20576" xr:uid="{98B32EA9-1B88-444F-BF30-A05CCA5B5555}"/>
    <cellStyle name="Normal 2 33 2 8 2 5" xfId="20577" xr:uid="{4677FB5B-44D4-4934-B96C-EC6F49A1E592}"/>
    <cellStyle name="Normal 2 33 2 8 2 6" xfId="20578" xr:uid="{18F001AC-5C5D-43E5-BF79-FB8BF34A56A5}"/>
    <cellStyle name="Normal 2 33 2 8 3" xfId="20579" xr:uid="{41514BC6-F9C9-47F6-8633-005C96FF888D}"/>
    <cellStyle name="Normal 2 33 2 8 4" xfId="20580" xr:uid="{C083EE25-D5FD-40C9-9D45-53095BC3A3C1}"/>
    <cellStyle name="Normal 2 33 2 8 5" xfId="20581" xr:uid="{1EBAEC86-EBA3-449E-8496-6E12C0EDF97A}"/>
    <cellStyle name="Normal 2 33 2 8 6" xfId="20582" xr:uid="{BD5DC4FA-8876-4521-9C41-E9B0DEDCF15A}"/>
    <cellStyle name="Normal 2 33 2 9" xfId="20583" xr:uid="{4A9BBFA4-96AF-402F-927F-1D1BD120E514}"/>
    <cellStyle name="Normal 2 33 3" xfId="20584" xr:uid="{FD2F8D19-C52C-499C-B91C-2BD5425474CC}"/>
    <cellStyle name="Normal 2 33 3 10" xfId="20585" xr:uid="{35A623E6-16E3-4D9E-A61A-6D3DD8A7BF8C}"/>
    <cellStyle name="Normal 2 33 3 11" xfId="20586" xr:uid="{86E1EF7A-EA5C-4D71-A45A-D5E1D4D0C096}"/>
    <cellStyle name="Normal 2 33 3 12" xfId="20587" xr:uid="{D3AD2BE9-1A06-453F-B327-08F644AC0910}"/>
    <cellStyle name="Normal 2 33 3 2" xfId="20588" xr:uid="{CAD883FF-8F82-4F19-91FE-FFB2922523C8}"/>
    <cellStyle name="Normal 2 33 3 2 10" xfId="20589" xr:uid="{4867DF72-C0B3-44D6-8462-70EBC5D0FD37}"/>
    <cellStyle name="Normal 2 33 3 2 11" xfId="20590" xr:uid="{A2D98849-7B35-48F5-B0FA-8C0ACBF8CFC3}"/>
    <cellStyle name="Normal 2 33 3 2 12" xfId="20591" xr:uid="{04DEE045-49AF-41C5-BAE3-F206757009E6}"/>
    <cellStyle name="Normal 2 33 3 2 2" xfId="20592" xr:uid="{4843EC35-6C8B-4821-965C-7E22625A03EE}"/>
    <cellStyle name="Normal 2 33 3 2 2 2" xfId="20593" xr:uid="{872E65A7-E0A3-402A-A43E-DE6AD7E8DE76}"/>
    <cellStyle name="Normal 2 33 3 2 2 2 2" xfId="20594" xr:uid="{431F8A22-DE18-427D-8917-8A2CC47538EF}"/>
    <cellStyle name="Normal 2 33 3 2 2 2 2 2" xfId="20595" xr:uid="{C6D8E8F5-4501-43B4-BD14-56A7D66D5446}"/>
    <cellStyle name="Normal 2 33 3 2 2 2 2 2 2" xfId="20596" xr:uid="{D2C5594A-0DA5-45A2-8FF3-D5B5CFD7C51D}"/>
    <cellStyle name="Normal 2 33 3 2 2 2 2 2 3" xfId="20597" xr:uid="{F1BE9E08-671E-44FA-B1F2-5D049AD86E70}"/>
    <cellStyle name="Normal 2 33 3 2 2 2 2 2 4" xfId="20598" xr:uid="{B9551FE0-DEDE-4FE4-95E0-461453BB4E06}"/>
    <cellStyle name="Normal 2 33 3 2 2 2 2 2 5" xfId="20599" xr:uid="{07F20CF1-FEA6-4B12-B3DE-BC6B8A120D35}"/>
    <cellStyle name="Normal 2 33 3 2 2 2 2 2 6" xfId="20600" xr:uid="{02E8CD67-82EB-44AD-BFCE-77877EF158DF}"/>
    <cellStyle name="Normal 2 33 3 2 2 2 2 3" xfId="20601" xr:uid="{F7781308-61CE-4A49-8917-CE05542AE8FF}"/>
    <cellStyle name="Normal 2 33 3 2 2 2 2 4" xfId="20602" xr:uid="{539E8E7F-98ED-4B5E-AD7B-5F9726F67A82}"/>
    <cellStyle name="Normal 2 33 3 2 2 2 2 5" xfId="20603" xr:uid="{35AADFDB-6047-4F82-873E-6E0865A35AF7}"/>
    <cellStyle name="Normal 2 33 3 2 2 2 2 6" xfId="20604" xr:uid="{FBF82895-9F56-4F85-BB68-44E6911821FE}"/>
    <cellStyle name="Normal 2 33 3 2 2 2 3" xfId="20605" xr:uid="{DE9D096C-CC3F-4F2B-98B5-8749A8613129}"/>
    <cellStyle name="Normal 2 33 3 2 2 2 4" xfId="20606" xr:uid="{19EECDB4-A9A0-4B41-8E80-111A5F24C0E1}"/>
    <cellStyle name="Normal 2 33 3 2 2 2 5" xfId="20607" xr:uid="{71ACC462-191E-4D71-AD9B-CD3774A01F9B}"/>
    <cellStyle name="Normal 2 33 3 2 2 2 6" xfId="20608" xr:uid="{29ED8185-B5ED-44EA-BA9E-D12E740A5E91}"/>
    <cellStyle name="Normal 2 33 3 2 2 2 7" xfId="20609" xr:uid="{EABA6620-BC76-4ED7-84DC-240CD4854E73}"/>
    <cellStyle name="Normal 2 33 3 2 2 2 8" xfId="20610" xr:uid="{E0D1530B-5D08-4DB4-88AA-CD54368D5587}"/>
    <cellStyle name="Normal 2 33 3 2 2 2 9" xfId="20611" xr:uid="{9386F4CD-805C-4DC3-A05F-470F7B58E8D3}"/>
    <cellStyle name="Normal 2 33 3 2 2 3" xfId="20612" xr:uid="{ECE37DC7-6BD3-4607-930D-F282E3F3626C}"/>
    <cellStyle name="Normal 2 33 3 2 2 3 2" xfId="20613" xr:uid="{6C6753D1-8AD1-4808-A5C6-450A9EC2D5DC}"/>
    <cellStyle name="Normal 2 33 3 2 2 3 2 2" xfId="20614" xr:uid="{7DBAFA99-2FE9-45C8-90CA-2517B39DEFCC}"/>
    <cellStyle name="Normal 2 33 3 2 2 3 2 3" xfId="20615" xr:uid="{8762EF44-869B-4C41-8D99-DA5A682F7F09}"/>
    <cellStyle name="Normal 2 33 3 2 2 3 2 4" xfId="20616" xr:uid="{7E3C0365-BFBF-42B9-A96F-7A0C27BC1FB1}"/>
    <cellStyle name="Normal 2 33 3 2 2 3 2 5" xfId="20617" xr:uid="{38E2D9C8-38ED-4B11-BA58-0C354731590F}"/>
    <cellStyle name="Normal 2 33 3 2 2 3 2 6" xfId="20618" xr:uid="{88420901-DA61-435C-B2EB-1F6E5D03AE6B}"/>
    <cellStyle name="Normal 2 33 3 2 2 3 3" xfId="20619" xr:uid="{2D096CD1-7E50-4F89-B32D-D0BDA60AD2D6}"/>
    <cellStyle name="Normal 2 33 3 2 2 3 4" xfId="20620" xr:uid="{BA5B5BBC-B38D-4DBF-AA4E-EEE26647B091}"/>
    <cellStyle name="Normal 2 33 3 2 2 3 5" xfId="20621" xr:uid="{F9109893-F8A5-4231-8D04-6A8A614EE78D}"/>
    <cellStyle name="Normal 2 33 3 2 2 3 6" xfId="20622" xr:uid="{6ACF0F3F-313F-456B-8F20-F7443A60CF60}"/>
    <cellStyle name="Normal 2 33 3 2 2 4" xfId="20623" xr:uid="{3787C75A-0A08-4F22-823C-E9870B2C3BA0}"/>
    <cellStyle name="Normal 2 33 3 2 2 5" xfId="20624" xr:uid="{C62CE435-EBFE-4DF8-946E-DE0BC5758BFA}"/>
    <cellStyle name="Normal 2 33 3 2 2 6" xfId="20625" xr:uid="{9E7D890B-75A3-41B9-8322-21544964BF93}"/>
    <cellStyle name="Normal 2 33 3 2 2 7" xfId="20626" xr:uid="{4C7A8141-3990-4FAC-AE1C-42CE985C6EE8}"/>
    <cellStyle name="Normal 2 33 3 2 2 8" xfId="20627" xr:uid="{BBCA281E-D995-4074-A8F2-4B1F150AAD14}"/>
    <cellStyle name="Normal 2 33 3 2 2 9" xfId="20628" xr:uid="{129C8672-B295-4F7B-A149-E2C863AEEA9B}"/>
    <cellStyle name="Normal 2 33 3 2 3" xfId="20629" xr:uid="{D5DAB7EC-1B07-4839-9B58-ADFE3586E6DE}"/>
    <cellStyle name="Normal 2 33 3 2 4" xfId="20630" xr:uid="{721C8888-443B-4B73-B302-8E662A90C921}"/>
    <cellStyle name="Normal 2 33 3 2 5" xfId="20631" xr:uid="{7A6864CA-6164-459C-BB21-0D304CCD3D3D}"/>
    <cellStyle name="Normal 2 33 3 2 5 2" xfId="20632" xr:uid="{52B69832-1171-4A38-B090-D278DDC65CFE}"/>
    <cellStyle name="Normal 2 33 3 2 5 2 2" xfId="20633" xr:uid="{0FACC1CF-20D6-4C88-BF5B-062ABEE04018}"/>
    <cellStyle name="Normal 2 33 3 2 5 2 3" xfId="20634" xr:uid="{EE516253-E56E-401C-9D3F-D381230FAE2E}"/>
    <cellStyle name="Normal 2 33 3 2 5 2 4" xfId="20635" xr:uid="{0D2411A7-B3E7-46A0-B798-926B21F24AF3}"/>
    <cellStyle name="Normal 2 33 3 2 5 2 5" xfId="20636" xr:uid="{F054AB5E-D859-46BB-B5FF-33007C1A4834}"/>
    <cellStyle name="Normal 2 33 3 2 5 2 6" xfId="20637" xr:uid="{E9B239B6-7C59-45FB-85F7-1BEECC622715}"/>
    <cellStyle name="Normal 2 33 3 2 5 3" xfId="20638" xr:uid="{E550C582-78B9-4650-ACE1-6CC5788406C9}"/>
    <cellStyle name="Normal 2 33 3 2 5 4" xfId="20639" xr:uid="{5F1976BD-D301-4AD4-8761-6D60159DB364}"/>
    <cellStyle name="Normal 2 33 3 2 5 5" xfId="20640" xr:uid="{3A940CC7-4044-429A-B393-93FC7A5C7473}"/>
    <cellStyle name="Normal 2 33 3 2 5 6" xfId="20641" xr:uid="{C8156AE6-FE37-4141-AFD0-E9EC2BAE66B4}"/>
    <cellStyle name="Normal 2 33 3 2 6" xfId="20642" xr:uid="{D7327CAF-73E5-44DE-9EB8-F83FEBDEBFEC}"/>
    <cellStyle name="Normal 2 33 3 2 7" xfId="20643" xr:uid="{483F050B-B449-4208-8B0D-5149CC1E7737}"/>
    <cellStyle name="Normal 2 33 3 2 8" xfId="20644" xr:uid="{E211B20C-BD23-4077-BF90-5B4A8AEA5206}"/>
    <cellStyle name="Normal 2 33 3 2 9" xfId="20645" xr:uid="{1B1BC36F-BDA4-4F94-AA82-0ABD98E216AD}"/>
    <cellStyle name="Normal 2 33 3 3" xfId="20646" xr:uid="{D4D73B79-3619-40A2-A469-E6E71FCB39F3}"/>
    <cellStyle name="Normal 2 33 3 3 2" xfId="20647" xr:uid="{9693ECF7-852C-4D04-9C41-0995A424DFA9}"/>
    <cellStyle name="Normal 2 33 3 3 2 2" xfId="20648" xr:uid="{D1E36886-5BD5-43B7-8637-F645CD15121F}"/>
    <cellStyle name="Normal 2 33 3 3 2 2 2" xfId="20649" xr:uid="{C32693BA-0351-4B33-9B22-F1E1BBF86F74}"/>
    <cellStyle name="Normal 2 33 3 3 2 2 2 2" xfId="20650" xr:uid="{FB96BE1B-123D-4001-BCEB-825ED9E29770}"/>
    <cellStyle name="Normal 2 33 3 3 2 2 2 3" xfId="20651" xr:uid="{247FD06A-32AF-4C44-89CA-F9C6B469C154}"/>
    <cellStyle name="Normal 2 33 3 3 2 2 2 4" xfId="20652" xr:uid="{797C6D9F-17AD-470C-9131-EC43B73B20B8}"/>
    <cellStyle name="Normal 2 33 3 3 2 2 2 5" xfId="20653" xr:uid="{18BC3942-2DE1-4860-B855-FE043935B8F1}"/>
    <cellStyle name="Normal 2 33 3 3 2 2 2 6" xfId="20654" xr:uid="{3F57447D-92F6-4D16-9A78-460E18BF6DF7}"/>
    <cellStyle name="Normal 2 33 3 3 2 2 3" xfId="20655" xr:uid="{9C169544-D4B1-4E7B-8B6D-5D77B5482D7F}"/>
    <cellStyle name="Normal 2 33 3 3 2 2 4" xfId="20656" xr:uid="{FDC6E01F-A28A-45FE-A7A8-0A30F5B1B4AF}"/>
    <cellStyle name="Normal 2 33 3 3 2 2 5" xfId="20657" xr:uid="{25EC05A0-7853-4EE7-A900-42F48082388F}"/>
    <cellStyle name="Normal 2 33 3 3 2 2 6" xfId="20658" xr:uid="{AD656847-69F0-4718-8E6A-7EAEEC26CB96}"/>
    <cellStyle name="Normal 2 33 3 3 2 3" xfId="20659" xr:uid="{598FB02E-CE93-42DE-8BDB-886525C28CFD}"/>
    <cellStyle name="Normal 2 33 3 3 2 4" xfId="20660" xr:uid="{572E8180-91BC-4B2E-BB13-7857B59523B2}"/>
    <cellStyle name="Normal 2 33 3 3 2 5" xfId="20661" xr:uid="{B45ECA3B-9C52-459E-A18F-48A91C7FABC3}"/>
    <cellStyle name="Normal 2 33 3 3 2 6" xfId="20662" xr:uid="{88D02954-CB37-4B0F-81A8-1484041CCA60}"/>
    <cellStyle name="Normal 2 33 3 3 2 7" xfId="20663" xr:uid="{8A756BF7-73A9-4E70-B282-69C795938646}"/>
    <cellStyle name="Normal 2 33 3 3 2 8" xfId="20664" xr:uid="{8985BBFD-FECC-4704-BA7D-45941359DA81}"/>
    <cellStyle name="Normal 2 33 3 3 2 9" xfId="20665" xr:uid="{7D829FC2-E83D-4C94-A0C5-54803FBC2CFF}"/>
    <cellStyle name="Normal 2 33 3 3 3" xfId="20666" xr:uid="{07C1F1E0-9D00-48BE-99F3-A0CB83EFBA2D}"/>
    <cellStyle name="Normal 2 33 3 3 3 2" xfId="20667" xr:uid="{EC1FA75B-FDB0-49B5-AC9D-4E9DAA0475D7}"/>
    <cellStyle name="Normal 2 33 3 3 3 2 2" xfId="20668" xr:uid="{530AE442-890E-4B7A-8D45-5FFE0EB5586C}"/>
    <cellStyle name="Normal 2 33 3 3 3 2 3" xfId="20669" xr:uid="{2DCE7104-B13A-4190-8FA7-219F4CB224C8}"/>
    <cellStyle name="Normal 2 33 3 3 3 2 4" xfId="20670" xr:uid="{D24AF55A-0A94-4FB4-B354-A51890181A24}"/>
    <cellStyle name="Normal 2 33 3 3 3 2 5" xfId="20671" xr:uid="{78C762C9-D5CC-4F98-A253-1ADECAC43EF3}"/>
    <cellStyle name="Normal 2 33 3 3 3 2 6" xfId="20672" xr:uid="{9B9D89B9-1BC4-4444-A424-D146A2BBD472}"/>
    <cellStyle name="Normal 2 33 3 3 3 3" xfId="20673" xr:uid="{474E725C-3FDE-4BC9-809C-C17707FE1162}"/>
    <cellStyle name="Normal 2 33 3 3 3 4" xfId="20674" xr:uid="{50807D7A-53B0-45FB-B3C3-745550652202}"/>
    <cellStyle name="Normal 2 33 3 3 3 5" xfId="20675" xr:uid="{EEF9D200-0114-4B66-AC1B-B5E27451BBD6}"/>
    <cellStyle name="Normal 2 33 3 3 3 6" xfId="20676" xr:uid="{1F0B7685-1B2E-4867-A177-1BA3BD6B94B2}"/>
    <cellStyle name="Normal 2 33 3 3 4" xfId="20677" xr:uid="{329DA4D8-04A6-4265-994F-C50C04599BB0}"/>
    <cellStyle name="Normal 2 33 3 3 5" xfId="20678" xr:uid="{8A1C7C61-DF5C-4D99-83BA-B0DEAD08AAF3}"/>
    <cellStyle name="Normal 2 33 3 3 6" xfId="20679" xr:uid="{5D191389-0FE4-4D8C-9810-50EDA17266BA}"/>
    <cellStyle name="Normal 2 33 3 3 7" xfId="20680" xr:uid="{4F5AD55F-FA8C-4B79-B666-B650F1D41091}"/>
    <cellStyle name="Normal 2 33 3 3 8" xfId="20681" xr:uid="{29F0F8C2-2F54-456A-92C1-A7EA40E12BC4}"/>
    <cellStyle name="Normal 2 33 3 3 9" xfId="20682" xr:uid="{3ECFEF55-1226-409E-9EEC-E7A928DE9B4D}"/>
    <cellStyle name="Normal 2 33 3 4" xfId="20683" xr:uid="{CA4A37D0-EE2C-4E1F-82A3-750F0A098772}"/>
    <cellStyle name="Normal 2 33 3 5" xfId="20684" xr:uid="{D778215F-913F-418B-8421-8678F0827271}"/>
    <cellStyle name="Normal 2 33 3 5 2" xfId="20685" xr:uid="{D4040013-7408-4F30-811A-53DD88F3D279}"/>
    <cellStyle name="Normal 2 33 3 5 2 2" xfId="20686" xr:uid="{30456894-5341-45B1-8CD4-94F017B45B73}"/>
    <cellStyle name="Normal 2 33 3 5 2 3" xfId="20687" xr:uid="{4FF231A8-341E-41B9-89C6-C2D9E52D7ECF}"/>
    <cellStyle name="Normal 2 33 3 5 2 4" xfId="20688" xr:uid="{76D09DBC-2CE2-43A0-A794-67973E296816}"/>
    <cellStyle name="Normal 2 33 3 5 2 5" xfId="20689" xr:uid="{2A4654EC-76F7-44F3-B263-9B6CD4DA9763}"/>
    <cellStyle name="Normal 2 33 3 5 2 6" xfId="20690" xr:uid="{E087DE03-2F81-4C4F-8463-430AFFCA3C30}"/>
    <cellStyle name="Normal 2 33 3 5 3" xfId="20691" xr:uid="{B05531DA-7B89-4B5D-830E-5BCB636EA6B4}"/>
    <cellStyle name="Normal 2 33 3 5 4" xfId="20692" xr:uid="{745D0174-94CF-44F1-956B-9B3CF1BFCDA3}"/>
    <cellStyle name="Normal 2 33 3 5 5" xfId="20693" xr:uid="{70DC18FB-91D1-40B3-9453-4109F881E844}"/>
    <cellStyle name="Normal 2 33 3 5 6" xfId="20694" xr:uid="{964BE5BB-924F-4CBD-8D12-2A2604CCD8A5}"/>
    <cellStyle name="Normal 2 33 3 6" xfId="20695" xr:uid="{FABFC1AD-974A-4562-B390-20E5406EB419}"/>
    <cellStyle name="Normal 2 33 3 7" xfId="20696" xr:uid="{9E78BC05-6BD0-4364-8750-C74DCB9DD9F9}"/>
    <cellStyle name="Normal 2 33 3 8" xfId="20697" xr:uid="{23291DFA-9729-4FAD-956A-D90B80AFBB61}"/>
    <cellStyle name="Normal 2 33 3 9" xfId="20698" xr:uid="{262C8E17-ACA4-418C-951D-37D16F7EFDC2}"/>
    <cellStyle name="Normal 2 33 4" xfId="20699" xr:uid="{AE63AF1B-6EBC-4A49-B1B0-8B2445AB893E}"/>
    <cellStyle name="Normal 2 33 5" xfId="20700" xr:uid="{F106B459-F78F-4397-BCE4-7ADCD4CE0104}"/>
    <cellStyle name="Normal 2 33 5 2" xfId="20701" xr:uid="{B4FE0FCF-354C-4DC5-8238-6382A2F76FA7}"/>
    <cellStyle name="Normal 2 33 5 2 2" xfId="20702" xr:uid="{24BC0C37-5D87-4EAB-B045-DFB842C55F58}"/>
    <cellStyle name="Normal 2 33 5 2 2 2" xfId="20703" xr:uid="{5CF28D5E-0CE9-4071-B542-5D7CF3501506}"/>
    <cellStyle name="Normal 2 33 5 2 2 2 2" xfId="20704" xr:uid="{F909AD28-1250-45F1-ADDF-19A8CC10061A}"/>
    <cellStyle name="Normal 2 33 5 2 2 2 3" xfId="20705" xr:uid="{30F6F366-8E33-4506-8791-D93F2D6AE57F}"/>
    <cellStyle name="Normal 2 33 5 2 2 2 4" xfId="20706" xr:uid="{8B147CF7-3BB9-40F5-B367-14BD67568F1D}"/>
    <cellStyle name="Normal 2 33 5 2 2 2 5" xfId="20707" xr:uid="{4AA7BC41-70C8-42FC-A1E6-641840188C5C}"/>
    <cellStyle name="Normal 2 33 5 2 2 2 6" xfId="20708" xr:uid="{A239D943-BBD8-468F-A141-1883A7414C34}"/>
    <cellStyle name="Normal 2 33 5 2 2 3" xfId="20709" xr:uid="{A4202FBA-899C-4F40-A22A-601F0A897311}"/>
    <cellStyle name="Normal 2 33 5 2 2 4" xfId="20710" xr:uid="{2F3566C3-D631-4557-ADD9-1F3F781914A5}"/>
    <cellStyle name="Normal 2 33 5 2 2 5" xfId="20711" xr:uid="{F2D605FD-E1E0-4A44-9E21-5833883DB1F9}"/>
    <cellStyle name="Normal 2 33 5 2 2 6" xfId="20712" xr:uid="{7098F73C-84A6-4EC7-8038-9C82EC98A488}"/>
    <cellStyle name="Normal 2 33 5 2 3" xfId="20713" xr:uid="{59AF869F-5A60-404A-8BDF-3162D7E6A476}"/>
    <cellStyle name="Normal 2 33 5 2 4" xfId="20714" xr:uid="{46DF371C-3831-486F-94E1-89F8DB9BBC09}"/>
    <cellStyle name="Normal 2 33 5 2 5" xfId="20715" xr:uid="{258E8669-D21F-42F5-9FCE-4F3E2CB4CA01}"/>
    <cellStyle name="Normal 2 33 5 2 6" xfId="20716" xr:uid="{F55CFF3C-2391-47F1-9F36-BA2943E44BC4}"/>
    <cellStyle name="Normal 2 33 5 2 7" xfId="20717" xr:uid="{744687B5-6284-4136-8AFD-0123FEE381D9}"/>
    <cellStyle name="Normal 2 33 5 2 8" xfId="20718" xr:uid="{79963618-6E38-49CB-8005-ED0A2EE0EA08}"/>
    <cellStyle name="Normal 2 33 5 2 9" xfId="20719" xr:uid="{C3BE203E-3327-4FBA-8359-A7DA894C211C}"/>
    <cellStyle name="Normal 2 33 5 3" xfId="20720" xr:uid="{C5082A5C-9A5F-44C3-B173-6BFD13266A20}"/>
    <cellStyle name="Normal 2 33 5 3 2" xfId="20721" xr:uid="{50E7A46C-052C-446B-A09B-8B4B8BE905E0}"/>
    <cellStyle name="Normal 2 33 5 3 2 2" xfId="20722" xr:uid="{1E310D69-EC19-49A1-ACE4-D1BA093D49DD}"/>
    <cellStyle name="Normal 2 33 5 3 2 3" xfId="20723" xr:uid="{1C54055A-C5C5-4D4A-93E1-8592CA1FB9ED}"/>
    <cellStyle name="Normal 2 33 5 3 2 4" xfId="20724" xr:uid="{9ECD7BD6-74E0-4327-98C6-90E3A4136E5A}"/>
    <cellStyle name="Normal 2 33 5 3 2 5" xfId="20725" xr:uid="{2EAC15C2-3F8D-421A-842D-EDE7FCC96A6C}"/>
    <cellStyle name="Normal 2 33 5 3 2 6" xfId="20726" xr:uid="{BDA8DDB3-576D-4146-BF07-F381C16F04DB}"/>
    <cellStyle name="Normal 2 33 5 3 3" xfId="20727" xr:uid="{9AF534E9-8150-47A5-90B1-E27B50E798C7}"/>
    <cellStyle name="Normal 2 33 5 3 4" xfId="20728" xr:uid="{F87DCB69-3B27-4838-AE81-F09152BAD987}"/>
    <cellStyle name="Normal 2 33 5 3 5" xfId="20729" xr:uid="{477D072A-C79A-445A-A8EE-3A8065E0D16E}"/>
    <cellStyle name="Normal 2 33 5 3 6" xfId="20730" xr:uid="{2F151CA7-7399-4D71-9F94-B7000730BFBE}"/>
    <cellStyle name="Normal 2 33 5 4" xfId="20731" xr:uid="{9A013510-E5E3-4689-AE8B-43EFF34C6C16}"/>
    <cellStyle name="Normal 2 33 5 5" xfId="20732" xr:uid="{4E09C3FC-AAA9-4F0D-B61E-01DAF2A16CA5}"/>
    <cellStyle name="Normal 2 33 5 6" xfId="20733" xr:uid="{C3DE8197-CB07-4EAD-8F80-DDD87FC582CE}"/>
    <cellStyle name="Normal 2 33 5 7" xfId="20734" xr:uid="{9159CFF2-981B-47A7-A090-84626019EA12}"/>
    <cellStyle name="Normal 2 33 5 8" xfId="20735" xr:uid="{480BA124-2172-429D-A6BD-EF8D4381F670}"/>
    <cellStyle name="Normal 2 33 5 9" xfId="20736" xr:uid="{93B665A7-7913-47AE-9585-CCCECBDD90A8}"/>
    <cellStyle name="Normal 2 33 6" xfId="20737" xr:uid="{B9F5A169-8FD9-4ECB-88B7-C863EDA64565}"/>
    <cellStyle name="Normal 2 33 7" xfId="20738" xr:uid="{F9F05DA3-A0C1-48FD-ADB5-18C991080437}"/>
    <cellStyle name="Normal 2 33 8" xfId="20739" xr:uid="{E00CD536-39CA-469E-9642-C04271538C0A}"/>
    <cellStyle name="Normal 2 33 8 2" xfId="20740" xr:uid="{BBED4F40-035E-4907-96B9-723C4CDDA19A}"/>
    <cellStyle name="Normal 2 33 8 2 2" xfId="20741" xr:uid="{873C54CB-824C-42A6-8C37-C5C8B4FDFED8}"/>
    <cellStyle name="Normal 2 33 8 2 3" xfId="20742" xr:uid="{4AF434BF-5F3A-42AA-830B-37F50C875D72}"/>
    <cellStyle name="Normal 2 33 8 2 4" xfId="20743" xr:uid="{CAC29572-11C4-4B7B-AEC3-63516A8C0953}"/>
    <cellStyle name="Normal 2 33 8 2 5" xfId="20744" xr:uid="{667E8B37-ED7A-4BB4-A91D-E4D7CAFB92B1}"/>
    <cellStyle name="Normal 2 33 8 2 6" xfId="20745" xr:uid="{2B6F88FC-8721-4EFC-9609-6D95D6270280}"/>
    <cellStyle name="Normal 2 33 8 3" xfId="20746" xr:uid="{CF0554B1-AAC9-4E19-8FBC-992E3E451FBD}"/>
    <cellStyle name="Normal 2 33 8 4" xfId="20747" xr:uid="{A722314B-B042-4F05-9CF5-483591854985}"/>
    <cellStyle name="Normal 2 33 8 5" xfId="20748" xr:uid="{3913180A-9E7E-4AEB-A1E5-C7C4348DFCDB}"/>
    <cellStyle name="Normal 2 33 8 6" xfId="20749" xr:uid="{397AFC04-DDF8-46FE-956A-4B8F6BCE038F}"/>
    <cellStyle name="Normal 2 33 9" xfId="20750" xr:uid="{EE244416-303A-4BD5-9AA1-D24679C5090E}"/>
    <cellStyle name="Normal 2 34" xfId="20751" xr:uid="{66407BE9-9AFA-443B-9B0B-01F499209145}"/>
    <cellStyle name="Normal 2 34 2" xfId="20752" xr:uid="{F6596144-EF9F-4423-91D0-B946D6CBC9D4}"/>
    <cellStyle name="Normal 2 35" xfId="20753" xr:uid="{D30770D1-62FF-45E2-B888-D14AF886CA84}"/>
    <cellStyle name="Normal 2 35 2" xfId="20754" xr:uid="{4BA24700-54E5-43F0-8DB2-E15352795291}"/>
    <cellStyle name="Normal 2 36" xfId="20755" xr:uid="{7150462B-5655-4643-AF12-F78CC51FFD1C}"/>
    <cellStyle name="Normal 2 36 10" xfId="20756" xr:uid="{A506E12C-7072-47B5-BDD1-1013237C8672}"/>
    <cellStyle name="Normal 2 36 11" xfId="20757" xr:uid="{77CA326C-5927-4D6C-BF3D-EC5F23125E26}"/>
    <cellStyle name="Normal 2 36 12" xfId="20758" xr:uid="{1DB7983B-6E42-4354-B163-A28EF22E12A1}"/>
    <cellStyle name="Normal 2 36 13" xfId="20759" xr:uid="{A7B7D0E3-1446-4ADF-981D-B9718720CAA1}"/>
    <cellStyle name="Normal 2 36 2" xfId="20760" xr:uid="{697ADCFF-E88C-4639-9D86-E58128DD2B4E}"/>
    <cellStyle name="Normal 2 36 2 10" xfId="20761" xr:uid="{36971128-B5B4-47E1-B005-AB9D4D5B1BAD}"/>
    <cellStyle name="Normal 2 36 2 11" xfId="20762" xr:uid="{C819E35A-D7D1-428E-B3DE-F269B550B53E}"/>
    <cellStyle name="Normal 2 36 2 12" xfId="20763" xr:uid="{463B153E-DCF3-4F17-8AD3-C4E34B32886C}"/>
    <cellStyle name="Normal 2 36 2 2" xfId="20764" xr:uid="{F36A7CB2-4A25-4775-81FB-1FFDC32DEF17}"/>
    <cellStyle name="Normal 2 36 2 2 2" xfId="20765" xr:uid="{62F53DD5-D764-4A58-8922-EBD94BBFD9C3}"/>
    <cellStyle name="Normal 2 36 2 2 2 2" xfId="20766" xr:uid="{26E9D4E6-7B0F-413E-9FC9-E8A66B3DE4BF}"/>
    <cellStyle name="Normal 2 36 2 2 2 2 2" xfId="20767" xr:uid="{77DC73C0-8862-4F86-BC93-D80E82C5341B}"/>
    <cellStyle name="Normal 2 36 2 2 2 2 2 2" xfId="20768" xr:uid="{AE53D637-C554-4239-AFD8-369B1DD1C417}"/>
    <cellStyle name="Normal 2 36 2 2 2 2 2 3" xfId="20769" xr:uid="{3B66F6F3-B529-4A61-ACB3-13C93188DC14}"/>
    <cellStyle name="Normal 2 36 2 2 2 2 2 4" xfId="20770" xr:uid="{BD1414B1-B72D-4284-933F-249F3E6016F9}"/>
    <cellStyle name="Normal 2 36 2 2 2 2 2 5" xfId="20771" xr:uid="{7C4EE009-1D70-405F-A237-1DDBFDA73C12}"/>
    <cellStyle name="Normal 2 36 2 2 2 2 2 6" xfId="20772" xr:uid="{F3F1CB68-7079-4D06-A6E6-D01C313C9661}"/>
    <cellStyle name="Normal 2 36 2 2 2 2 3" xfId="20773" xr:uid="{32322DF8-0649-4930-AB4A-55A1585C55AF}"/>
    <cellStyle name="Normal 2 36 2 2 2 2 4" xfId="20774" xr:uid="{114B5BB8-E733-46F7-9A85-C7D5DC8BF057}"/>
    <cellStyle name="Normal 2 36 2 2 2 2 5" xfId="20775" xr:uid="{E4926F3B-BAE9-4B7C-9F59-72FD2971881D}"/>
    <cellStyle name="Normal 2 36 2 2 2 2 6" xfId="20776" xr:uid="{31AD5041-C74D-4711-BD3D-4084B57A62A5}"/>
    <cellStyle name="Normal 2 36 2 2 2 3" xfId="20777" xr:uid="{359CB1AC-583E-4806-8624-A6DA040D1A95}"/>
    <cellStyle name="Normal 2 36 2 2 2 4" xfId="20778" xr:uid="{CC2E9BAA-EBB6-4A19-8AA4-5205FC136D59}"/>
    <cellStyle name="Normal 2 36 2 2 2 5" xfId="20779" xr:uid="{10D8A985-AD7E-4122-8BE1-4F1FB88AC335}"/>
    <cellStyle name="Normal 2 36 2 2 2 6" xfId="20780" xr:uid="{B713C913-04C3-4AE1-9A74-13F06D73292F}"/>
    <cellStyle name="Normal 2 36 2 2 2 7" xfId="20781" xr:uid="{BE411D74-BD4A-4C38-AA08-72D4B604FDEB}"/>
    <cellStyle name="Normal 2 36 2 2 2 8" xfId="20782" xr:uid="{5778908F-3216-4B09-A45A-FD991B5085FB}"/>
    <cellStyle name="Normal 2 36 2 2 2 9" xfId="20783" xr:uid="{4F32A13F-39D3-498A-BB04-23667FAB05E0}"/>
    <cellStyle name="Normal 2 36 2 2 3" xfId="20784" xr:uid="{746E2722-4643-430C-B1F4-DD93E5340293}"/>
    <cellStyle name="Normal 2 36 2 2 3 2" xfId="20785" xr:uid="{9EBBAF4C-66C0-4817-85A1-4EF09EA01644}"/>
    <cellStyle name="Normal 2 36 2 2 3 2 2" xfId="20786" xr:uid="{0F8CB4EF-3957-4D8C-AC72-A9E8FAA1F7B7}"/>
    <cellStyle name="Normal 2 36 2 2 3 2 3" xfId="20787" xr:uid="{C9A2CDD8-D09C-475E-86EB-63F7C7ED89A2}"/>
    <cellStyle name="Normal 2 36 2 2 3 2 4" xfId="20788" xr:uid="{D7E68DAC-E1C8-4B41-8517-AD3A1FDB2BD5}"/>
    <cellStyle name="Normal 2 36 2 2 3 2 5" xfId="20789" xr:uid="{6D063742-C561-41FB-91FB-761EF585E6A7}"/>
    <cellStyle name="Normal 2 36 2 2 3 2 6" xfId="20790" xr:uid="{1C871705-AD7E-4AC2-96D4-214FBE9027F0}"/>
    <cellStyle name="Normal 2 36 2 2 3 3" xfId="20791" xr:uid="{43729640-8F36-4706-9147-221E1B74FE9A}"/>
    <cellStyle name="Normal 2 36 2 2 3 4" xfId="20792" xr:uid="{7E2FF6E5-5F00-4DC2-AAF2-4EA8FB55F5A5}"/>
    <cellStyle name="Normal 2 36 2 2 3 5" xfId="20793" xr:uid="{78416BE4-7B5F-4FC5-9E04-512542977F07}"/>
    <cellStyle name="Normal 2 36 2 2 3 6" xfId="20794" xr:uid="{A46EF4BE-32D0-4E55-ACE0-3A213CDD2A1F}"/>
    <cellStyle name="Normal 2 36 2 2 4" xfId="20795" xr:uid="{98BFB06E-8E67-4352-A18D-62DCD72ADF12}"/>
    <cellStyle name="Normal 2 36 2 2 5" xfId="20796" xr:uid="{351A5921-3B01-44BD-94B4-617A2371BEAB}"/>
    <cellStyle name="Normal 2 36 2 2 6" xfId="20797" xr:uid="{10A36DD8-4882-4594-A9C2-E8DFBD47A4BB}"/>
    <cellStyle name="Normal 2 36 2 2 7" xfId="20798" xr:uid="{EBD79486-E5D5-4837-80CA-E4547193AD49}"/>
    <cellStyle name="Normal 2 36 2 2 8" xfId="20799" xr:uid="{4C11D618-BF7E-43BB-9DDF-DE61D621732E}"/>
    <cellStyle name="Normal 2 36 2 2 9" xfId="20800" xr:uid="{03D85198-4FF5-4FCD-9211-5644E18BB9FD}"/>
    <cellStyle name="Normal 2 36 2 3" xfId="20801" xr:uid="{01715EE9-85E5-4D63-8367-ACA5FA570756}"/>
    <cellStyle name="Normal 2 36 2 4" xfId="20802" xr:uid="{D00D7A8A-488A-4910-A428-B88B55591951}"/>
    <cellStyle name="Normal 2 36 2 5" xfId="20803" xr:uid="{7F375526-F750-4679-A3DC-D7B175C759B5}"/>
    <cellStyle name="Normal 2 36 2 5 2" xfId="20804" xr:uid="{CA460850-F47A-4309-B8AA-85A234B82D69}"/>
    <cellStyle name="Normal 2 36 2 5 2 2" xfId="20805" xr:uid="{3ABE94F8-4B42-43DA-88D5-EA3DC66407B2}"/>
    <cellStyle name="Normal 2 36 2 5 2 3" xfId="20806" xr:uid="{D5D2D307-BFCB-4F44-8B16-86443529D891}"/>
    <cellStyle name="Normal 2 36 2 5 2 4" xfId="20807" xr:uid="{7C4FB3F8-F279-4533-9DDC-CCE92295319F}"/>
    <cellStyle name="Normal 2 36 2 5 2 5" xfId="20808" xr:uid="{F1B6FF7F-405E-463B-9A01-FEE3F6D47D65}"/>
    <cellStyle name="Normal 2 36 2 5 2 6" xfId="20809" xr:uid="{F9308310-7492-45BB-AB4D-C68F943938B6}"/>
    <cellStyle name="Normal 2 36 2 5 3" xfId="20810" xr:uid="{0F998332-EC9D-4143-9D3B-C0A2C3BFDDB2}"/>
    <cellStyle name="Normal 2 36 2 5 4" xfId="20811" xr:uid="{39666E2D-1033-4AAC-9549-FB42C7B563CC}"/>
    <cellStyle name="Normal 2 36 2 5 5" xfId="20812" xr:uid="{8E4B1648-4F66-441F-B7CF-A62BDAD196AF}"/>
    <cellStyle name="Normal 2 36 2 5 6" xfId="20813" xr:uid="{5B7630D7-3EA0-45AF-BE2B-BCF3791F1A07}"/>
    <cellStyle name="Normal 2 36 2 6" xfId="20814" xr:uid="{C3EA8032-75EF-4E71-908C-3A10307D87C5}"/>
    <cellStyle name="Normal 2 36 2 7" xfId="20815" xr:uid="{5CDCACC5-EEEE-438E-A9B8-95DB5B1C8A97}"/>
    <cellStyle name="Normal 2 36 2 8" xfId="20816" xr:uid="{5E7CBAEB-A9C0-486B-86F5-27C10B816961}"/>
    <cellStyle name="Normal 2 36 2 9" xfId="20817" xr:uid="{DF05BCC2-CE37-46D8-A41A-DB4DDA619930}"/>
    <cellStyle name="Normal 2 36 3" xfId="20818" xr:uid="{643834F8-3A43-4E6F-957A-ED3086418053}"/>
    <cellStyle name="Normal 2 36 3 2" xfId="20819" xr:uid="{343DEF04-9C47-49A4-B522-AFCC53825A36}"/>
    <cellStyle name="Normal 2 36 3 2 2" xfId="20820" xr:uid="{120A3306-A415-43BC-85F6-78049D4EC67A}"/>
    <cellStyle name="Normal 2 36 3 2 2 2" xfId="20821" xr:uid="{E31760AC-04F4-4321-B318-38511358AF27}"/>
    <cellStyle name="Normal 2 36 3 2 2 2 2" xfId="20822" xr:uid="{8233A1DA-C3B4-4B0F-A45C-D664475798CD}"/>
    <cellStyle name="Normal 2 36 3 2 2 2 3" xfId="20823" xr:uid="{8E093E08-1494-441B-B88D-B946C5890A62}"/>
    <cellStyle name="Normal 2 36 3 2 2 2 4" xfId="20824" xr:uid="{9D5F6819-D649-4B9A-BA95-7F3A47900579}"/>
    <cellStyle name="Normal 2 36 3 2 2 2 5" xfId="20825" xr:uid="{9BF2AA89-BFE2-438E-A78A-546612B8FFF9}"/>
    <cellStyle name="Normal 2 36 3 2 2 2 6" xfId="20826" xr:uid="{EFCFDCE9-84CA-48D3-A82F-FD344D16BB46}"/>
    <cellStyle name="Normal 2 36 3 2 2 3" xfId="20827" xr:uid="{8F4B3BBA-CB22-4288-AC47-B27EAD9C84A7}"/>
    <cellStyle name="Normal 2 36 3 2 2 4" xfId="20828" xr:uid="{C538A5D8-2F91-4482-959F-CD092E77232B}"/>
    <cellStyle name="Normal 2 36 3 2 2 5" xfId="20829" xr:uid="{CB9856E7-3FF9-4130-BFD2-89D8DCA9FD1E}"/>
    <cellStyle name="Normal 2 36 3 2 2 6" xfId="20830" xr:uid="{2C577E8D-77C9-4A2E-BE7F-12E0CFA7A46D}"/>
    <cellStyle name="Normal 2 36 3 2 3" xfId="20831" xr:uid="{EA3F175B-1B44-416E-8790-0CE95E780609}"/>
    <cellStyle name="Normal 2 36 3 2 4" xfId="20832" xr:uid="{35C93004-9C57-4790-AB97-64AD8FB0A0D4}"/>
    <cellStyle name="Normal 2 36 3 2 5" xfId="20833" xr:uid="{BAE00280-361B-4171-BB02-411DFB88E248}"/>
    <cellStyle name="Normal 2 36 3 2 6" xfId="20834" xr:uid="{CF008582-9D39-4FB6-B410-74A134340F41}"/>
    <cellStyle name="Normal 2 36 3 2 7" xfId="20835" xr:uid="{A0B2DFDE-E4E3-4E15-BF42-AD1BF29910A3}"/>
    <cellStyle name="Normal 2 36 3 2 8" xfId="20836" xr:uid="{7C99E7B8-C85E-4B0E-9012-DF8CD694B638}"/>
    <cellStyle name="Normal 2 36 3 2 9" xfId="20837" xr:uid="{7BF124AE-C19A-40E4-BD05-ADE6EEE0C804}"/>
    <cellStyle name="Normal 2 36 3 3" xfId="20838" xr:uid="{050D55EC-3776-44EF-BBD2-92E648CAAE31}"/>
    <cellStyle name="Normal 2 36 3 3 2" xfId="20839" xr:uid="{B9E03DA5-098C-49B9-A0DF-46A0E7C66F82}"/>
    <cellStyle name="Normal 2 36 3 3 2 2" xfId="20840" xr:uid="{F382F1EC-5057-4EF6-B876-A0D7F48BC7AA}"/>
    <cellStyle name="Normal 2 36 3 3 2 3" xfId="20841" xr:uid="{01E8A361-777D-49E6-B015-AA77B808325E}"/>
    <cellStyle name="Normal 2 36 3 3 2 4" xfId="20842" xr:uid="{81484CE6-4677-4046-B949-88F8233939C5}"/>
    <cellStyle name="Normal 2 36 3 3 2 5" xfId="20843" xr:uid="{BB18E3B2-56B5-49B8-BCA6-3F5F156CC52B}"/>
    <cellStyle name="Normal 2 36 3 3 2 6" xfId="20844" xr:uid="{D8660545-EDA9-4539-837C-9FDDD04308E7}"/>
    <cellStyle name="Normal 2 36 3 3 3" xfId="20845" xr:uid="{A15F86BA-9D68-49FE-BEE1-40AEB672E56F}"/>
    <cellStyle name="Normal 2 36 3 3 4" xfId="20846" xr:uid="{ED04557B-C283-4C7C-9E2A-D4FD82E29395}"/>
    <cellStyle name="Normal 2 36 3 3 5" xfId="20847" xr:uid="{6D7FBB50-A358-4D18-9587-772BBE3047BF}"/>
    <cellStyle name="Normal 2 36 3 3 6" xfId="20848" xr:uid="{BD42EF26-25B3-4F65-838F-3CED97A991DB}"/>
    <cellStyle name="Normal 2 36 3 4" xfId="20849" xr:uid="{8BE35FE7-D271-4E66-8946-97A3801F6A4B}"/>
    <cellStyle name="Normal 2 36 3 5" xfId="20850" xr:uid="{7502898C-2014-4944-B2A7-769479A6DAD4}"/>
    <cellStyle name="Normal 2 36 3 6" xfId="20851" xr:uid="{3737E01F-2296-4BBB-9290-6088FCE5A06E}"/>
    <cellStyle name="Normal 2 36 3 7" xfId="20852" xr:uid="{A9735E12-93FB-4377-84B2-C3F2EAB76033}"/>
    <cellStyle name="Normal 2 36 3 8" xfId="20853" xr:uid="{84B51C95-51C7-4E73-9A3D-6082409F5CF2}"/>
    <cellStyle name="Normal 2 36 3 9" xfId="20854" xr:uid="{12B3BA71-1E56-4652-A70B-131F3C06EA4A}"/>
    <cellStyle name="Normal 2 36 4" xfId="20855" xr:uid="{92082CC5-6AC4-425F-819B-04B9193844A2}"/>
    <cellStyle name="Normal 2 36 5" xfId="20856" xr:uid="{DA4C98C4-2317-499C-8B07-38E46E710607}"/>
    <cellStyle name="Normal 2 36 5 2" xfId="20857" xr:uid="{2E51A6BA-6285-4411-836A-A6EA5E265937}"/>
    <cellStyle name="Normal 2 36 5 2 2" xfId="20858" xr:uid="{0DC72F35-9BC1-4C8A-9259-5E2E3A577A10}"/>
    <cellStyle name="Normal 2 36 5 2 3" xfId="20859" xr:uid="{766656C6-A2B5-44FA-8164-C5E59D1F7C4C}"/>
    <cellStyle name="Normal 2 36 5 2 4" xfId="20860" xr:uid="{D752D604-8510-472E-80EF-80201A9AB880}"/>
    <cellStyle name="Normal 2 36 5 2 5" xfId="20861" xr:uid="{47FCABBD-5767-48F1-9673-64D64082E9CB}"/>
    <cellStyle name="Normal 2 36 5 2 6" xfId="20862" xr:uid="{AB4EC168-1FF4-4F2E-A5CA-C1B894B5143D}"/>
    <cellStyle name="Normal 2 36 5 3" xfId="20863" xr:uid="{D37C85D2-0A37-4780-946A-0E37F25146FA}"/>
    <cellStyle name="Normal 2 36 5 4" xfId="20864" xr:uid="{12BBA1E5-A72F-4B48-B72B-F76DD2AACB7F}"/>
    <cellStyle name="Normal 2 36 5 5" xfId="20865" xr:uid="{67C9CE52-165C-4C3D-A217-D0B710CEC696}"/>
    <cellStyle name="Normal 2 36 5 6" xfId="20866" xr:uid="{21F51967-2403-4DDF-ABDB-A923A3D4CDAF}"/>
    <cellStyle name="Normal 2 36 6" xfId="20867" xr:uid="{E8131C51-5616-48B4-A094-270BD631F351}"/>
    <cellStyle name="Normal 2 36 7" xfId="20868" xr:uid="{4D06A0E2-CE73-45B1-B8D5-43C2C7DA5736}"/>
    <cellStyle name="Normal 2 36 8" xfId="20869" xr:uid="{7C366216-1B7D-46C7-9F00-F81A189BFE34}"/>
    <cellStyle name="Normal 2 36 9" xfId="20870" xr:uid="{9F4CC8D7-C6DC-49F1-A82F-092A96882058}"/>
    <cellStyle name="Normal 2 37" xfId="20871" xr:uid="{68056D2A-6648-43DC-98BA-6AD5F0F80295}"/>
    <cellStyle name="Normal 2 37 2" xfId="20872" xr:uid="{A53BA373-13A9-4DE4-B13A-5B9D41A9689F}"/>
    <cellStyle name="Normal 2 38" xfId="20873" xr:uid="{04CA8052-6AE4-4066-98F3-01AEB864D381}"/>
    <cellStyle name="Normal 2 38 2" xfId="20874" xr:uid="{AE8997BE-19C6-4997-96D9-4BFD5C725E8F}"/>
    <cellStyle name="Normal 2 39" xfId="20875" xr:uid="{4C7E5173-67E1-4DC1-9115-75369808395F}"/>
    <cellStyle name="Normal 2 39 10" xfId="20876" xr:uid="{418C6575-8EF2-40DE-96CC-0505578AE7C3}"/>
    <cellStyle name="Normal 2 39 2" xfId="20877" xr:uid="{F4818E32-695B-4EF5-AC06-2296C7A76B4D}"/>
    <cellStyle name="Normal 2 39 2 10" xfId="20878" xr:uid="{FACFEDB4-1FDA-4F1E-98E5-78B5C51CE1EC}"/>
    <cellStyle name="Normal 2 39 2 2" xfId="20879" xr:uid="{3A5FBBA0-F331-45F9-818C-CE0FE3922F8A}"/>
    <cellStyle name="Normal 2 39 2 2 2" xfId="20880" xr:uid="{8E372B00-E05A-4B4E-9A0A-BE3984F1830C}"/>
    <cellStyle name="Normal 2 39 2 2 2 2" xfId="20881" xr:uid="{9928CC4B-29F6-4C3A-8241-853BA466FB5D}"/>
    <cellStyle name="Normal 2 39 2 2 2 3" xfId="20882" xr:uid="{BD10EDBC-220D-434E-B9D6-CDFDAFC94FD6}"/>
    <cellStyle name="Normal 2 39 2 2 2 4" xfId="20883" xr:uid="{BC114A52-6470-4D55-B741-C015FC9911D2}"/>
    <cellStyle name="Normal 2 39 2 2 2 5" xfId="20884" xr:uid="{FF2C0BD1-8198-4438-BDD5-093AA4574CA5}"/>
    <cellStyle name="Normal 2 39 2 2 2 6" xfId="20885" xr:uid="{AC6542B3-2AD4-48A1-96E9-2DB567296BFC}"/>
    <cellStyle name="Normal 2 39 2 2 2 7" xfId="20886" xr:uid="{07AF817B-DAB3-4EBC-8F60-21777324D143}"/>
    <cellStyle name="Normal 2 39 2 2 3" xfId="20887" xr:uid="{3ACD8593-5DEE-447F-BF20-3F9718C2A10D}"/>
    <cellStyle name="Normal 2 39 2 2 4" xfId="20888" xr:uid="{99757367-8938-49FF-B904-A29600FC2B8C}"/>
    <cellStyle name="Normal 2 39 2 2 5" xfId="20889" xr:uid="{60B3817E-A2BC-461A-99DE-A443A09888EB}"/>
    <cellStyle name="Normal 2 39 2 2 6" xfId="20890" xr:uid="{BE2E5F5A-8DA4-47EA-B1AC-C03A3E8FD58D}"/>
    <cellStyle name="Normal 2 39 2 2 7" xfId="20891" xr:uid="{3B6E2F03-0CB2-4F52-95A6-BFE24DBC6382}"/>
    <cellStyle name="Normal 2 39 2 3" xfId="20892" xr:uid="{E9876CAC-6B9C-439A-83CD-07079B4A8D7D}"/>
    <cellStyle name="Normal 2 39 2 4" xfId="20893" xr:uid="{CA6B11BC-28F6-4022-898B-59492CE305CA}"/>
    <cellStyle name="Normal 2 39 2 5" xfId="20894" xr:uid="{947335F6-935C-484A-BE2D-722108D4BAD2}"/>
    <cellStyle name="Normal 2 39 2 6" xfId="20895" xr:uid="{FCE1BFAA-0986-41D5-9DF6-B2BBF5211CB7}"/>
    <cellStyle name="Normal 2 39 2 7" xfId="20896" xr:uid="{3E03D769-0277-46FC-B351-08F44F581442}"/>
    <cellStyle name="Normal 2 39 2 8" xfId="20897" xr:uid="{944AEADF-A580-4A2A-88A4-B58603C6D52B}"/>
    <cellStyle name="Normal 2 39 2 9" xfId="20898" xr:uid="{369731FC-2A63-4FCA-9D61-F35562B06873}"/>
    <cellStyle name="Normal 2 39 3" xfId="20899" xr:uid="{7AF57B29-1A1A-460D-92E0-0114E6B72032}"/>
    <cellStyle name="Normal 2 39 3 2" xfId="20900" xr:uid="{0D115200-785B-4552-A07E-A7F63DED16ED}"/>
    <cellStyle name="Normal 2 39 3 2 2" xfId="20901" xr:uid="{FC51D374-E4A0-4407-B49D-74B06B86C695}"/>
    <cellStyle name="Normal 2 39 3 2 3" xfId="20902" xr:uid="{C15D0FB2-0C94-4031-9300-825C9781617C}"/>
    <cellStyle name="Normal 2 39 3 2 4" xfId="20903" xr:uid="{39C290C8-119E-44E2-B15B-F4AE7E940543}"/>
    <cellStyle name="Normal 2 39 3 2 5" xfId="20904" xr:uid="{3F2F3EB0-A679-48EB-A225-931B51F247E7}"/>
    <cellStyle name="Normal 2 39 3 2 6" xfId="20905" xr:uid="{00D1381B-17C0-4394-BF47-5CAF73414F1C}"/>
    <cellStyle name="Normal 2 39 3 3" xfId="20906" xr:uid="{27F07DA3-18B4-4A5B-A786-8177CC2DA347}"/>
    <cellStyle name="Normal 2 39 3 4" xfId="20907" xr:uid="{04499690-61FD-4BF9-BCEC-A628A23D1923}"/>
    <cellStyle name="Normal 2 39 3 5" xfId="20908" xr:uid="{35CFA8A3-77E6-4608-AF1C-ED09EC85347B}"/>
    <cellStyle name="Normal 2 39 3 6" xfId="20909" xr:uid="{3DE7B273-74DE-4F41-85AF-48EA25A97BCF}"/>
    <cellStyle name="Normal 2 39 3 7" xfId="20910" xr:uid="{3FF8FE99-4B89-4196-A538-3E7F3F7F1EE9}"/>
    <cellStyle name="Normal 2 39 4" xfId="20911" xr:uid="{42EBD3C0-8FB7-4B6A-8571-A4DAD5317AE8}"/>
    <cellStyle name="Normal 2 39 5" xfId="20912" xr:uid="{5F274C94-0B00-4E43-86F7-949691CE27B2}"/>
    <cellStyle name="Normal 2 39 6" xfId="20913" xr:uid="{EC9F158D-254C-40B6-B903-9345AACD1CFD}"/>
    <cellStyle name="Normal 2 39 7" xfId="20914" xr:uid="{D0556B56-C224-440F-B760-8F6AC7711B92}"/>
    <cellStyle name="Normal 2 39 8" xfId="20915" xr:uid="{629D82D3-3F12-4038-B0EB-EF5C95C6C0D1}"/>
    <cellStyle name="Normal 2 39 9" xfId="20916" xr:uid="{F07EF724-1FBF-490F-861E-6B306CCEFC53}"/>
    <cellStyle name="Normal 2 4" xfId="20917" xr:uid="{9B0BA964-E04A-4FF8-993E-E29342A2C4FE}"/>
    <cellStyle name="Normal 2 4 10" xfId="20918" xr:uid="{264C4AF1-6038-4924-A498-8977614C4428}"/>
    <cellStyle name="Normal 2 4 11" xfId="20919" xr:uid="{EF991757-8042-4CAC-A8D0-29177879F142}"/>
    <cellStyle name="Normal 2 4 12" xfId="20920" xr:uid="{532A8083-B78F-450E-B303-4C2C31450B40}"/>
    <cellStyle name="Normal 2 4 12 2" xfId="20921" xr:uid="{A30A9C31-C993-4798-A4D8-0617A506561A}"/>
    <cellStyle name="Normal 2 4 12 2 2" xfId="20922" xr:uid="{8A9DADA3-D799-4337-8F56-357B66E7778C}"/>
    <cellStyle name="Normal 2 4 12 2 3" xfId="20923" xr:uid="{A0DC5362-1844-4EDB-80F4-D79958C0EFFF}"/>
    <cellStyle name="Normal 2 4 12 2 4" xfId="20924" xr:uid="{3B5E8D85-2506-4663-9FCC-2FD5E3DEA253}"/>
    <cellStyle name="Normal 2 4 12 2 5" xfId="20925" xr:uid="{1DB08D6C-5AB3-4DE8-B301-C00D00B49EE7}"/>
    <cellStyle name="Normal 2 4 12 2 6" xfId="20926" xr:uid="{8165E336-0FCE-478F-BF33-EF858F24BB4D}"/>
    <cellStyle name="Normal 2 4 12 2 7" xfId="20927" xr:uid="{D09C71C5-88BF-49D5-8F91-7BB56F8456B8}"/>
    <cellStyle name="Normal 2 4 12 2 8" xfId="20928" xr:uid="{DC693689-98A7-4CB5-94BF-9F3D05CAD4D8}"/>
    <cellStyle name="Normal 2 4 12 2 9" xfId="20929" xr:uid="{B2ED8708-6CC1-4B77-A5B7-9DBF38E3E65A}"/>
    <cellStyle name="Normal 2 4 12 3" xfId="20930" xr:uid="{335BEB3D-E99B-4184-B06F-E5FC30BEBF3A}"/>
    <cellStyle name="Normal 2 4 12 4" xfId="20931" xr:uid="{9596677B-FCBC-4952-A7A5-34D5DF6E8402}"/>
    <cellStyle name="Normal 2 4 12 5" xfId="20932" xr:uid="{86688162-5A89-4AA5-AE0E-BD88BDF84DE0}"/>
    <cellStyle name="Normal 2 4 12 6" xfId="20933" xr:uid="{6DB28A85-70DA-4FF2-848F-051481ED7288}"/>
    <cellStyle name="Normal 2 4 12 7" xfId="20934" xr:uid="{99F314BA-1372-4305-BD90-217A32E07109}"/>
    <cellStyle name="Normal 2 4 12 8" xfId="20935" xr:uid="{CC67A231-47FA-4B3D-BDD0-B38F1E42BD1C}"/>
    <cellStyle name="Normal 2 4 12 9" xfId="20936" xr:uid="{576F163B-5857-4E6C-8603-5D64B4C2378B}"/>
    <cellStyle name="Normal 2 4 13" xfId="20937" xr:uid="{ED3ADD65-5625-4632-9BA4-FA433CE4DE7D}"/>
    <cellStyle name="Normal 2 4 14" xfId="20938" xr:uid="{E2AED96D-5BE1-457E-9826-D0CC77BDEDE1}"/>
    <cellStyle name="Normal 2 4 15" xfId="20939" xr:uid="{7B03D7AB-51D8-4091-B940-F5D9D1164AC5}"/>
    <cellStyle name="Normal 2 4 16" xfId="20940" xr:uid="{B86854E7-DCB1-4D74-9872-9DA968C30F15}"/>
    <cellStyle name="Normal 2 4 17" xfId="20941" xr:uid="{C92E2841-6A90-407F-AB28-95C9144C0CF3}"/>
    <cellStyle name="Normal 2 4 18" xfId="20942" xr:uid="{BDA78DAF-781E-40D1-A63F-39B85CE906BC}"/>
    <cellStyle name="Normal 2 4 19" xfId="20943" xr:uid="{A6563247-8770-4DE1-A61C-A255F9B2E6BF}"/>
    <cellStyle name="Normal 2 4 2" xfId="20944" xr:uid="{86AF4826-0086-48B4-9D46-F5EFD26A8B92}"/>
    <cellStyle name="Normal 2 4 2 10" xfId="20945" xr:uid="{D1A724AD-2A5C-48DB-A579-F884572EE774}"/>
    <cellStyle name="Normal 2 4 2 11" xfId="20946" xr:uid="{01C8CF3F-ED47-4F2C-AD0D-65DBC1C42C67}"/>
    <cellStyle name="Normal 2 4 2 12" xfId="20947" xr:uid="{E31200F8-A7A3-4593-A03B-7AF5C03DFA66}"/>
    <cellStyle name="Normal 2 4 2 12 2" xfId="20948" xr:uid="{556A6437-CDBB-45B5-889D-EC288F6F41DC}"/>
    <cellStyle name="Normal 2 4 2 12 2 2" xfId="20949" xr:uid="{09C16695-4308-42D4-8A81-E270CB6EF0C0}"/>
    <cellStyle name="Normal 2 4 2 12 2 3" xfId="20950" xr:uid="{64A60401-B69F-4F12-A064-DF8D927022BD}"/>
    <cellStyle name="Normal 2 4 2 12 2 4" xfId="20951" xr:uid="{B5FD21BB-210E-46EC-B057-D248270B08E8}"/>
    <cellStyle name="Normal 2 4 2 12 2 5" xfId="20952" xr:uid="{5F0B8F29-32E9-4679-9C6F-7017574619B2}"/>
    <cellStyle name="Normal 2 4 2 12 2 6" xfId="20953" xr:uid="{90C92DDE-1A64-4B67-89E6-52CF9929D019}"/>
    <cellStyle name="Normal 2 4 2 12 2 7" xfId="20954" xr:uid="{DA8D2212-71CA-437A-941B-B6DFF64486E6}"/>
    <cellStyle name="Normal 2 4 2 12 2 8" xfId="20955" xr:uid="{316E1244-8D0C-4CF2-8A6C-5711597416FF}"/>
    <cellStyle name="Normal 2 4 2 12 2 9" xfId="20956" xr:uid="{247AB1CF-D671-4054-9CE1-C6005A976EE3}"/>
    <cellStyle name="Normal 2 4 2 12 3" xfId="20957" xr:uid="{C868CDB9-6E95-42B6-856E-EC12ECE41CAA}"/>
    <cellStyle name="Normal 2 4 2 12 4" xfId="20958" xr:uid="{4C998C8E-04BF-4279-B618-8F130105BFAB}"/>
    <cellStyle name="Normal 2 4 2 12 5" xfId="20959" xr:uid="{B9F41BC7-86C3-4DEF-80B2-22F892E4A273}"/>
    <cellStyle name="Normal 2 4 2 12 6" xfId="20960" xr:uid="{FEE8AA9B-E5D1-4E94-938D-7DCB3B3BD7CA}"/>
    <cellStyle name="Normal 2 4 2 12 7" xfId="20961" xr:uid="{BD55C6C0-B8EC-4796-A301-71DE88BA5A14}"/>
    <cellStyle name="Normal 2 4 2 12 8" xfId="20962" xr:uid="{C9C418A7-AC28-471D-882E-D5820CCA9E95}"/>
    <cellStyle name="Normal 2 4 2 12 9" xfId="20963" xr:uid="{9CA28EB4-2CA8-47B1-BE17-2086FBA0F04C}"/>
    <cellStyle name="Normal 2 4 2 13" xfId="20964" xr:uid="{8A3EC692-7410-478E-966A-B750A3CF8311}"/>
    <cellStyle name="Normal 2 4 2 14" xfId="20965" xr:uid="{57F5C46A-07B1-4CC5-83DF-8E39B3CD4AC5}"/>
    <cellStyle name="Normal 2 4 2 15" xfId="20966" xr:uid="{7E385182-CB00-4F9E-BD1E-D52D85A155BA}"/>
    <cellStyle name="Normal 2 4 2 16" xfId="20967" xr:uid="{DDB1DED7-B94C-4DBD-BDDB-EA17749B5C0A}"/>
    <cellStyle name="Normal 2 4 2 17" xfId="20968" xr:uid="{03E218D3-6874-49C4-978F-323D2548EB1C}"/>
    <cellStyle name="Normal 2 4 2 18" xfId="20969" xr:uid="{A1F57CF4-6380-4F6F-A89E-646765664F45}"/>
    <cellStyle name="Normal 2 4 2 19" xfId="20970" xr:uid="{FDC4846C-61BF-4AD1-B57D-9E39FC2E1762}"/>
    <cellStyle name="Normal 2 4 2 2" xfId="20971" xr:uid="{C3FAAF9F-80FF-4ACB-BFD8-D14DDD5F988F}"/>
    <cellStyle name="Normal 2 4 2 2 10" xfId="20972" xr:uid="{B93F4B48-B488-4648-AC89-6BC5122361A7}"/>
    <cellStyle name="Normal 2 4 2 2 11" xfId="20973" xr:uid="{7E90D9C9-8BC4-4641-91CC-F3116939B1DB}"/>
    <cellStyle name="Normal 2 4 2 2 12" xfId="20974" xr:uid="{06A20BE9-BDA4-4EA4-B620-B9FDF0B48DF5}"/>
    <cellStyle name="Normal 2 4 2 2 13" xfId="20975" xr:uid="{CA10DF61-FB5F-4316-9122-8A505EA0650F}"/>
    <cellStyle name="Normal 2 4 2 2 14" xfId="20976" xr:uid="{B4EB4749-B45C-4434-867A-622C0DD07E12}"/>
    <cellStyle name="Normal 2 4 2 2 15" xfId="20977" xr:uid="{4E76569E-43FE-4B11-9F7F-16B1BBE4C8B5}"/>
    <cellStyle name="Normal 2 4 2 2 16" xfId="20978" xr:uid="{0DEDCEF6-E2B7-468F-BC86-3D0AD40DDC57}"/>
    <cellStyle name="Normal 2 4 2 2 17" xfId="20979" xr:uid="{802E2835-D3F8-4634-822A-BF943ACCE883}"/>
    <cellStyle name="Normal 2 4 2 2 18" xfId="20980" xr:uid="{450027C9-E577-4AD0-893A-F061D3C7FAFD}"/>
    <cellStyle name="Normal 2 4 2 2 18 2" xfId="20981" xr:uid="{D920C5F7-747C-4818-9746-1FAE38B32DC9}"/>
    <cellStyle name="Normal 2 4 2 2 18 2 2" xfId="20982" xr:uid="{0BF18EA9-9069-4DF9-A63E-DA727A094972}"/>
    <cellStyle name="Normal 2 4 2 2 18 2 2 2" xfId="20983" xr:uid="{CBF05AB2-9C32-4294-A301-5447B7952B65}"/>
    <cellStyle name="Normal 2 4 2 2 18 3" xfId="20984" xr:uid="{E0EDDA4D-2E83-45BB-AED7-36936B815B08}"/>
    <cellStyle name="Normal 2 4 2 2 18 4" xfId="20985" xr:uid="{2FFAC691-CF4C-4633-9C80-6398F203665F}"/>
    <cellStyle name="Normal 2 4 2 2 18 5" xfId="20986" xr:uid="{2E205A34-44C4-4B5D-9A4B-6CB63F62BD24}"/>
    <cellStyle name="Normal 2 4 2 2 18 6" xfId="20987" xr:uid="{138F0218-422A-4E48-8F76-3EF19340B3FE}"/>
    <cellStyle name="Normal 2 4 2 2 19" xfId="20988" xr:uid="{7A96F3DE-DA4E-4B11-9405-C7F64F767210}"/>
    <cellStyle name="Normal 2 4 2 2 19 2" xfId="20989" xr:uid="{42ADDF22-092E-423C-AF7D-EF447A0B067E}"/>
    <cellStyle name="Normal 2 4 2 2 19 2 2" xfId="20990" xr:uid="{FF9D17EA-738F-4D87-879A-317DA498A2CC}"/>
    <cellStyle name="Normal 2 4 2 2 2" xfId="20991" xr:uid="{CC14B03D-09A6-4DD4-A5CD-E4CF46A63D06}"/>
    <cellStyle name="Normal 2 4 2 2 2 10" xfId="20992" xr:uid="{CA8E975F-F215-48B5-A57D-74CB98AEAF1C}"/>
    <cellStyle name="Normal 2 4 2 2 2 11" xfId="20993" xr:uid="{7ED5E22E-B29F-4D44-AB06-4B275E894D4F}"/>
    <cellStyle name="Normal 2 4 2 2 2 12" xfId="20994" xr:uid="{152E7B0A-70AF-40C9-A45F-D0BC7F465805}"/>
    <cellStyle name="Normal 2 4 2 2 2 13" xfId="20995" xr:uid="{6E4C3418-9CB2-456E-8650-EE667332F597}"/>
    <cellStyle name="Normal 2 4 2 2 2 14" xfId="20996" xr:uid="{E4E4575C-B0B8-4F7B-9983-0830C62F4875}"/>
    <cellStyle name="Normal 2 4 2 2 2 15" xfId="20997" xr:uid="{248CA378-8741-4F17-BD89-2D1C18455606}"/>
    <cellStyle name="Normal 2 4 2 2 2 16" xfId="20998" xr:uid="{FC78F167-2E90-4FAF-A568-50883BC0F290}"/>
    <cellStyle name="Normal 2 4 2 2 2 17" xfId="20999" xr:uid="{3EBA8DC5-7016-4992-BA36-74B788978843}"/>
    <cellStyle name="Normal 2 4 2 2 2 18" xfId="21000" xr:uid="{7DD96044-78BB-42CD-A909-060A081A4876}"/>
    <cellStyle name="Normal 2 4 2 2 2 18 2" xfId="21001" xr:uid="{DCF47E2D-31D2-4F8F-B020-B9CA380891F9}"/>
    <cellStyle name="Normal 2 4 2 2 2 18 2 2" xfId="21002" xr:uid="{AD5E0026-6FDE-4BA8-9259-89CF7C2F0348}"/>
    <cellStyle name="Normal 2 4 2 2 2 18 2 2 2" xfId="21003" xr:uid="{E83302D7-256B-49A6-9BBD-302E5C09CD9F}"/>
    <cellStyle name="Normal 2 4 2 2 2 18 3" xfId="21004" xr:uid="{8669C281-2C3F-4689-896D-35EA2FC2401C}"/>
    <cellStyle name="Normal 2 4 2 2 2 18 4" xfId="21005" xr:uid="{7779C4DE-AD58-4EC1-B9A5-B1EA538695D0}"/>
    <cellStyle name="Normal 2 4 2 2 2 18 5" xfId="21006" xr:uid="{74ABC421-9F25-441E-BB13-6220ACCC31DE}"/>
    <cellStyle name="Normal 2 4 2 2 2 18 6" xfId="21007" xr:uid="{6F688340-C31E-4F8F-B660-0E0B7FFE4B0A}"/>
    <cellStyle name="Normal 2 4 2 2 2 19" xfId="21008" xr:uid="{B641BD57-98A8-4073-936F-793AF998ACF1}"/>
    <cellStyle name="Normal 2 4 2 2 2 19 2" xfId="21009" xr:uid="{80B7EA7C-C272-4D2B-8045-271FF12A7E33}"/>
    <cellStyle name="Normal 2 4 2 2 2 19 2 2" xfId="21010" xr:uid="{BAD0BEE3-BDE6-4096-BA2F-C39796EB32CE}"/>
    <cellStyle name="Normal 2 4 2 2 2 2" xfId="21011" xr:uid="{14D758C2-C971-4276-859F-CF6DD32C093F}"/>
    <cellStyle name="Normal 2 4 2 2 2 2 10" xfId="21012" xr:uid="{A2AFB972-A5D0-4F4D-B017-71E53F9D0196}"/>
    <cellStyle name="Normal 2 4 2 2 2 2 10 2" xfId="21013" xr:uid="{11CF1BAF-1BFF-486B-9EA3-C9B4DEA8B786}"/>
    <cellStyle name="Normal 2 4 2 2 2 2 10 2 2" xfId="21014" xr:uid="{834F6E82-DC57-4220-8509-53D13FA94FE7}"/>
    <cellStyle name="Normal 2 4 2 2 2 2 10 2 2 2" xfId="21015" xr:uid="{0104C338-ADB0-4385-83F6-492899BA1CE8}"/>
    <cellStyle name="Normal 2 4 2 2 2 2 10 3" xfId="21016" xr:uid="{592AC4D1-9DB9-4416-A0C7-8A022595B23F}"/>
    <cellStyle name="Normal 2 4 2 2 2 2 10 4" xfId="21017" xr:uid="{488E6DBD-81B6-4D6F-887D-8A3E906574E4}"/>
    <cellStyle name="Normal 2 4 2 2 2 2 10 5" xfId="21018" xr:uid="{A5B818F9-D504-4383-AA16-1C814206481D}"/>
    <cellStyle name="Normal 2 4 2 2 2 2 10 6" xfId="21019" xr:uid="{7B0F4A50-92E4-40C3-ADCB-0127EFD443DA}"/>
    <cellStyle name="Normal 2 4 2 2 2 2 11" xfId="21020" xr:uid="{1AE9D591-9271-40B6-8EE0-1B2AD742514E}"/>
    <cellStyle name="Normal 2 4 2 2 2 2 11 2" xfId="21021" xr:uid="{41F0C4AB-EB24-4150-829A-AA4E8BB02132}"/>
    <cellStyle name="Normal 2 4 2 2 2 2 11 2 2" xfId="21022" xr:uid="{40F8A8BB-7E1F-49DB-913F-D53A4D3388D9}"/>
    <cellStyle name="Normal 2 4 2 2 2 2 12" xfId="21023" xr:uid="{E72C1C8C-AFB0-477D-A92B-37CAE468289D}"/>
    <cellStyle name="Normal 2 4 2 2 2 2 13" xfId="21024" xr:uid="{59A53AA3-7AE7-492F-8DD2-9BED25AB1122}"/>
    <cellStyle name="Normal 2 4 2 2 2 2 14" xfId="21025" xr:uid="{C70F1AC3-D261-420B-95CD-423EB02EAF01}"/>
    <cellStyle name="Normal 2 4 2 2 2 2 2" xfId="21026" xr:uid="{E041B8A9-35F9-4379-B165-3A997770DF3E}"/>
    <cellStyle name="Normal 2 4 2 2 2 2 2 10" xfId="21027" xr:uid="{91A6CFD3-8C9E-4B45-9D29-597DED8DC021}"/>
    <cellStyle name="Normal 2 4 2 2 2 2 2 10 2" xfId="21028" xr:uid="{C718D2AC-6518-4D22-8AEA-361FE1103DC3}"/>
    <cellStyle name="Normal 2 4 2 2 2 2 2 10 2 2" xfId="21029" xr:uid="{CFEB48AA-52EE-4E89-A0A0-FA33361F044A}"/>
    <cellStyle name="Normal 2 4 2 2 2 2 2 10 2 2 2" xfId="21030" xr:uid="{BE7FABB6-0419-4EE2-AAE8-F65444448F80}"/>
    <cellStyle name="Normal 2 4 2 2 2 2 2 10 3" xfId="21031" xr:uid="{6850B861-4049-4AC6-9FF3-5514ED1E37B1}"/>
    <cellStyle name="Normal 2 4 2 2 2 2 2 10 4" xfId="21032" xr:uid="{C435F7C1-ECE6-4D2C-AF88-7EF861C4CD9F}"/>
    <cellStyle name="Normal 2 4 2 2 2 2 2 10 5" xfId="21033" xr:uid="{398BB570-0BE9-4BC1-BE45-8C34FBA82B68}"/>
    <cellStyle name="Normal 2 4 2 2 2 2 2 10 6" xfId="21034" xr:uid="{796C144E-E278-4844-8526-E117CBDC334C}"/>
    <cellStyle name="Normal 2 4 2 2 2 2 2 11" xfId="21035" xr:uid="{CCA8028A-3886-473E-92D2-970FE65220CA}"/>
    <cellStyle name="Normal 2 4 2 2 2 2 2 11 2" xfId="21036" xr:uid="{DDB4858C-E413-4B60-9C33-99C125F22875}"/>
    <cellStyle name="Normal 2 4 2 2 2 2 2 11 2 2" xfId="21037" xr:uid="{3C3F8000-D447-4CF8-A8F1-5BF42EEEE337}"/>
    <cellStyle name="Normal 2 4 2 2 2 2 2 12" xfId="21038" xr:uid="{73051B87-702A-4C51-9ACF-C5FF9707FDFD}"/>
    <cellStyle name="Normal 2 4 2 2 2 2 2 13" xfId="21039" xr:uid="{3E078FB9-DFBC-4E26-B027-D310AC571DB6}"/>
    <cellStyle name="Normal 2 4 2 2 2 2 2 14" xfId="21040" xr:uid="{441F42B3-560C-4F0C-B6D2-5B9902DCA549}"/>
    <cellStyle name="Normal 2 4 2 2 2 2 2 2" xfId="21041" xr:uid="{F80B7A00-CE93-4711-9F58-D600D5E1B737}"/>
    <cellStyle name="Normal 2 4 2 2 2 2 2 2 2" xfId="21042" xr:uid="{95329FFB-6034-49B8-9194-65C0EC86A1CD}"/>
    <cellStyle name="Normal 2 4 2 2 2 2 2 2 2 2" xfId="21043" xr:uid="{4E81132A-8FA7-45DD-8DD4-F9CAABCD8BBF}"/>
    <cellStyle name="Normal 2 4 2 2 2 2 2 2 2 2 2" xfId="21044" xr:uid="{BBD531CB-DC53-48E3-A367-DE1A8FC3023E}"/>
    <cellStyle name="Normal 2 4 2 2 2 2 2 2 2 2 2 2" xfId="21045" xr:uid="{E93F4052-5B66-4E5F-A6BA-80F6AAFEEF67}"/>
    <cellStyle name="Normal 2 4 2 2 2 2 2 2 2 3" xfId="21046" xr:uid="{F96516B5-76FE-43A8-A737-B4F88E97A45A}"/>
    <cellStyle name="Normal 2 4 2 2 2 2 2 2 2 4" xfId="21047" xr:uid="{7EB99BE9-D8D9-4403-9514-86AE7BEBA8C2}"/>
    <cellStyle name="Normal 2 4 2 2 2 2 2 2 2 5" xfId="21048" xr:uid="{D510AA2A-4EAC-422B-B94A-98056199E29C}"/>
    <cellStyle name="Normal 2 4 2 2 2 2 2 2 2 6" xfId="21049" xr:uid="{814A08A4-4783-4ADA-8779-6DB168CCEE32}"/>
    <cellStyle name="Normal 2 4 2 2 2 2 2 2 3" xfId="21050" xr:uid="{918AB385-307E-444E-B31A-8279C67775AE}"/>
    <cellStyle name="Normal 2 4 2 2 2 2 2 2 4" xfId="21051" xr:uid="{99395807-E7F0-4BF2-B788-E9E7570D9FFA}"/>
    <cellStyle name="Normal 2 4 2 2 2 2 2 2 4 2" xfId="21052" xr:uid="{4259624D-5E78-47B5-B6F1-39AE96B22CCF}"/>
    <cellStyle name="Normal 2 4 2 2 2 2 2 2 4 2 2" xfId="21053" xr:uid="{367A038E-2BF1-416B-8B9B-D800A09B4349}"/>
    <cellStyle name="Normal 2 4 2 2 2 2 2 2 5" xfId="21054" xr:uid="{DDA13A18-0A62-4AFE-9D13-2F0CA7E6847C}"/>
    <cellStyle name="Normal 2 4 2 2 2 2 2 2 6" xfId="21055" xr:uid="{B7840079-E77E-4129-9200-732BCA1921E3}"/>
    <cellStyle name="Normal 2 4 2 2 2 2 2 2 7" xfId="21056" xr:uid="{B085D75B-6849-423B-A451-799EDD2589E6}"/>
    <cellStyle name="Normal 2 4 2 2 2 2 2 3" xfId="21057" xr:uid="{EE857B36-B3C5-4F34-90E3-937DC30D6AC8}"/>
    <cellStyle name="Normal 2 4 2 2 2 2 2 4" xfId="21058" xr:uid="{8CD375B3-98AD-4E77-9DBE-5743A493C1C7}"/>
    <cellStyle name="Normal 2 4 2 2 2 2 2 5" xfId="21059" xr:uid="{C9E6E554-813D-4071-B5A7-8A8D898CB317}"/>
    <cellStyle name="Normal 2 4 2 2 2 2 2 6" xfId="21060" xr:uid="{FD385A13-F79D-4566-9868-2B729FF48DE9}"/>
    <cellStyle name="Normal 2 4 2 2 2 2 2 7" xfId="21061" xr:uid="{0E3C46B4-9F59-4C74-B641-9042F47DC0CD}"/>
    <cellStyle name="Normal 2 4 2 2 2 2 2 8" xfId="21062" xr:uid="{7414A97A-A4F4-4E2C-921E-B78290A3138F}"/>
    <cellStyle name="Normal 2 4 2 2 2 2 2 9" xfId="21063" xr:uid="{B048F3DF-8DA2-4A57-BF9A-7D259D4CE1BD}"/>
    <cellStyle name="Normal 2 4 2 2 2 2 3" xfId="21064" xr:uid="{47DE3276-A692-4B68-8E7F-4D1407216C8D}"/>
    <cellStyle name="Normal 2 4 2 2 2 2 4" xfId="21065" xr:uid="{CDB9383E-0E7B-408B-9331-714D15F99AC4}"/>
    <cellStyle name="Normal 2 4 2 2 2 2 5" xfId="21066" xr:uid="{4701DCEC-E080-4488-BAB2-1E21C225627A}"/>
    <cellStyle name="Normal 2 4 2 2 2 2 6" xfId="21067" xr:uid="{2810622A-14EA-4491-BF05-4DB5B99D31C4}"/>
    <cellStyle name="Normal 2 4 2 2 2 2 7" xfId="21068" xr:uid="{8FE96412-621D-4978-822E-3D426C78FE3E}"/>
    <cellStyle name="Normal 2 4 2 2 2 2 8" xfId="21069" xr:uid="{9036C67B-2DF1-4432-83F1-96DF6449E251}"/>
    <cellStyle name="Normal 2 4 2 2 2 2 9" xfId="21070" xr:uid="{379C4573-4F52-404D-9612-C98DFD9473E3}"/>
    <cellStyle name="Normal 2 4 2 2 2 20" xfId="21071" xr:uid="{B5C528A6-2297-448F-82F7-430AF2E2CB16}"/>
    <cellStyle name="Normal 2 4 2 2 2 21" xfId="21072" xr:uid="{77898B43-2BCA-417A-A3CC-7676F07072C8}"/>
    <cellStyle name="Normal 2 4 2 2 2 22" xfId="21073" xr:uid="{43A99F98-A2C5-4065-8A0A-7F8A854E5EBF}"/>
    <cellStyle name="Normal 2 4 2 2 2 3" xfId="21074" xr:uid="{D5C17D6E-5551-4165-A14D-8225C4974142}"/>
    <cellStyle name="Normal 2 4 2 2 2 4" xfId="21075" xr:uid="{F71F87FF-96AF-4FD6-87F0-AB45EE77F5A9}"/>
    <cellStyle name="Normal 2 4 2 2 2 5" xfId="21076" xr:uid="{26D2F654-AF51-4836-B58E-6F2BFF3F5F72}"/>
    <cellStyle name="Normal 2 4 2 2 2 6" xfId="21077" xr:uid="{A8724B2D-B85C-431D-BD6C-9D673BD7E33C}"/>
    <cellStyle name="Normal 2 4 2 2 2 7" xfId="21078" xr:uid="{C2340CF9-35B4-46DE-A59D-750FF865C0BB}"/>
    <cellStyle name="Normal 2 4 2 2 2 8" xfId="21079" xr:uid="{B461F90F-85E4-40F0-9D5D-84724BF7C1E2}"/>
    <cellStyle name="Normal 2 4 2 2 2 9" xfId="21080" xr:uid="{C251DA07-4652-4874-82C3-1CC1D78580B5}"/>
    <cellStyle name="Normal 2 4 2 2 20" xfId="21081" xr:uid="{1FEBE205-0CCA-49EB-B462-0F5C5AEE9FDF}"/>
    <cellStyle name="Normal 2 4 2 2 21" xfId="21082" xr:uid="{6B6B5962-DEAF-4398-BD51-DB6BFDCAE6E4}"/>
    <cellStyle name="Normal 2 4 2 2 22" xfId="21083" xr:uid="{6834C20B-632C-46E8-8093-8F4066AF19C8}"/>
    <cellStyle name="Normal 2 4 2 2 3" xfId="21084" xr:uid="{C584FDF8-428B-47EC-B707-B05155864C1E}"/>
    <cellStyle name="Normal 2 4 2 2 3 2" xfId="21085" xr:uid="{C2B7FF11-A215-4216-AE94-703705867338}"/>
    <cellStyle name="Normal 2 4 2 2 3 2 2" xfId="21086" xr:uid="{6E1CEE7A-CFBB-46D3-8CA6-6DC80AFF9703}"/>
    <cellStyle name="Normal 2 4 2 2 3 2 3" xfId="21087" xr:uid="{3C0C037F-E971-4771-A8EB-23DDC193F00F}"/>
    <cellStyle name="Normal 2 4 2 2 3 2 4" xfId="21088" xr:uid="{5DB8B9EC-CD68-4F5A-860F-73E3020E850D}"/>
    <cellStyle name="Normal 2 4 2 2 3 2 5" xfId="21089" xr:uid="{DE26DD2D-E20A-4F19-B4BE-A91AFE9EE58F}"/>
    <cellStyle name="Normal 2 4 2 2 3 2 6" xfId="21090" xr:uid="{70D2F573-DFCE-4774-B4C0-CB9A9CD2A700}"/>
    <cellStyle name="Normal 2 4 2 2 3 2 7" xfId="21091" xr:uid="{75C4604E-A8A6-42A0-AB85-D4F87C61B57D}"/>
    <cellStyle name="Normal 2 4 2 2 3 2 8" xfId="21092" xr:uid="{F993D186-AE0B-4A44-B522-7DE6400B2391}"/>
    <cellStyle name="Normal 2 4 2 2 3 2 9" xfId="21093" xr:uid="{6BEEB5E6-A058-4E84-BAC7-14A2A4ABE2C6}"/>
    <cellStyle name="Normal 2 4 2 2 3 3" xfId="21094" xr:uid="{BA846CDE-5C22-4A92-9CC3-FD216E2913D6}"/>
    <cellStyle name="Normal 2 4 2 2 3 4" xfId="21095" xr:uid="{5DB3E5B2-BA3D-42B1-9642-28D277E4D637}"/>
    <cellStyle name="Normal 2 4 2 2 3 5" xfId="21096" xr:uid="{DE693B9E-20C6-4F09-9125-4B4578AE5A95}"/>
    <cellStyle name="Normal 2 4 2 2 3 6" xfId="21097" xr:uid="{6CDB706E-6D2F-43BC-B705-02BE4D6C336F}"/>
    <cellStyle name="Normal 2 4 2 2 3 7" xfId="21098" xr:uid="{9F9F57C7-B4BC-4130-9511-A0199954B306}"/>
    <cellStyle name="Normal 2 4 2 2 3 8" xfId="21099" xr:uid="{D8F1EE8C-10BF-4AAB-92F6-7E310F4A8FB9}"/>
    <cellStyle name="Normal 2 4 2 2 3 9" xfId="21100" xr:uid="{47983F1D-A551-47F2-9A68-6E77443E0E1E}"/>
    <cellStyle name="Normal 2 4 2 2 4" xfId="21101" xr:uid="{29B4A359-BEDC-4155-ADE9-46A36A23AF62}"/>
    <cellStyle name="Normal 2 4 2 2 5" xfId="21102" xr:uid="{C8098DDC-B807-4841-AB75-2A6DAF25000D}"/>
    <cellStyle name="Normal 2 4 2 2 6" xfId="21103" xr:uid="{89FB0162-1EB4-455A-B33D-9F88E15CB554}"/>
    <cellStyle name="Normal 2 4 2 2 7" xfId="21104" xr:uid="{BCF9D4DB-D9D9-4F2F-914F-7EE36DE27B73}"/>
    <cellStyle name="Normal 2 4 2 2 8" xfId="21105" xr:uid="{DB1E0907-88E9-4208-BD13-6902A75ACB99}"/>
    <cellStyle name="Normal 2 4 2 2 9" xfId="21106" xr:uid="{6C2F49D1-6954-4EC3-B6A6-8F6F32D631E8}"/>
    <cellStyle name="Normal 2 4 2 20" xfId="21107" xr:uid="{9846F10C-2F52-4EE6-80B1-7619DCEBD219}"/>
    <cellStyle name="Normal 2 4 2 21" xfId="21108" xr:uid="{5CB9EB7B-4ECE-4C5E-B7CB-366E6404DC33}"/>
    <cellStyle name="Normal 2 4 2 22" xfId="21109" xr:uid="{286487D5-5A6F-4E8B-94FB-ED4253A3B85E}"/>
    <cellStyle name="Normal 2 4 2 23" xfId="21110" xr:uid="{78AD2532-887C-4AEA-B196-2CBD4289CEBB}"/>
    <cellStyle name="Normal 2 4 2 24" xfId="21111" xr:uid="{0165B87F-6330-40DF-A7A0-3BAF0EC4CC01}"/>
    <cellStyle name="Normal 2 4 2 25" xfId="21112" xr:uid="{66598DB0-474F-4A69-9274-C1A4239E6E70}"/>
    <cellStyle name="Normal 2 4 2 26" xfId="21113" xr:uid="{2A2DD9A5-7256-4B20-89CD-B58668D62B6A}"/>
    <cellStyle name="Normal 2 4 2 27" xfId="21114" xr:uid="{A08FF3BC-F777-4AF7-A3AB-71BE1A4FF03A}"/>
    <cellStyle name="Normal 2 4 2 28" xfId="21115" xr:uid="{50DB6FC4-3AFF-4E8D-ACC8-F4076E0DEA8D}"/>
    <cellStyle name="Normal 2 4 2 28 2" xfId="21116" xr:uid="{F670630C-E910-43EB-A5B1-C873B23BE979}"/>
    <cellStyle name="Normal 2 4 2 28 2 2" xfId="21117" xr:uid="{DA67A265-54F3-4B90-9EAE-3F207ADFB4BC}"/>
    <cellStyle name="Normal 2 4 2 28 2 2 2" xfId="21118" xr:uid="{5A98B243-835F-4835-A9C5-4E8CE9F14CB0}"/>
    <cellStyle name="Normal 2 4 2 28 3" xfId="21119" xr:uid="{9C35EF30-9C64-485F-AA8E-D0B9813EB3E7}"/>
    <cellStyle name="Normal 2 4 2 28 4" xfId="21120" xr:uid="{A338B665-1722-4E21-B335-7B3B39F54C54}"/>
    <cellStyle name="Normal 2 4 2 28 5" xfId="21121" xr:uid="{3C023C2B-0B22-4B7E-A454-E9B798182A89}"/>
    <cellStyle name="Normal 2 4 2 28 6" xfId="21122" xr:uid="{E0211CFE-F1A1-4617-8596-6FE0229EAC22}"/>
    <cellStyle name="Normal 2 4 2 29" xfId="21123" xr:uid="{2D2818AF-CA4D-4162-8F3D-36485F00F02A}"/>
    <cellStyle name="Normal 2 4 2 29 2" xfId="21124" xr:uid="{09E0BFCC-15DE-4E1B-BB6E-A916F34311AD}"/>
    <cellStyle name="Normal 2 4 2 29 2 2" xfId="21125" xr:uid="{78653CC3-AC35-44E9-BB88-0444411FD64F}"/>
    <cellStyle name="Normal 2 4 2 3" xfId="21126" xr:uid="{E491CB06-CB16-43DC-B912-5A5CEEC2FC09}"/>
    <cellStyle name="Normal 2 4 2 30" xfId="21127" xr:uid="{83806BF4-C929-40D9-BAB3-4310466BEAED}"/>
    <cellStyle name="Normal 2 4 2 31" xfId="21128" xr:uid="{B907295B-BCDC-419E-A8E3-9A600DD16988}"/>
    <cellStyle name="Normal 2 4 2 32" xfId="21129" xr:uid="{A37D3BBE-C857-413C-9BD8-0DC761BA19E3}"/>
    <cellStyle name="Normal 2 4 2 33" xfId="21130" xr:uid="{70A2D668-31A3-4285-8D27-D6921CC0AB85}"/>
    <cellStyle name="Normal 2 4 2 4" xfId="21131" xr:uid="{6174FDB4-B4E3-4AE9-9ECD-43BF34EE7F96}"/>
    <cellStyle name="Normal 2 4 2 5" xfId="21132" xr:uid="{51716803-51A7-44C8-AD7C-91FCF04D9705}"/>
    <cellStyle name="Normal 2 4 2 6" xfId="21133" xr:uid="{79427B79-7988-4BDB-9401-5639AF056DCC}"/>
    <cellStyle name="Normal 2 4 2 7" xfId="21134" xr:uid="{7C2E687D-BC08-4B53-A57A-87425087D546}"/>
    <cellStyle name="Normal 2 4 2 8" xfId="21135" xr:uid="{97E5C583-0D32-4570-9649-D84A54DA24C9}"/>
    <cellStyle name="Normal 2 4 2 9" xfId="21136" xr:uid="{34E10B2E-DB1D-4EDB-BAF8-DAE625E563E9}"/>
    <cellStyle name="Normal 2 4 20" xfId="21137" xr:uid="{9898A908-0217-42C3-A386-59B90C069C65}"/>
    <cellStyle name="Normal 2 4 21" xfId="21138" xr:uid="{729F41E9-5DD6-49CD-B3BB-E8395D8ED0F3}"/>
    <cellStyle name="Normal 2 4 22" xfId="21139" xr:uid="{9AD7A444-83BC-4F59-85DD-78D20C941BF4}"/>
    <cellStyle name="Normal 2 4 23" xfId="21140" xr:uid="{1FD44EE9-3AF2-460B-981B-4E817056D117}"/>
    <cellStyle name="Normal 2 4 24" xfId="21141" xr:uid="{DF49BF04-64B0-4036-90C5-EF688AFBF3FB}"/>
    <cellStyle name="Normal 2 4 25" xfId="21142" xr:uid="{7A059910-B86F-4244-8066-B0A046B83691}"/>
    <cellStyle name="Normal 2 4 26" xfId="21143" xr:uid="{18ACC318-52C9-4666-9A8C-B4493A630A21}"/>
    <cellStyle name="Normal 2 4 27" xfId="21144" xr:uid="{23856575-D920-4C3D-BDF8-9F871DF5F165}"/>
    <cellStyle name="Normal 2 4 28" xfId="21145" xr:uid="{15BF02AB-E27E-4019-B5EC-BB68D97DC716}"/>
    <cellStyle name="Normal 2 4 28 2" xfId="21146" xr:uid="{2284F52E-EAFF-4809-81E0-752F5DF1C815}"/>
    <cellStyle name="Normal 2 4 28 2 2" xfId="21147" xr:uid="{5C474052-7B88-420C-B7D5-102AB1CBB86D}"/>
    <cellStyle name="Normal 2 4 28 2 2 2" xfId="21148" xr:uid="{AC0DC2E4-402C-4E84-9875-D82CE868E5D7}"/>
    <cellStyle name="Normal 2 4 28 3" xfId="21149" xr:uid="{17A6542B-A56C-476C-B0DD-F540434AEB0F}"/>
    <cellStyle name="Normal 2 4 28 4" xfId="21150" xr:uid="{E4EDDAB1-C478-420B-8FE5-889C2827E9E0}"/>
    <cellStyle name="Normal 2 4 28 5" xfId="21151" xr:uid="{DC034DC7-F30D-4E54-A0F6-6356459169E3}"/>
    <cellStyle name="Normal 2 4 28 6" xfId="21152" xr:uid="{CED26927-2836-44E7-BE3B-8068D2A8D4DB}"/>
    <cellStyle name="Normal 2 4 29" xfId="21153" xr:uid="{A19A6FA6-24F1-48D3-B0B7-E1A8F46178EB}"/>
    <cellStyle name="Normal 2 4 29 2" xfId="21154" xr:uid="{347B250C-C086-4C4C-8063-ED811A302C4F}"/>
    <cellStyle name="Normal 2 4 29 2 2" xfId="21155" xr:uid="{5F3B3C9C-F992-43B1-9C4E-220BCAAFD871}"/>
    <cellStyle name="Normal 2 4 3" xfId="21156" xr:uid="{D61B799F-0EC2-4585-8C5E-CC8A6CA171C7}"/>
    <cellStyle name="Normal 2 4 3 10" xfId="21157" xr:uid="{98E95A13-F224-4B4E-A85B-576F3B61C551}"/>
    <cellStyle name="Normal 2 4 3 11" xfId="21158" xr:uid="{74C85C4F-4577-43EE-B405-BBE532C09192}"/>
    <cellStyle name="Normal 2 4 3 12" xfId="21159" xr:uid="{9AC9B415-B356-4C87-8ABB-974F777B8CCF}"/>
    <cellStyle name="Normal 2 4 3 13" xfId="21160" xr:uid="{08BF9A41-70BE-4B3E-9C28-CC3942C04AC5}"/>
    <cellStyle name="Normal 2 4 3 14" xfId="21161" xr:uid="{8476E043-EAF4-40CE-8264-5EA33952D90B}"/>
    <cellStyle name="Normal 2 4 3 15" xfId="21162" xr:uid="{075F0CAD-1BEB-4534-B0F3-C80643208510}"/>
    <cellStyle name="Normal 2 4 3 16" xfId="21163" xr:uid="{0D09267B-0328-4919-B162-7019130BA636}"/>
    <cellStyle name="Normal 2 4 3 17" xfId="21164" xr:uid="{2415AB9C-E8FB-4C3F-AFBF-32CFD08AC2FD}"/>
    <cellStyle name="Normal 2 4 3 2" xfId="21165" xr:uid="{A3BAA44B-0751-469A-BFCD-D47E68102531}"/>
    <cellStyle name="Normal 2 4 3 2 10" xfId="21166" xr:uid="{2A37CA87-2396-4598-BE76-F97C690B0921}"/>
    <cellStyle name="Normal 2 4 3 2 11" xfId="21167" xr:uid="{18CE0531-7FDF-4397-B041-81DC87577BA6}"/>
    <cellStyle name="Normal 2 4 3 2 12" xfId="21168" xr:uid="{716252E1-BB12-456C-A988-15945EEA2CBD}"/>
    <cellStyle name="Normal 2 4 3 2 13" xfId="21169" xr:uid="{47E47A00-56AB-46E1-B758-509E809E5393}"/>
    <cellStyle name="Normal 2 4 3 2 14" xfId="21170" xr:uid="{59766933-8658-4C57-8A7A-DE9EBE0F58A5}"/>
    <cellStyle name="Normal 2 4 3 2 15" xfId="21171" xr:uid="{5DBA1072-5EAA-4A93-9345-4F962A66C9F1}"/>
    <cellStyle name="Normal 2 4 3 2 16" xfId="21172" xr:uid="{F4624CAC-B877-49FB-A6E2-D9424741F932}"/>
    <cellStyle name="Normal 2 4 3 2 17" xfId="21173" xr:uid="{7B9DF6B8-6967-4C24-A32A-216E02ADC5EF}"/>
    <cellStyle name="Normal 2 4 3 2 2" xfId="21174" xr:uid="{F9076057-E6AD-416F-B02D-07635CC151FE}"/>
    <cellStyle name="Normal 2 4 3 2 2 2" xfId="21175" xr:uid="{F3C880C4-2AB0-4264-AA22-6700EDD84782}"/>
    <cellStyle name="Normal 2 4 3 2 2 2 2" xfId="21176" xr:uid="{BB044674-E0EE-4BE0-B50C-481AC5D0D4FB}"/>
    <cellStyle name="Normal 2 4 3 2 2 2 3" xfId="21177" xr:uid="{6DCDA4B2-68F8-4639-907F-8C4C61BBE85A}"/>
    <cellStyle name="Normal 2 4 3 2 2 2 4" xfId="21178" xr:uid="{4A9E0BA7-958D-48FA-889F-9ADAC7CE04A3}"/>
    <cellStyle name="Normal 2 4 3 2 2 2 5" xfId="21179" xr:uid="{1A43813C-276B-4517-B6CC-DCFB7CA8031F}"/>
    <cellStyle name="Normal 2 4 3 2 2 2 6" xfId="21180" xr:uid="{2ADCB25A-C2A3-4585-A6DF-E9C1A1A9DBF1}"/>
    <cellStyle name="Normal 2 4 3 2 2 2 7" xfId="21181" xr:uid="{B644B4B4-D8F5-461A-A676-ACBBBCE575F5}"/>
    <cellStyle name="Normal 2 4 3 2 2 2 8" xfId="21182" xr:uid="{52CD28A2-97A7-42C8-B16A-83464C37621C}"/>
    <cellStyle name="Normal 2 4 3 2 2 2 9" xfId="21183" xr:uid="{ED49F51A-B16A-4EBA-A99C-6509F1D88261}"/>
    <cellStyle name="Normal 2 4 3 2 2 3" xfId="21184" xr:uid="{0DB1E91B-D86F-4F22-985D-08E1D95B6AB1}"/>
    <cellStyle name="Normal 2 4 3 2 2 4" xfId="21185" xr:uid="{DAD735E3-74C6-4B48-A239-CD597FF8F9D9}"/>
    <cellStyle name="Normal 2 4 3 2 2 5" xfId="21186" xr:uid="{1CE700E6-7A8D-4F87-9304-9E1357A5DBFD}"/>
    <cellStyle name="Normal 2 4 3 2 2 6" xfId="21187" xr:uid="{1ADB7B00-F195-45E8-861E-3C2B4BCEA427}"/>
    <cellStyle name="Normal 2 4 3 2 2 7" xfId="21188" xr:uid="{CC1969F4-6ED4-4DEE-9BD0-A3B27E3BC2E6}"/>
    <cellStyle name="Normal 2 4 3 2 2 8" xfId="21189" xr:uid="{DE8A89BC-66A9-455F-B0DA-57CDA118619E}"/>
    <cellStyle name="Normal 2 4 3 2 2 9" xfId="21190" xr:uid="{18FABF03-6B1F-4F5F-AD4D-075BD9A52665}"/>
    <cellStyle name="Normal 2 4 3 2 3" xfId="21191" xr:uid="{F020C0D0-C657-4D75-B23D-EFB7A6078B08}"/>
    <cellStyle name="Normal 2 4 3 2 4" xfId="21192" xr:uid="{06D28599-BD20-4ADB-8D0E-C0265FF24363}"/>
    <cellStyle name="Normal 2 4 3 2 5" xfId="21193" xr:uid="{2BAC12FB-E18C-428D-AC0F-4ACA30A5C992}"/>
    <cellStyle name="Normal 2 4 3 2 6" xfId="21194" xr:uid="{959B1F85-7358-4A58-9AC7-298A0BCA3318}"/>
    <cellStyle name="Normal 2 4 3 2 7" xfId="21195" xr:uid="{B792B5B1-15AE-44D5-B556-7E92D37B32B8}"/>
    <cellStyle name="Normal 2 4 3 2 8" xfId="21196" xr:uid="{DDC5803F-9199-4984-BA13-302EAB8108EE}"/>
    <cellStyle name="Normal 2 4 3 2 9" xfId="21197" xr:uid="{B588AB20-DF4B-4A2D-B7F0-B282BBC170A9}"/>
    <cellStyle name="Normal 2 4 3 3" xfId="21198" xr:uid="{9F5B1693-5BE8-4EBF-AB7A-87CDC42BA8EF}"/>
    <cellStyle name="Normal 2 4 3 3 2" xfId="21199" xr:uid="{50A4A4FC-54BD-44FB-BFB4-9C59A03D7B5F}"/>
    <cellStyle name="Normal 2 4 3 3 2 2" xfId="21200" xr:uid="{9BEA1D14-472D-4A4C-BE00-82EF315A5A9D}"/>
    <cellStyle name="Normal 2 4 3 3 2 3" xfId="21201" xr:uid="{062C19B7-145D-4C78-ABA1-7C26EA75AA87}"/>
    <cellStyle name="Normal 2 4 3 3 2 4" xfId="21202" xr:uid="{34FD71B0-A10E-44F9-88A4-8548DA4B54DA}"/>
    <cellStyle name="Normal 2 4 3 3 2 5" xfId="21203" xr:uid="{37C70C71-BCE6-40E5-9DB5-4E67A3BB0B6E}"/>
    <cellStyle name="Normal 2 4 3 3 2 6" xfId="21204" xr:uid="{0391C332-8CBB-47FD-883B-D51D32895300}"/>
    <cellStyle name="Normal 2 4 3 3 2 7" xfId="21205" xr:uid="{6FFF6803-F8A1-4F03-9902-04F06B351E7B}"/>
    <cellStyle name="Normal 2 4 3 3 2 8" xfId="21206" xr:uid="{2B88D971-B957-4502-AB4E-FA13E1CF5B19}"/>
    <cellStyle name="Normal 2 4 3 3 2 9" xfId="21207" xr:uid="{CF4CC6B8-1984-4B1C-9DD1-147446163708}"/>
    <cellStyle name="Normal 2 4 3 3 3" xfId="21208" xr:uid="{C87D5F71-0FCA-43B9-A308-1CE9BCA737F1}"/>
    <cellStyle name="Normal 2 4 3 3 4" xfId="21209" xr:uid="{A096111B-9987-4480-8139-469D98FFFF59}"/>
    <cellStyle name="Normal 2 4 3 3 5" xfId="21210" xr:uid="{9562B1D6-94BD-4DBC-92BB-13BFEFD8DACD}"/>
    <cellStyle name="Normal 2 4 3 3 6" xfId="21211" xr:uid="{DFCF45AB-E0C7-40FE-A0C6-30CD6D804023}"/>
    <cellStyle name="Normal 2 4 3 3 7" xfId="21212" xr:uid="{3BE28328-4DA2-4E68-B456-A6F04743EA3E}"/>
    <cellStyle name="Normal 2 4 3 3 8" xfId="21213" xr:uid="{AD0659E8-05A9-43A8-B079-7AF7E91857AB}"/>
    <cellStyle name="Normal 2 4 3 3 9" xfId="21214" xr:uid="{8DB8B2FA-65C7-45A5-A494-CFDC6935205C}"/>
    <cellStyle name="Normal 2 4 3 4" xfId="21215" xr:uid="{9340A0C6-CF20-4E43-B863-5B43C91056DF}"/>
    <cellStyle name="Normal 2 4 3 5" xfId="21216" xr:uid="{4C7AA873-09AC-40A5-94B7-845E284CC0DC}"/>
    <cellStyle name="Normal 2 4 3 6" xfId="21217" xr:uid="{87605EFD-2710-4A80-991E-70AD61045247}"/>
    <cellStyle name="Normal 2 4 3 7" xfId="21218" xr:uid="{780F6D38-4C7F-461E-90A3-1E673DF6F4D8}"/>
    <cellStyle name="Normal 2 4 3 8" xfId="21219" xr:uid="{DE6BC765-136C-40F5-A40F-02E6BC40F1B8}"/>
    <cellStyle name="Normal 2 4 3 9" xfId="21220" xr:uid="{836B9B27-857E-45F6-9A88-EE0B3111B075}"/>
    <cellStyle name="Normal 2 4 30" xfId="21221" xr:uid="{8D094EF2-9EA7-4A73-8107-66BCA9F7D995}"/>
    <cellStyle name="Normal 2 4 31" xfId="21222" xr:uid="{E2D33B49-FB9B-4202-B5F7-186CDA8ED3FB}"/>
    <cellStyle name="Normal 2 4 32" xfId="21223" xr:uid="{C54F9C09-6558-4C87-BAAC-3A2AFB756754}"/>
    <cellStyle name="Normal 2 4 33" xfId="21224" xr:uid="{5C82391E-BE2A-4969-936A-2934321E8AAC}"/>
    <cellStyle name="Normal 2 4 34" xfId="21225" xr:uid="{1BAB32B4-B56E-45C2-8FA9-FA0BF5C5DEE3}"/>
    <cellStyle name="Normal 2 4 35" xfId="21226" xr:uid="{BC8C264E-0F2A-428C-8983-C80AA3B2A1BC}"/>
    <cellStyle name="Normal 2 4 36" xfId="21227" xr:uid="{4237BF8A-D5AA-4374-9B75-A049991C2C09}"/>
    <cellStyle name="Normal 2 4 4" xfId="21228" xr:uid="{FB210EDE-818B-4306-A641-F1E75588C49F}"/>
    <cellStyle name="Normal 2 4 5" xfId="21229" xr:uid="{78C08977-2B8E-4208-9AA8-4717FFB131B6}"/>
    <cellStyle name="Normal 2 4 6" xfId="21230" xr:uid="{43A2C33C-15E6-4324-B3D5-52646928F845}"/>
    <cellStyle name="Normal 2 4 7" xfId="21231" xr:uid="{8AA6FEED-BCD0-4FD3-8F46-B886F36CB635}"/>
    <cellStyle name="Normal 2 4 8" xfId="21232" xr:uid="{D1B4771D-C406-44F6-BFD3-DD5E04CA16CB}"/>
    <cellStyle name="Normal 2 4 9" xfId="21233" xr:uid="{27B45EBA-0B74-4971-B11D-685217178536}"/>
    <cellStyle name="Normal 2 40" xfId="21234" xr:uid="{570FC4C5-A4BF-4EFE-B109-58DDBE092B96}"/>
    <cellStyle name="Normal 2 40 2" xfId="21235" xr:uid="{E7A9F409-2194-4AA3-A8E8-7DB19DEDC492}"/>
    <cellStyle name="Normal 2 41" xfId="21236" xr:uid="{C1D501CA-24C1-4C46-9BAE-58142A1A037D}"/>
    <cellStyle name="Normal 2 41 10" xfId="21237" xr:uid="{C422ED1B-22D2-4294-B9A4-49DC99950ABD}"/>
    <cellStyle name="Normal 2 41 11" xfId="21238" xr:uid="{1A72BEAD-5431-4DA4-BA06-8FBF9366720B}"/>
    <cellStyle name="Normal 2 41 12" xfId="21239" xr:uid="{AFC007F8-8C59-4210-A3C9-C91296CD5B41}"/>
    <cellStyle name="Normal 2 41 13" xfId="21240" xr:uid="{F0D35332-D5D3-4E33-979C-C0AB5CE53047}"/>
    <cellStyle name="Normal 2 41 14" xfId="21241" xr:uid="{8A8C812D-90DB-47FE-B7F7-B7299B17751E}"/>
    <cellStyle name="Normal 2 41 15" xfId="21242" xr:uid="{BE1C2EE4-0DD5-40FE-85D0-BA14787DE922}"/>
    <cellStyle name="Normal 2 41 16" xfId="21243" xr:uid="{81419C71-348D-4FA0-98AF-215F042217E0}"/>
    <cellStyle name="Normal 2 41 17" xfId="21244" xr:uid="{1B254C24-ED39-46CE-B270-02046D33CA58}"/>
    <cellStyle name="Normal 2 41 18" xfId="21245" xr:uid="{0B1D185A-ECC6-4365-B30F-109D339AC17B}"/>
    <cellStyle name="Normal 2 41 2" xfId="21246" xr:uid="{25CE7BC2-8752-4EA1-A513-8ED7140102C8}"/>
    <cellStyle name="Normal 2 41 2 10" xfId="21247" xr:uid="{1296024D-2597-4E9D-8CA2-EBE6AD764625}"/>
    <cellStyle name="Normal 2 41 2 11" xfId="21248" xr:uid="{6723A2C4-D15B-4CDC-8035-8BB56C1C8AB4}"/>
    <cellStyle name="Normal 2 41 2 12" xfId="21249" xr:uid="{C0876A36-0606-4267-8264-16D3C7F67A8E}"/>
    <cellStyle name="Normal 2 41 2 13" xfId="21250" xr:uid="{71D4A197-AF10-4702-A5E7-8F7D4AD96730}"/>
    <cellStyle name="Normal 2 41 2 14" xfId="21251" xr:uid="{CA9448B6-9960-4A69-92BB-7F36BA9B69E8}"/>
    <cellStyle name="Normal 2 41 2 15" xfId="21252" xr:uid="{1EA0A25F-0A1C-4D0F-8F68-DC259719B8CD}"/>
    <cellStyle name="Normal 2 41 2 16" xfId="21253" xr:uid="{F3A1E9EC-13C1-48D1-8E07-0B7F41EEE176}"/>
    <cellStyle name="Normal 2 41 2 17" xfId="21254" xr:uid="{851AB8F4-E30F-4E43-9020-D1E5035D82BB}"/>
    <cellStyle name="Normal 2 41 2 2" xfId="21255" xr:uid="{33F44EB8-E4D5-4EAD-B33C-7185CC62F3D1}"/>
    <cellStyle name="Normal 2 41 2 2 2" xfId="21256" xr:uid="{7D20A3C7-D268-439A-A708-0556296DBD84}"/>
    <cellStyle name="Normal 2 41 2 2 2 2" xfId="21257" xr:uid="{8478EEA9-81B9-43F8-AF61-03A943C9F0A2}"/>
    <cellStyle name="Normal 2 41 2 2 2 3" xfId="21258" xr:uid="{68103C17-26F1-40A8-BCD0-E71EA8273213}"/>
    <cellStyle name="Normal 2 41 2 2 2 4" xfId="21259" xr:uid="{B841DDDC-14F0-4C9F-9E0E-9696BC0879D4}"/>
    <cellStyle name="Normal 2 41 2 2 2 5" xfId="21260" xr:uid="{73D47475-6585-4083-AA66-8C7C24BD04B5}"/>
    <cellStyle name="Normal 2 41 2 2 2 6" xfId="21261" xr:uid="{8EA6DE7B-FF0B-40E6-8E2E-DA22058B5BE4}"/>
    <cellStyle name="Normal 2 41 2 2 2 7" xfId="21262" xr:uid="{EBC1D3B0-FB90-47A1-A720-63AA7C7648ED}"/>
    <cellStyle name="Normal 2 41 2 2 2 8" xfId="21263" xr:uid="{8A74CD87-63B4-4D38-A03E-045C6CC9D9E3}"/>
    <cellStyle name="Normal 2 41 2 2 2 9" xfId="21264" xr:uid="{2086F8F6-B269-4A02-88ED-F0599F239BEC}"/>
    <cellStyle name="Normal 2 41 2 2 3" xfId="21265" xr:uid="{0887CAEA-DC0B-405C-8815-0238E321F30C}"/>
    <cellStyle name="Normal 2 41 2 2 4" xfId="21266" xr:uid="{587D8E49-4860-40B8-B13F-09E6CFAA4827}"/>
    <cellStyle name="Normal 2 41 2 2 5" xfId="21267" xr:uid="{0CF859A7-5DBB-4DA2-83AB-F4631DA74D63}"/>
    <cellStyle name="Normal 2 41 2 2 6" xfId="21268" xr:uid="{1662BA11-296C-4964-87D1-81F68C98DC4B}"/>
    <cellStyle name="Normal 2 41 2 2 7" xfId="21269" xr:uid="{ED82E61A-0E07-427E-856A-33F12FB85756}"/>
    <cellStyle name="Normal 2 41 2 2 8" xfId="21270" xr:uid="{3EFEDD24-F5C8-4600-B069-3255E11D69E5}"/>
    <cellStyle name="Normal 2 41 2 2 9" xfId="21271" xr:uid="{42C90ECA-A3A1-4062-8D0B-7563FF4F8B90}"/>
    <cellStyle name="Normal 2 41 2 3" xfId="21272" xr:uid="{DB7A6297-1A83-4191-899C-351BF0DDBD7C}"/>
    <cellStyle name="Normal 2 41 2 4" xfId="21273" xr:uid="{698ABD98-D21C-4F77-86B8-12AF05750DA6}"/>
    <cellStyle name="Normal 2 41 2 5" xfId="21274" xr:uid="{AFEDF3CA-C837-4AEE-A495-E3DA852F5800}"/>
    <cellStyle name="Normal 2 41 2 6" xfId="21275" xr:uid="{5CE419F9-8398-4650-97FA-62EF410C688E}"/>
    <cellStyle name="Normal 2 41 2 7" xfId="21276" xr:uid="{E73E85B5-A9DB-41A7-BBDA-C6147938C107}"/>
    <cellStyle name="Normal 2 41 2 8" xfId="21277" xr:uid="{DF19804B-8062-4C9D-AF30-18C0B25E1B34}"/>
    <cellStyle name="Normal 2 41 2 9" xfId="21278" xr:uid="{CF238765-4577-4E61-B33C-FED187673D1B}"/>
    <cellStyle name="Normal 2 41 3" xfId="21279" xr:uid="{07C6E198-5392-4A66-9D7A-CFD82A45E97A}"/>
    <cellStyle name="Normal 2 41 3 2" xfId="21280" xr:uid="{DAAC9E29-41A6-4B29-A4E1-70639E558CD3}"/>
    <cellStyle name="Normal 2 41 3 2 2" xfId="21281" xr:uid="{6A67F36A-B266-4C8E-8EB2-DCAEB7FBB33A}"/>
    <cellStyle name="Normal 2 41 3 2 3" xfId="21282" xr:uid="{87E12C4E-915F-4DFB-9545-59649F07DFD3}"/>
    <cellStyle name="Normal 2 41 3 2 4" xfId="21283" xr:uid="{4421977D-0ADE-4568-B469-1FB3FDA7185A}"/>
    <cellStyle name="Normal 2 41 3 2 5" xfId="21284" xr:uid="{5B36EFA7-BB12-4182-ACB6-927715E10421}"/>
    <cellStyle name="Normal 2 41 3 2 6" xfId="21285" xr:uid="{C1CF7C8A-1159-4E22-B8B0-A7E138D117C5}"/>
    <cellStyle name="Normal 2 41 3 2 7" xfId="21286" xr:uid="{C28B6349-0FF2-4BA0-80B1-588500FC2761}"/>
    <cellStyle name="Normal 2 41 3 2 8" xfId="21287" xr:uid="{F76101BE-68AE-4291-A290-4B37C909C8B1}"/>
    <cellStyle name="Normal 2 41 3 2 9" xfId="21288" xr:uid="{6F287FB3-AA6D-49AE-98CE-81D97EF1DEA0}"/>
    <cellStyle name="Normal 2 41 3 3" xfId="21289" xr:uid="{0CC37C72-CC54-4996-A880-F575AA763762}"/>
    <cellStyle name="Normal 2 41 3 4" xfId="21290" xr:uid="{5C0AE0AC-5CED-48C5-B4C1-7712D5E28FAC}"/>
    <cellStyle name="Normal 2 41 3 5" xfId="21291" xr:uid="{475C6E2D-20EF-4EFB-9E95-4176572E16D6}"/>
    <cellStyle name="Normal 2 41 3 6" xfId="21292" xr:uid="{DD59DBE4-93E1-4DDA-8157-48376E18DD7B}"/>
    <cellStyle name="Normal 2 41 3 7" xfId="21293" xr:uid="{5E256BC3-1D2C-465F-8376-7C9B276FE00F}"/>
    <cellStyle name="Normal 2 41 3 8" xfId="21294" xr:uid="{CD050960-5072-4B5C-B5B9-62B21E305FC5}"/>
    <cellStyle name="Normal 2 41 3 9" xfId="21295" xr:uid="{356B2C24-62EB-4DF0-9BB2-468C3BFD8346}"/>
    <cellStyle name="Normal 2 41 4" xfId="21296" xr:uid="{262A5B68-5C06-4C75-B840-B978936D6E60}"/>
    <cellStyle name="Normal 2 41 5" xfId="21297" xr:uid="{2FCED0D4-641F-49FB-ACE8-FC85B47D4307}"/>
    <cellStyle name="Normal 2 41 6" xfId="21298" xr:uid="{10B7DFE1-90EB-41E1-AEDE-F7B191B5A9B0}"/>
    <cellStyle name="Normal 2 41 7" xfId="21299" xr:uid="{DB0FF52D-97F7-42D7-907E-06B23BE86144}"/>
    <cellStyle name="Normal 2 41 8" xfId="21300" xr:uid="{4ADA9F2C-8878-460E-86F4-364AAFD894E9}"/>
    <cellStyle name="Normal 2 41 9" xfId="21301" xr:uid="{658AC8C1-28DB-4666-A49D-AD6BDA407B63}"/>
    <cellStyle name="Normal 2 42" xfId="21302" xr:uid="{5F504C3F-D46E-494A-9DF6-EA03F88B478C}"/>
    <cellStyle name="Normal 2 42 10" xfId="21303" xr:uid="{E782F84D-57AA-4374-B096-BCF634342FC7}"/>
    <cellStyle name="Normal 2 42 11" xfId="21304" xr:uid="{56EE7A40-BD42-44AA-9139-3E3D965639C6}"/>
    <cellStyle name="Normal 2 42 2" xfId="21305" xr:uid="{556F8765-1F95-489F-AF2F-490081DF9782}"/>
    <cellStyle name="Normal 2 42 2 2" xfId="21306" xr:uid="{455781D2-48F8-4E04-958C-CE9224CD7A08}"/>
    <cellStyle name="Normal 2 42 2 3" xfId="21307" xr:uid="{E1980BED-2F21-4F38-90F7-77B69B892E7D}"/>
    <cellStyle name="Normal 2 42 2 4" xfId="21308" xr:uid="{C9AA146F-557F-4AFB-95D3-570280F842BB}"/>
    <cellStyle name="Normal 2 42 2 5" xfId="21309" xr:uid="{33B13832-198B-4054-BB6A-7E23D350BFD5}"/>
    <cellStyle name="Normal 2 42 2 6" xfId="21310" xr:uid="{8B820B01-7DC8-43A7-A685-A6D1F1D51467}"/>
    <cellStyle name="Normal 2 42 3" xfId="21311" xr:uid="{A27EFBF7-01C9-42C4-B333-BD0B772C444F}"/>
    <cellStyle name="Normal 2 42 4" xfId="21312" xr:uid="{5A7C5D99-6B7A-462B-8BFD-4F80570D0AC3}"/>
    <cellStyle name="Normal 2 42 5" xfId="21313" xr:uid="{77E4D3EC-4D99-4F8A-AA10-4AB3CAB0836C}"/>
    <cellStyle name="Normal 2 42 6" xfId="21314" xr:uid="{8491C50C-C0C8-495B-8F59-173EDB45CEF2}"/>
    <cellStyle name="Normal 2 42 7" xfId="21315" xr:uid="{3A73B53C-8E1E-4D4B-B0E7-73DD865714C2}"/>
    <cellStyle name="Normal 2 42 8" xfId="21316" xr:uid="{2BD5182B-56B9-4B0A-A50F-186F6A9FBF82}"/>
    <cellStyle name="Normal 2 42 9" xfId="21317" xr:uid="{B2841834-E303-4B80-A794-FA577C240FD6}"/>
    <cellStyle name="Normal 2 43" xfId="21318" xr:uid="{D517F79C-9183-4E7C-916C-03BE615D39C7}"/>
    <cellStyle name="Normal 2 43 10" xfId="21319" xr:uid="{5B55213C-C696-4627-B19A-F631C4A79BA7}"/>
    <cellStyle name="Normal 2 43 2" xfId="21320" xr:uid="{410563D1-B49F-4899-BBE3-655E7A794C14}"/>
    <cellStyle name="Normal 2 43 3" xfId="21321" xr:uid="{2A383C8C-5D12-4CAD-BFAE-F71513E9572F}"/>
    <cellStyle name="Normal 2 43 4" xfId="21322" xr:uid="{CB09A735-A78C-4E0E-8E1B-40EF4A844CA8}"/>
    <cellStyle name="Normal 2 43 5" xfId="21323" xr:uid="{4788D797-5CD3-46B2-B124-7D18CC7BF2BC}"/>
    <cellStyle name="Normal 2 43 6" xfId="21324" xr:uid="{829F48CA-728C-4F58-A085-5AEBB079355F}"/>
    <cellStyle name="Normal 2 43 7" xfId="21325" xr:uid="{08F14368-8F92-43E0-9ED1-4001ED16C332}"/>
    <cellStyle name="Normal 2 43 8" xfId="21326" xr:uid="{85D7F729-E432-41FE-99C5-442E0AAC6DFF}"/>
    <cellStyle name="Normal 2 43 9" xfId="21327" xr:uid="{1BFA3140-148E-44AB-BFF6-3AD6B15D67A6}"/>
    <cellStyle name="Normal 2 44" xfId="21328" xr:uid="{94BB892E-F4F0-4436-9E57-491BC19974C7}"/>
    <cellStyle name="Normal 2 44 2" xfId="21329" xr:uid="{47EF04E7-71ED-4AAD-8B92-9EA1FE542106}"/>
    <cellStyle name="Normal 2 45" xfId="21330" xr:uid="{6341503E-0893-4F5E-8C3D-7E5E92B7DF76}"/>
    <cellStyle name="Normal 2 45 2" xfId="21331" xr:uid="{6E529FA5-32B1-473F-B503-5AA7A5ADDCD4}"/>
    <cellStyle name="Normal 2 45 3" xfId="21332" xr:uid="{612D3C5C-6488-44FF-9882-2A198A850C3B}"/>
    <cellStyle name="Normal 2 46" xfId="21333" xr:uid="{6B02E8BA-A56C-4C06-8005-75CDFAAEDA29}"/>
    <cellStyle name="Normal 2 46 2" xfId="21334" xr:uid="{B7227A7D-7717-4BAC-9127-9D8F57AF44D9}"/>
    <cellStyle name="Normal 2 46 3" xfId="21335" xr:uid="{3EFCC984-C788-4B42-B115-FC000228C80B}"/>
    <cellStyle name="Normal 2 47" xfId="21336" xr:uid="{A61DD76E-FA14-4759-88A3-D577C2DD8CCD}"/>
    <cellStyle name="Normal 2 47 2" xfId="21337" xr:uid="{BC98CA41-3BBA-4DAB-A22B-6EFC680F8D58}"/>
    <cellStyle name="Normal 2 47 3" xfId="21338" xr:uid="{90593852-616F-4B5D-AA7F-7AB0D63B2513}"/>
    <cellStyle name="Normal 2 48" xfId="21339" xr:uid="{D1847C5B-2767-421C-9E5F-039076A52EE6}"/>
    <cellStyle name="Normal 2 48 2" xfId="21340" xr:uid="{CB1F58C6-E014-401D-A5C4-4C62E9AB9F7B}"/>
    <cellStyle name="Normal 2 49" xfId="21341" xr:uid="{7369BFE9-28BA-42B3-A72B-F18BED4FAE5D}"/>
    <cellStyle name="Normal 2 49 2" xfId="21342" xr:uid="{FC022F8C-C016-4D36-8492-0AE74A18C04A}"/>
    <cellStyle name="Normal 2 5" xfId="21343" xr:uid="{CA06FC57-7546-4EA4-B8BA-CD1D73F895CA}"/>
    <cellStyle name="Normal 2 5 2" xfId="21344" xr:uid="{0089F1B9-F8D2-43E3-9F92-89D1E4A1B954}"/>
    <cellStyle name="Normal 2 5 2 2" xfId="21345" xr:uid="{6BC4BBDC-2146-4CA8-B888-D4F2B0DAA75C}"/>
    <cellStyle name="Normal 2 5 3" xfId="21346" xr:uid="{371EADC6-341C-4407-8ED4-076D206D962B}"/>
    <cellStyle name="Normal 2 5 4" xfId="21347" xr:uid="{ACD74448-9EC9-411E-B098-374753EF179F}"/>
    <cellStyle name="Normal 2 5 5" xfId="21348" xr:uid="{04CD1603-8516-4CCF-AB82-E8DFCBEF1E75}"/>
    <cellStyle name="Normal 2 50" xfId="21349" xr:uid="{114FD50E-03A1-438B-92BC-D306D512F7FA}"/>
    <cellStyle name="Normal 2 50 2" xfId="21350" xr:uid="{7D051C50-9DC0-461A-A864-C8CA19D4B103}"/>
    <cellStyle name="Normal 2 51" xfId="21351" xr:uid="{2D45CE45-70B2-4E58-9491-E2FA6489000B}"/>
    <cellStyle name="Normal 2 51 10" xfId="21352" xr:uid="{F654BA86-318C-49EE-B243-05AEF50EF134}"/>
    <cellStyle name="Normal 2 51 2" xfId="21353" xr:uid="{F7EE2B62-D364-40C1-A51C-FA0758BFC44C}"/>
    <cellStyle name="Normal 2 51 2 2" xfId="21354" xr:uid="{694AA091-6BC5-46BF-82A1-6BC119126120}"/>
    <cellStyle name="Normal 2 51 2 3" xfId="21355" xr:uid="{50202BF6-D537-4B6B-900B-9C3BD254758E}"/>
    <cellStyle name="Normal 2 51 2 4" xfId="21356" xr:uid="{0452FD0B-4ABA-4A4F-A386-D98AB8237AE5}"/>
    <cellStyle name="Normal 2 51 2 5" xfId="21357" xr:uid="{E4EF67BD-4553-40BE-8AF2-284CCB94681C}"/>
    <cellStyle name="Normal 2 51 2 6" xfId="21358" xr:uid="{8EE663E9-6BAF-431B-BED2-D3F791348FA7}"/>
    <cellStyle name="Normal 2 51 2 7" xfId="21359" xr:uid="{FADA20D8-620E-47A4-AE0A-13AD7486216F}"/>
    <cellStyle name="Normal 2 51 2 8" xfId="21360" xr:uid="{2EAB2C9B-D164-4E7C-8464-F7A5476CDDBF}"/>
    <cellStyle name="Normal 2 51 2 9" xfId="21361" xr:uid="{F34F5C22-D57C-486E-8876-76385DC34DB7}"/>
    <cellStyle name="Normal 2 51 3" xfId="21362" xr:uid="{078CAC72-68AB-48AC-B5DC-24020BD88521}"/>
    <cellStyle name="Normal 2 51 4" xfId="21363" xr:uid="{82767834-5B76-4307-B52F-D82529D78850}"/>
    <cellStyle name="Normal 2 51 5" xfId="21364" xr:uid="{C876305B-4B73-40E6-9469-E075F2ED208D}"/>
    <cellStyle name="Normal 2 51 6" xfId="21365" xr:uid="{398E79C0-06BC-45CA-A4ED-68527DE2DE01}"/>
    <cellStyle name="Normal 2 51 7" xfId="21366" xr:uid="{47B86625-0619-465C-BE2C-259F53FF87F7}"/>
    <cellStyle name="Normal 2 51 8" xfId="21367" xr:uid="{0D14E900-4F0F-4894-930E-574D4772286C}"/>
    <cellStyle name="Normal 2 51 9" xfId="21368" xr:uid="{52F437C9-E7FD-4D09-8D85-F435EBDC4985}"/>
    <cellStyle name="Normal 2 52" xfId="21369" xr:uid="{81FF4BD0-F6A4-47BA-B55B-E03F9263E863}"/>
    <cellStyle name="Normal 2 52 2" xfId="21370" xr:uid="{5BAEDC4F-BD76-475B-A2F0-BD1CC540A68A}"/>
    <cellStyle name="Normal 2 52 3" xfId="21371" xr:uid="{8A054FCD-496F-4C3C-A973-73E0F111B913}"/>
    <cellStyle name="Normal 2 53" xfId="21372" xr:uid="{C2B1FA76-2E7C-40C1-9386-65C23B1C17B3}"/>
    <cellStyle name="Normal 2 53 2" xfId="21373" xr:uid="{695A1221-2518-4AF5-9419-D8551FA372C2}"/>
    <cellStyle name="Normal 2 54" xfId="21374" xr:uid="{19DEA05D-F258-4972-A5F9-435B853A6607}"/>
    <cellStyle name="Normal 2 54 2" xfId="21375" xr:uid="{8BEC5CEA-5703-4278-BDBF-E1AE3893B5EB}"/>
    <cellStyle name="Normal 2 55" xfId="21376" xr:uid="{F110567A-B6A7-41CB-9D04-3EF26B6D6744}"/>
    <cellStyle name="Normal 2 55 2" xfId="21377" xr:uid="{2CE6C279-A28C-4DB7-B1B5-B32694509A6B}"/>
    <cellStyle name="Normal 2 56" xfId="21378" xr:uid="{57021742-2071-415F-8A44-309D601D0C92}"/>
    <cellStyle name="Normal 2 56 2" xfId="21379" xr:uid="{720262ED-FBEA-4863-A1F8-56EB7BE68BB5}"/>
    <cellStyle name="Normal 2 57" xfId="21380" xr:uid="{8FDF620C-94D4-475A-9B63-3C98E25F1153}"/>
    <cellStyle name="Normal 2 57 2" xfId="21381" xr:uid="{7DB57A8B-1461-4CC4-8BAC-7491C98C1131}"/>
    <cellStyle name="Normal 2 58" xfId="21382" xr:uid="{C06FB8E4-2C02-4D8B-9B4A-74F9D34FF556}"/>
    <cellStyle name="Normal 2 58 2" xfId="21383" xr:uid="{C0B82061-BB8A-4535-87A9-2A7BA4521CB7}"/>
    <cellStyle name="Normal 2 59" xfId="21384" xr:uid="{7B66DE78-C694-45F3-B63B-9C997FA6C586}"/>
    <cellStyle name="Normal 2 59 2" xfId="21385" xr:uid="{765CEDAE-BE1D-4D89-ACCC-3DF8918AA8F3}"/>
    <cellStyle name="Normal 2 6" xfId="21386" xr:uid="{9312E495-9919-4B39-A723-D8D55EAA9AEF}"/>
    <cellStyle name="Normal 2 6 2" xfId="21387" xr:uid="{30A0A46B-398B-4207-B617-425394092A57}"/>
    <cellStyle name="Normal 2 6 3" xfId="21388" xr:uid="{665E54B7-0338-4C4F-B907-2E45C176C8BD}"/>
    <cellStyle name="Normal 2 6 4" xfId="21389" xr:uid="{D57BD204-BE6E-4BEB-91A8-2EA737D2A2D3}"/>
    <cellStyle name="Normal 2 60" xfId="21390" xr:uid="{27BDAC6F-949E-4639-8CB3-53115A1A33C6}"/>
    <cellStyle name="Normal 2 60 2" xfId="21391" xr:uid="{9EED2DD6-6831-4FF4-93C8-7D166BD74EA9}"/>
    <cellStyle name="Normal 2 61" xfId="21392" xr:uid="{1520173F-D9BA-4B74-9FFB-20FC423F7441}"/>
    <cellStyle name="Normal 2 61 2" xfId="21393" xr:uid="{A701BF11-5A90-4AAA-A78E-FDCBB9D23D37}"/>
    <cellStyle name="Normal 2 62" xfId="21394" xr:uid="{69BC51AA-3B9B-4723-A99C-2BC345BE611E}"/>
    <cellStyle name="Normal 2 62 2" xfId="21395" xr:uid="{2994E4BE-BCE4-4298-905B-0742FA2A242A}"/>
    <cellStyle name="Normal 2 63" xfId="21396" xr:uid="{F018CE2D-3F6A-4665-B0B2-9C004140A380}"/>
    <cellStyle name="Normal 2 63 2" xfId="21397" xr:uid="{78BEC8C4-E8DD-4717-96F1-C7880F4CF34A}"/>
    <cellStyle name="Normal 2 64" xfId="21398" xr:uid="{BA1ED28C-2007-48D2-87D8-4DF3757E4F18}"/>
    <cellStyle name="Normal 2 64 2" xfId="21399" xr:uid="{C5007C74-8E11-4E88-9913-420739795ACE}"/>
    <cellStyle name="Normal 2 64 3" xfId="21400" xr:uid="{2584221C-73A7-40FD-949F-799BE4191313}"/>
    <cellStyle name="Normal 2 65" xfId="21401" xr:uid="{F438EE84-5EF4-4F2D-A2F1-B5CF88B99BBA}"/>
    <cellStyle name="Normal 2 65 2" xfId="21402" xr:uid="{7A719C11-9CB9-445F-A792-5217F4F61B0B}"/>
    <cellStyle name="Normal 2 66" xfId="21403" xr:uid="{33D03633-EB7E-4573-AB18-E4D2755812C6}"/>
    <cellStyle name="Normal 2 66 2" xfId="21404" xr:uid="{AAAC89A9-6EF8-43FB-921B-ADB9845E0B36}"/>
    <cellStyle name="Normal 2 67" xfId="21405" xr:uid="{7619725E-B36E-4F44-8AD7-A0969F346ADF}"/>
    <cellStyle name="Normal 2 67 2" xfId="21406" xr:uid="{A46895C1-5AF1-4991-851D-B7AF5CAC30EB}"/>
    <cellStyle name="Normal 2 67 2 2" xfId="21407" xr:uid="{5EAAF8CD-C03B-4A2E-9119-4A4F194F58EA}"/>
    <cellStyle name="Normal 2 67 2 2 2" xfId="21408" xr:uid="{D53CBDA8-1111-4F41-939D-7C69DC064FD2}"/>
    <cellStyle name="Normal 2 67 2 3" xfId="21409" xr:uid="{EF8B286B-7CA1-4200-98FE-4D4912AF1146}"/>
    <cellStyle name="Normal 2 67 3" xfId="21410" xr:uid="{813E5A3F-6E43-48C2-85EF-3778199CC4DB}"/>
    <cellStyle name="Normal 2 67 3 2" xfId="21411" xr:uid="{1DED48BE-D139-43E9-B3D1-9FF6F8B1B2C2}"/>
    <cellStyle name="Normal 2 67 4" xfId="21412" xr:uid="{2B41BA97-9B4B-4978-B05C-4D9D74D72959}"/>
    <cellStyle name="Normal 2 67 4 2" xfId="21413" xr:uid="{1191BB1F-A7F5-4F51-A62A-549680B762D8}"/>
    <cellStyle name="Normal 2 67 5" xfId="21414" xr:uid="{054CD9B7-D198-48F1-B83E-1FC4345F00AD}"/>
    <cellStyle name="Normal 2 67 6" xfId="21415" xr:uid="{7C573D2E-9B84-4312-89E9-273753D2D27C}"/>
    <cellStyle name="Normal 2 67 7" xfId="21416" xr:uid="{17D98E1A-D720-498B-A365-83EDE9DC6592}"/>
    <cellStyle name="Normal 2 67 8" xfId="21417" xr:uid="{D61E5C36-DAD4-4BC3-9468-7E65929AEC27}"/>
    <cellStyle name="Normal 2 67 9" xfId="21418" xr:uid="{8B8DCA59-4BC7-497D-A474-D8EA8345863F}"/>
    <cellStyle name="Normal 2 68" xfId="21419" xr:uid="{7C7D2612-C441-4031-965E-CD38E4635AB1}"/>
    <cellStyle name="Normal 2 68 2" xfId="21420" xr:uid="{EC6AE478-CAD0-4EE1-B797-92F732E8DE04}"/>
    <cellStyle name="Normal 2 68 2 2" xfId="21421" xr:uid="{5931A1EF-C3C9-4085-AC16-349F3D2B5E8E}"/>
    <cellStyle name="Normal 2 69" xfId="21422" xr:uid="{4AB878A4-F807-4302-A105-9A713C25830A}"/>
    <cellStyle name="Normal 2 7" xfId="21423" xr:uid="{CC1083F0-746E-4DB5-A2DD-215B6358E060}"/>
    <cellStyle name="Normal 2 7 2" xfId="21424" xr:uid="{87D121C9-3A76-43CA-B4C7-EDFEA78AE66B}"/>
    <cellStyle name="Normal 2 7 3" xfId="21425" xr:uid="{85C2DC3E-3266-4536-B636-194DCD4C840C}"/>
    <cellStyle name="Normal 2 7 4" xfId="21426" xr:uid="{F6F99CB9-3680-498F-AFBB-D591C6333F78}"/>
    <cellStyle name="Normal 2 70" xfId="21427" xr:uid="{D8D1876A-553F-484D-B8B4-9ABB1AC91DD1}"/>
    <cellStyle name="Normal 2 71" xfId="21428" xr:uid="{1FA6A7C0-674D-4554-868D-34DB7FC4EE7E}"/>
    <cellStyle name="Normal 2 72" xfId="21429" xr:uid="{2B5857E9-7D99-4050-82C5-2F2C764CDC47}"/>
    <cellStyle name="Normal 2 73" xfId="21430" xr:uid="{E28F4A45-CB3A-4312-B427-62E438B826D2}"/>
    <cellStyle name="Normal 2 74" xfId="21431" xr:uid="{D6823E05-0420-4FFA-8A47-2E163FCBB0F0}"/>
    <cellStyle name="Normal 2 75" xfId="21432" xr:uid="{E80F87AD-83C0-41A8-B7A3-BD1A06ABE95C}"/>
    <cellStyle name="Normal 2 76" xfId="21433" xr:uid="{5150ED49-A7E1-4BCF-B230-E192EB969A68}"/>
    <cellStyle name="Normal 2 77" xfId="21434" xr:uid="{D57303A2-BFBE-4D74-BAC7-075FB9C27657}"/>
    <cellStyle name="Normal 2 78" xfId="21435" xr:uid="{9300F194-63B0-48C0-9E7B-F461384F5963}"/>
    <cellStyle name="Normal 2 79" xfId="21436" xr:uid="{4C040620-4DB7-4DC1-AD18-9673633D59D7}"/>
    <cellStyle name="Normal 2 79 10" xfId="21437" xr:uid="{70A03694-B56B-489B-A848-1A705C995A95}"/>
    <cellStyle name="Normal 2 79 11" xfId="21438" xr:uid="{99C62A54-2391-4B4D-8101-8F99C7944E0E}"/>
    <cellStyle name="Normal 2 79 11 10" xfId="21439" xr:uid="{98D99A23-7B53-4E61-9A98-8C2F23C1A9CA}"/>
    <cellStyle name="Normal 2 79 11 11" xfId="21440" xr:uid="{B0F36386-D0A6-4C7F-8A12-BFFD38AC0B51}"/>
    <cellStyle name="Normal 2 79 11 11 2" xfId="21441" xr:uid="{9D437B71-7A6D-4CFA-A663-DA9C9C7DC402}"/>
    <cellStyle name="Normal 2 79 11 11 3" xfId="21442" xr:uid="{AE625BA0-A0D3-4E1C-89CA-135B19ECF63E}"/>
    <cellStyle name="Normal 2 79 11 11 4" xfId="21443" xr:uid="{A18A8004-F113-48B8-98C6-49F6F7C502C8}"/>
    <cellStyle name="Normal 2 79 11 12" xfId="21444" xr:uid="{478A9EDE-79DB-42C0-8ECE-781F23CF318B}"/>
    <cellStyle name="Normal 2 79 11 13" xfId="21445" xr:uid="{3270CD8C-EEB5-4AC7-9E15-6DFA078C4D93}"/>
    <cellStyle name="Normal 2 79 11 14" xfId="21446" xr:uid="{D7EAB74A-EA2B-432E-ACA2-33BAB5C77C94}"/>
    <cellStyle name="Normal 2 79 11 2" xfId="21447" xr:uid="{9C27D28F-3176-45D7-983E-9A67D1E903B2}"/>
    <cellStyle name="Normal 2 79 11 2 10" xfId="21448" xr:uid="{9B05B53B-88CF-488E-894E-E9FDC554D27A}"/>
    <cellStyle name="Normal 2 79 11 2 11" xfId="21449" xr:uid="{61C140EA-3DAC-4EE3-95C9-D99D5E273ACE}"/>
    <cellStyle name="Normal 2 79 11 2 2" xfId="21450" xr:uid="{68EF7516-7A65-45D7-82C8-8B8E9CC72076}"/>
    <cellStyle name="Normal 2 79 11 2 2 10" xfId="21451" xr:uid="{B99EB005-147F-482B-BA83-B5F7965E9348}"/>
    <cellStyle name="Normal 2 79 11 2 2 11" xfId="21452" xr:uid="{E9C695D8-2011-4FB1-83E2-2FA65D003C95}"/>
    <cellStyle name="Normal 2 79 11 2 2 2" xfId="21453" xr:uid="{BF559DB6-1C8B-4AC1-9E31-7A749D1AA702}"/>
    <cellStyle name="Normal 2 79 11 2 2 2 2" xfId="21454" xr:uid="{A549ECFF-D758-469C-9C6F-97E5964EC3F3}"/>
    <cellStyle name="Normal 2 79 11 2 2 2 2 2" xfId="21455" xr:uid="{09A83EF5-1B64-4D42-88A0-D62A375A0210}"/>
    <cellStyle name="Normal 2 79 11 2 2 2 2 3" xfId="21456" xr:uid="{81CA324F-8262-476F-BCF1-CEB6F5C76E3B}"/>
    <cellStyle name="Normal 2 79 11 2 2 2 2 4" xfId="21457" xr:uid="{A43D93DF-7641-4C9B-BEA2-F8AE0E92534F}"/>
    <cellStyle name="Normal 2 79 11 2 2 2 3" xfId="21458" xr:uid="{977C7A00-1981-4099-ACCA-F878E2F7E140}"/>
    <cellStyle name="Normal 2 79 11 2 2 2 4" xfId="21459" xr:uid="{92299AE7-8CF7-4857-949D-8F0DC927A6EB}"/>
    <cellStyle name="Normal 2 79 11 2 2 2 5" xfId="21460" xr:uid="{08958BC0-4E8C-4092-A4AD-4C55B53ED007}"/>
    <cellStyle name="Normal 2 79 11 2 2 2 6" xfId="21461" xr:uid="{145AA554-C36D-4FD6-A776-926F9D0CE2CE}"/>
    <cellStyle name="Normal 2 79 11 2 2 3" xfId="21462" xr:uid="{370EDE0F-AE09-4699-97CD-01B0400C0D53}"/>
    <cellStyle name="Normal 2 79 11 2 2 4" xfId="21463" xr:uid="{FBA3A79C-50DF-42B4-A466-FA338919A520}"/>
    <cellStyle name="Normal 2 79 11 2 2 5" xfId="21464" xr:uid="{D9476FD8-AB76-4147-9640-E1AAA3AB4AC0}"/>
    <cellStyle name="Normal 2 79 11 2 2 6" xfId="21465" xr:uid="{D8004EA1-354F-4BF3-9631-4EFBBA669F13}"/>
    <cellStyle name="Normal 2 79 11 2 2 7" xfId="21466" xr:uid="{84E7E35E-796A-4E7B-AE24-C33A17E93835}"/>
    <cellStyle name="Normal 2 79 11 2 2 8" xfId="21467" xr:uid="{C4FFCA60-06FC-4B29-B4BE-9C8CF7868C25}"/>
    <cellStyle name="Normal 2 79 11 2 2 8 2" xfId="21468" xr:uid="{EAE40917-F9C0-4183-B59C-9AC419FDEB8C}"/>
    <cellStyle name="Normal 2 79 11 2 2 8 3" xfId="21469" xr:uid="{260848FF-C60E-4CCB-934C-7EEAC35690F4}"/>
    <cellStyle name="Normal 2 79 11 2 2 8 4" xfId="21470" xr:uid="{F5CEF266-75FF-4801-8A0B-AB312298D0DF}"/>
    <cellStyle name="Normal 2 79 11 2 2 9" xfId="21471" xr:uid="{A192C96F-8F65-4FE5-9E0B-0D5D262FA553}"/>
    <cellStyle name="Normal 2 79 11 2 3" xfId="21472" xr:uid="{9CF0013C-5343-4A03-8497-6A7D9D6E711E}"/>
    <cellStyle name="Normal 2 79 11 2 3 2" xfId="21473" xr:uid="{4D16EAD8-C32F-44CB-A0D2-4AE4E3332EFF}"/>
    <cellStyle name="Normal 2 79 11 2 3 2 2" xfId="21474" xr:uid="{37294561-AB19-4A20-8B89-2D54D2537854}"/>
    <cellStyle name="Normal 2 79 11 2 3 2 3" xfId="21475" xr:uid="{2DF7EA66-B35A-482A-B104-54F891763CA2}"/>
    <cellStyle name="Normal 2 79 11 2 3 2 4" xfId="21476" xr:uid="{0BF9AB1B-3859-4AC0-9B35-FB382B6CBD6E}"/>
    <cellStyle name="Normal 2 79 11 2 3 3" xfId="21477" xr:uid="{D17C0586-8115-4D14-83AD-5DED89063BBA}"/>
    <cellStyle name="Normal 2 79 11 2 3 4" xfId="21478" xr:uid="{72B8E1BD-35EC-4FF3-A853-42DFD615EDEA}"/>
    <cellStyle name="Normal 2 79 11 2 3 5" xfId="21479" xr:uid="{3341DB92-58E2-47D5-B829-33783726E362}"/>
    <cellStyle name="Normal 2 79 11 2 3 6" xfId="21480" xr:uid="{85CEFB31-9755-4E60-B3B0-0F79827FD885}"/>
    <cellStyle name="Normal 2 79 11 2 4" xfId="21481" xr:uid="{7C64EEDA-853A-400E-8696-0761564269D7}"/>
    <cellStyle name="Normal 2 79 11 2 5" xfId="21482" xr:uid="{140D9E19-5AA6-4A42-AFB1-52738A53AAF3}"/>
    <cellStyle name="Normal 2 79 11 2 6" xfId="21483" xr:uid="{01FF8B96-C0DB-4901-89D5-8C655D1049C6}"/>
    <cellStyle name="Normal 2 79 11 2 7" xfId="21484" xr:uid="{06226343-04B3-4888-AA71-4C25248D65F6}"/>
    <cellStyle name="Normal 2 79 11 2 8" xfId="21485" xr:uid="{38E22CC0-83E1-4E76-AADF-53964FDEE1FD}"/>
    <cellStyle name="Normal 2 79 11 2 8 2" xfId="21486" xr:uid="{E57F1580-CC08-44E7-9AF1-849DBA2DDF3F}"/>
    <cellStyle name="Normal 2 79 11 2 8 3" xfId="21487" xr:uid="{312D1DA9-B245-4B14-B4D7-B4E19DAADB3C}"/>
    <cellStyle name="Normal 2 79 11 2 8 4" xfId="21488" xr:uid="{8DCD488B-6395-4D81-84ED-C27F039CF627}"/>
    <cellStyle name="Normal 2 79 11 2 9" xfId="21489" xr:uid="{EEF79254-880C-45D5-AA44-0E72B08BEFD0}"/>
    <cellStyle name="Normal 2 79 11 3" xfId="21490" xr:uid="{D6AF2FEE-EC8B-4543-90A0-9A952E2E7A47}"/>
    <cellStyle name="Normal 2 79 11 4" xfId="21491" xr:uid="{2092BB83-2D3A-46AA-BDDE-A609C96A10D1}"/>
    <cellStyle name="Normal 2 79 11 5" xfId="21492" xr:uid="{B771077F-481F-43DD-9165-5312986972EB}"/>
    <cellStyle name="Normal 2 79 11 5 2" xfId="21493" xr:uid="{9C8EACCE-25CE-4B94-96FC-C5EBA5C381BD}"/>
    <cellStyle name="Normal 2 79 11 5 2 2" xfId="21494" xr:uid="{6BFE2704-75FB-4431-8EC3-F0E90CCF66EB}"/>
    <cellStyle name="Normal 2 79 11 5 2 3" xfId="21495" xr:uid="{8C21436D-9A7A-4C2F-881E-99F696C621A6}"/>
    <cellStyle name="Normal 2 79 11 5 2 4" xfId="21496" xr:uid="{9D82F413-A0B6-4294-AC84-40E95951ABD4}"/>
    <cellStyle name="Normal 2 79 11 5 3" xfId="21497" xr:uid="{DCA6F2B2-1B86-417D-80BB-3ED4E8B57058}"/>
    <cellStyle name="Normal 2 79 11 5 4" xfId="21498" xr:uid="{7F9A43BA-BC69-4FEC-A954-8A4C4DF53FB0}"/>
    <cellStyle name="Normal 2 79 11 5 5" xfId="21499" xr:uid="{C34D6C40-2FC9-420A-8FBA-D5D1C6A0A91D}"/>
    <cellStyle name="Normal 2 79 11 5 6" xfId="21500" xr:uid="{E0F3CAD6-ACFA-4630-8A1A-BFBF9F803098}"/>
    <cellStyle name="Normal 2 79 11 6" xfId="21501" xr:uid="{D8C05C7D-5558-40BC-B009-75BBDDDB0BD1}"/>
    <cellStyle name="Normal 2 79 11 7" xfId="21502" xr:uid="{F57187F8-B4A2-421F-802E-DD321EE28F4E}"/>
    <cellStyle name="Normal 2 79 11 8" xfId="21503" xr:uid="{15212E25-551E-4146-80CE-AD8D5820239C}"/>
    <cellStyle name="Normal 2 79 11 9" xfId="21504" xr:uid="{5EACDACC-84BC-4934-BF45-14B39BB8DEBE}"/>
    <cellStyle name="Normal 2 79 12" xfId="21505" xr:uid="{887E4080-465F-443B-964A-AA487AA9B022}"/>
    <cellStyle name="Normal 2 79 13" xfId="21506" xr:uid="{0469C01B-1964-4DE6-B939-906D71DD2492}"/>
    <cellStyle name="Normal 2 79 13 10" xfId="21507" xr:uid="{0204351F-51C7-4586-840D-203E7917C301}"/>
    <cellStyle name="Normal 2 79 13 11" xfId="21508" xr:uid="{B26679C2-D953-4D43-96E8-C09FFFD79338}"/>
    <cellStyle name="Normal 2 79 13 2" xfId="21509" xr:uid="{EBF046A8-0E29-48EC-BAC9-6A418AF34F68}"/>
    <cellStyle name="Normal 2 79 13 2 10" xfId="21510" xr:uid="{EC146AA3-E05E-4895-B675-1958912C8CCA}"/>
    <cellStyle name="Normal 2 79 13 2 11" xfId="21511" xr:uid="{12D919EC-B56C-425C-9632-5E533EB66634}"/>
    <cellStyle name="Normal 2 79 13 2 2" xfId="21512" xr:uid="{E3678081-1136-45B0-B4EF-62DCFB0A0785}"/>
    <cellStyle name="Normal 2 79 13 2 2 2" xfId="21513" xr:uid="{1A66FC1D-D743-4055-9D0F-788954CF6152}"/>
    <cellStyle name="Normal 2 79 13 2 2 2 2" xfId="21514" xr:uid="{D494F6B9-1878-4ECD-8C45-AEE80B3E9BD1}"/>
    <cellStyle name="Normal 2 79 13 2 2 2 3" xfId="21515" xr:uid="{A95104F1-7179-49A7-9F37-7C9588FB03F8}"/>
    <cellStyle name="Normal 2 79 13 2 2 2 4" xfId="21516" xr:uid="{0EF1A36D-D146-47A8-82AB-EC3AE5489EA1}"/>
    <cellStyle name="Normal 2 79 13 2 2 3" xfId="21517" xr:uid="{BFDB544A-D996-4A28-96E4-123964841DA1}"/>
    <cellStyle name="Normal 2 79 13 2 2 4" xfId="21518" xr:uid="{FC1F93FA-6621-4CC0-B5CD-BCEC8778373D}"/>
    <cellStyle name="Normal 2 79 13 2 2 5" xfId="21519" xr:uid="{87F03CA5-A5D2-45B6-BC0D-28A5BC02E91D}"/>
    <cellStyle name="Normal 2 79 13 2 2 6" xfId="21520" xr:uid="{B02F913E-9589-481F-A55C-DE10A1F4D079}"/>
    <cellStyle name="Normal 2 79 13 2 3" xfId="21521" xr:uid="{04012958-BB94-4E92-BAB8-32872BCE6336}"/>
    <cellStyle name="Normal 2 79 13 2 4" xfId="21522" xr:uid="{0A2DB922-14C3-40D0-B0D1-A050B1DDB61E}"/>
    <cellStyle name="Normal 2 79 13 2 5" xfId="21523" xr:uid="{B06F12F5-070B-4EE3-831C-A9DF8DF3C191}"/>
    <cellStyle name="Normal 2 79 13 2 6" xfId="21524" xr:uid="{3F1AC7E2-6103-4445-97A4-370A28B785A9}"/>
    <cellStyle name="Normal 2 79 13 2 7" xfId="21525" xr:uid="{5CECD761-8B61-46A1-B50F-E3023E6EAFAA}"/>
    <cellStyle name="Normal 2 79 13 2 8" xfId="21526" xr:uid="{04BF5425-F346-4E44-8BFA-4B34E302129B}"/>
    <cellStyle name="Normal 2 79 13 2 8 2" xfId="21527" xr:uid="{FA9A3077-719F-4E9F-97E3-547B2A1806BD}"/>
    <cellStyle name="Normal 2 79 13 2 8 3" xfId="21528" xr:uid="{B7DEB807-88AE-44E4-A06D-C8A8E6C04DE9}"/>
    <cellStyle name="Normal 2 79 13 2 8 4" xfId="21529" xr:uid="{8EA12B4B-28E1-44E1-A4DA-27E9D6E7E6F8}"/>
    <cellStyle name="Normal 2 79 13 2 9" xfId="21530" xr:uid="{68CA7B8B-E018-41B1-A888-7E46DBBCC224}"/>
    <cellStyle name="Normal 2 79 13 3" xfId="21531" xr:uid="{A1924C09-0EAD-4B68-B0A8-CAA256FB8808}"/>
    <cellStyle name="Normal 2 79 13 3 2" xfId="21532" xr:uid="{3072DAFF-69A8-4CBF-A869-8C7E4D1863A9}"/>
    <cellStyle name="Normal 2 79 13 3 2 2" xfId="21533" xr:uid="{4BC2CC3F-80B0-4F85-AFB6-CFB27FA92AA4}"/>
    <cellStyle name="Normal 2 79 13 3 2 3" xfId="21534" xr:uid="{15640EE7-7B5E-4AEE-BACE-B66EE82EF7A9}"/>
    <cellStyle name="Normal 2 79 13 3 2 4" xfId="21535" xr:uid="{FC5705C6-CBDD-462F-B898-53659E283627}"/>
    <cellStyle name="Normal 2 79 13 3 3" xfId="21536" xr:uid="{96108412-8669-4359-BDB1-00E322944C3D}"/>
    <cellStyle name="Normal 2 79 13 3 4" xfId="21537" xr:uid="{047F5147-E96F-45D3-8965-C8AB29219BCE}"/>
    <cellStyle name="Normal 2 79 13 3 5" xfId="21538" xr:uid="{4E7087B5-0B1A-40B7-B744-A847C8D54219}"/>
    <cellStyle name="Normal 2 79 13 3 6" xfId="21539" xr:uid="{7F93A06C-94A3-4B04-88A2-1FAB2A7F6255}"/>
    <cellStyle name="Normal 2 79 13 4" xfId="21540" xr:uid="{B226D07C-0344-42B1-BD1A-B9926FB4E254}"/>
    <cellStyle name="Normal 2 79 13 5" xfId="21541" xr:uid="{E30C8A2A-34E1-4FA1-B463-8D99252E8079}"/>
    <cellStyle name="Normal 2 79 13 6" xfId="21542" xr:uid="{F95EDD21-8F54-4692-B32D-6B407E361C27}"/>
    <cellStyle name="Normal 2 79 13 7" xfId="21543" xr:uid="{2113103A-D178-4C96-A444-7674D2070A25}"/>
    <cellStyle name="Normal 2 79 13 8" xfId="21544" xr:uid="{011BD7AD-8328-486B-A7BF-4DB20F58A059}"/>
    <cellStyle name="Normal 2 79 13 8 2" xfId="21545" xr:uid="{377328B6-3263-49A3-9C4D-1A20DA21CB8A}"/>
    <cellStyle name="Normal 2 79 13 8 3" xfId="21546" xr:uid="{FEA47786-524B-4619-A1C4-19B6E73F48C8}"/>
    <cellStyle name="Normal 2 79 13 8 4" xfId="21547" xr:uid="{293F4BD8-A16B-4EE5-975B-5ED3A80DDAF0}"/>
    <cellStyle name="Normal 2 79 13 9" xfId="21548" xr:uid="{1FD5BA69-1A56-4051-A143-A252634FEA44}"/>
    <cellStyle name="Normal 2 79 14" xfId="21549" xr:uid="{0AC5C370-A49C-4F87-9AB3-60CF38398820}"/>
    <cellStyle name="Normal 2 79 15" xfId="21550" xr:uid="{944B20CA-68BE-4E2F-A905-5CD7F787F179}"/>
    <cellStyle name="Normal 2 79 15 2" xfId="21551" xr:uid="{214C0AFD-D6EA-44D7-93AD-2F9349321C9A}"/>
    <cellStyle name="Normal 2 79 15 2 2" xfId="21552" xr:uid="{23FF5074-739E-4D38-97A8-A01EE18CC14E}"/>
    <cellStyle name="Normal 2 79 15 2 3" xfId="21553" xr:uid="{EDB9BB16-6807-43D9-881A-FFA7BACB3533}"/>
    <cellStyle name="Normal 2 79 15 2 4" xfId="21554" xr:uid="{25A7D0D3-4F83-4C14-A753-F3BBFE59BFF1}"/>
    <cellStyle name="Normal 2 79 15 3" xfId="21555" xr:uid="{14F38CC0-BCB1-4D3C-BB2F-9CC07F21E582}"/>
    <cellStyle name="Normal 2 79 15 4" xfId="21556" xr:uid="{B8858BDA-1C0B-47EF-B210-206DB7CF5344}"/>
    <cellStyle name="Normal 2 79 15 5" xfId="21557" xr:uid="{1F202857-A281-4F62-9D13-D3AAF99E1630}"/>
    <cellStyle name="Normal 2 79 15 6" xfId="21558" xr:uid="{2C9DFE47-3B2E-46F9-A571-372F36C8B902}"/>
    <cellStyle name="Normal 2 79 16" xfId="21559" xr:uid="{23CCAC21-A28B-4310-BCC8-59FE6D43FDD2}"/>
    <cellStyle name="Normal 2 79 17" xfId="21560" xr:uid="{3248AEC9-C6A8-4F28-B9C7-B8FCDE0F0A77}"/>
    <cellStyle name="Normal 2 79 18" xfId="21561" xr:uid="{43578183-A1C2-4505-B618-B1F67287F1E2}"/>
    <cellStyle name="Normal 2 79 19" xfId="21562" xr:uid="{645B24A9-7140-449A-9469-F21CED8CF43F}"/>
    <cellStyle name="Normal 2 79 2" xfId="21563" xr:uid="{6C40C404-8144-402A-BD41-CF4D2DE0D23B}"/>
    <cellStyle name="Normal 2 79 2 10" xfId="21564" xr:uid="{4455C247-A224-4C67-B786-D8F0D5B37E45}"/>
    <cellStyle name="Normal 2 79 2 11" xfId="21565" xr:uid="{393E9760-0F06-4A50-AD2A-A90C41F52630}"/>
    <cellStyle name="Normal 2 79 2 12" xfId="21566" xr:uid="{6F90AACF-9150-4E58-A3A3-1F0729B63A32}"/>
    <cellStyle name="Normal 2 79 2 13" xfId="21567" xr:uid="{3AD23A37-3622-4C77-B770-BBF7228CAAF8}"/>
    <cellStyle name="Normal 2 79 2 13 2" xfId="21568" xr:uid="{93D018C5-C025-49D3-A5DB-4103F8DFD0F2}"/>
    <cellStyle name="Normal 2 79 2 13 3" xfId="21569" xr:uid="{2FA1C4BA-578D-4FC4-BA4F-DD494443B064}"/>
    <cellStyle name="Normal 2 79 2 13 4" xfId="21570" xr:uid="{76CCA6CF-8129-4F9E-8FA4-A8AE009B55F6}"/>
    <cellStyle name="Normal 2 79 2 14" xfId="21571" xr:uid="{464EA31A-6B3A-4D96-ADB4-FA4F331B7726}"/>
    <cellStyle name="Normal 2 79 2 15" xfId="21572" xr:uid="{45364C9B-DCC9-4D9B-AFDA-D312C38DC592}"/>
    <cellStyle name="Normal 2 79 2 16" xfId="21573" xr:uid="{B1090CFB-0CEF-4323-8962-2EA446D896BA}"/>
    <cellStyle name="Normal 2 79 2 2" xfId="21574" xr:uid="{5902A488-B892-4419-B1FF-6D4D0F54DD4E}"/>
    <cellStyle name="Normal 2 79 2 2 10" xfId="21575" xr:uid="{28FA515A-FDD3-4550-AD64-947431E093C2}"/>
    <cellStyle name="Normal 2 79 2 2 11" xfId="21576" xr:uid="{C7016FB1-A615-4D16-B3F5-150AB715146C}"/>
    <cellStyle name="Normal 2 79 2 2 11 2" xfId="21577" xr:uid="{8803CCC1-787B-474E-94A2-F13C406A7355}"/>
    <cellStyle name="Normal 2 79 2 2 11 3" xfId="21578" xr:uid="{12099AAC-F515-426A-8D63-6BACEA2C254B}"/>
    <cellStyle name="Normal 2 79 2 2 11 4" xfId="21579" xr:uid="{CD192685-0B58-4E75-8865-9C780A6502B3}"/>
    <cellStyle name="Normal 2 79 2 2 12" xfId="21580" xr:uid="{397194B7-45B4-4D5B-95F0-5E943DFF2FF8}"/>
    <cellStyle name="Normal 2 79 2 2 13" xfId="21581" xr:uid="{083451E8-ABFB-4540-B118-6F7B74717A40}"/>
    <cellStyle name="Normal 2 79 2 2 14" xfId="21582" xr:uid="{123D5E3A-3D45-4427-BC06-7ED88B5D29C5}"/>
    <cellStyle name="Normal 2 79 2 2 2" xfId="21583" xr:uid="{3C7877F9-105C-4458-B32A-B2B759C132FE}"/>
    <cellStyle name="Normal 2 79 2 2 2 10" xfId="21584" xr:uid="{6CD54AB5-5DE3-425D-9D37-0E55790E83CD}"/>
    <cellStyle name="Normal 2 79 2 2 2 11" xfId="21585" xr:uid="{969CD6AC-E8A4-428E-A980-7312DA357118}"/>
    <cellStyle name="Normal 2 79 2 2 2 2" xfId="21586" xr:uid="{4EBAC5D8-4AD5-4159-81E4-1827979EB4EC}"/>
    <cellStyle name="Normal 2 79 2 2 2 2 10" xfId="21587" xr:uid="{C22FE06A-ECE6-480D-8253-EC952BD935CA}"/>
    <cellStyle name="Normal 2 79 2 2 2 2 11" xfId="21588" xr:uid="{C0DFBF39-00DC-4D56-8797-805449BC8603}"/>
    <cellStyle name="Normal 2 79 2 2 2 2 2" xfId="21589" xr:uid="{15F7130A-6645-446D-B3E6-56161433A7E5}"/>
    <cellStyle name="Normal 2 79 2 2 2 2 2 2" xfId="21590" xr:uid="{3587080B-3E70-451B-967B-B41356E286BD}"/>
    <cellStyle name="Normal 2 79 2 2 2 2 2 2 2" xfId="21591" xr:uid="{32EE0282-E82D-4DF0-8F97-DC3EE087233E}"/>
    <cellStyle name="Normal 2 79 2 2 2 2 2 2 3" xfId="21592" xr:uid="{052B8961-9180-4B2F-ABE8-6C0EC1A02AAA}"/>
    <cellStyle name="Normal 2 79 2 2 2 2 2 2 4" xfId="21593" xr:uid="{3DECD06D-8406-49D7-9903-8BA8279854CF}"/>
    <cellStyle name="Normal 2 79 2 2 2 2 2 3" xfId="21594" xr:uid="{BC1E10B0-4002-4272-9A10-8363E95D752F}"/>
    <cellStyle name="Normal 2 79 2 2 2 2 2 4" xfId="21595" xr:uid="{748C1742-E609-4DBC-9F4C-6CD3F9A094D2}"/>
    <cellStyle name="Normal 2 79 2 2 2 2 2 5" xfId="21596" xr:uid="{0919B768-BAC8-4309-9C40-83F3A92F4BCD}"/>
    <cellStyle name="Normal 2 79 2 2 2 2 2 6" xfId="21597" xr:uid="{AA152283-26E2-4582-9129-E02C01EB0E67}"/>
    <cellStyle name="Normal 2 79 2 2 2 2 3" xfId="21598" xr:uid="{55B38373-E5A0-4A2A-9B69-50075B91B282}"/>
    <cellStyle name="Normal 2 79 2 2 2 2 4" xfId="21599" xr:uid="{78712E81-BE4E-464B-B805-A023B20148B0}"/>
    <cellStyle name="Normal 2 79 2 2 2 2 5" xfId="21600" xr:uid="{0ADC0354-C9A2-4B0C-8B24-5DDE99E8A499}"/>
    <cellStyle name="Normal 2 79 2 2 2 2 6" xfId="21601" xr:uid="{ECF4C510-DB57-420E-A5AD-7CCD604C5B91}"/>
    <cellStyle name="Normal 2 79 2 2 2 2 7" xfId="21602" xr:uid="{53AC066D-58FE-4FCA-B8CF-63C278E3B3F1}"/>
    <cellStyle name="Normal 2 79 2 2 2 2 8" xfId="21603" xr:uid="{AF3199D1-A4A7-4E66-9E0D-37930F4255E3}"/>
    <cellStyle name="Normal 2 79 2 2 2 2 8 2" xfId="21604" xr:uid="{8779322E-3CDE-49C1-8C80-CE69E9A667C2}"/>
    <cellStyle name="Normal 2 79 2 2 2 2 8 3" xfId="21605" xr:uid="{6C2AB658-6E5E-4D02-BC5D-1B091FE4B787}"/>
    <cellStyle name="Normal 2 79 2 2 2 2 8 4" xfId="21606" xr:uid="{B1DE63FE-BCE6-46D3-9C85-7D3FA7AD558B}"/>
    <cellStyle name="Normal 2 79 2 2 2 2 9" xfId="21607" xr:uid="{D98650A8-6716-4420-B179-7D94D89F4F2B}"/>
    <cellStyle name="Normal 2 79 2 2 2 3" xfId="21608" xr:uid="{FC4B3340-9378-4950-812B-9303225DE89A}"/>
    <cellStyle name="Normal 2 79 2 2 2 3 2" xfId="21609" xr:uid="{86397E25-933F-42A5-9FC5-DCB334C718A6}"/>
    <cellStyle name="Normal 2 79 2 2 2 3 2 2" xfId="21610" xr:uid="{2201A895-C234-41B2-BCE6-7B751E2F5FBA}"/>
    <cellStyle name="Normal 2 79 2 2 2 3 2 3" xfId="21611" xr:uid="{5CDA3116-A192-40CF-A85D-66163B951745}"/>
    <cellStyle name="Normal 2 79 2 2 2 3 2 4" xfId="21612" xr:uid="{CDA5BBD9-7E81-4CE7-A186-7C040DA0167C}"/>
    <cellStyle name="Normal 2 79 2 2 2 3 3" xfId="21613" xr:uid="{EF6207B4-7569-44F0-8497-A4FF4F174DF5}"/>
    <cellStyle name="Normal 2 79 2 2 2 3 4" xfId="21614" xr:uid="{BB628C85-DCE9-44FB-A929-40A60676E189}"/>
    <cellStyle name="Normal 2 79 2 2 2 3 5" xfId="21615" xr:uid="{101F4F09-91CC-463E-8176-C419159239EB}"/>
    <cellStyle name="Normal 2 79 2 2 2 3 6" xfId="21616" xr:uid="{17F0EA26-3C13-4AE0-9A64-7217636FE063}"/>
    <cellStyle name="Normal 2 79 2 2 2 4" xfId="21617" xr:uid="{C9ECBE94-8810-4221-983C-A9F3AF08FF72}"/>
    <cellStyle name="Normal 2 79 2 2 2 5" xfId="21618" xr:uid="{D3E27906-6305-429A-B83A-04BD708EFC7A}"/>
    <cellStyle name="Normal 2 79 2 2 2 6" xfId="21619" xr:uid="{523ABDB8-E171-43B9-B5B7-110CE875EF5E}"/>
    <cellStyle name="Normal 2 79 2 2 2 7" xfId="21620" xr:uid="{32C36749-A3C1-4062-8ADB-7FEDDC059F09}"/>
    <cellStyle name="Normal 2 79 2 2 2 8" xfId="21621" xr:uid="{A9072774-4280-4D2D-9FBA-41CF0E3F55EF}"/>
    <cellStyle name="Normal 2 79 2 2 2 8 2" xfId="21622" xr:uid="{DD46FC76-EF80-4F05-93C4-A1F9300D6E0F}"/>
    <cellStyle name="Normal 2 79 2 2 2 8 3" xfId="21623" xr:uid="{14637638-E1AE-43CA-827C-F8DD8DDBB3CB}"/>
    <cellStyle name="Normal 2 79 2 2 2 8 4" xfId="21624" xr:uid="{BE3E1342-AAC3-48D9-BD67-E9C9B41C2ACE}"/>
    <cellStyle name="Normal 2 79 2 2 2 9" xfId="21625" xr:uid="{8EFCB6F0-5739-4EFA-9116-CD7C1D80C073}"/>
    <cellStyle name="Normal 2 79 2 2 3" xfId="21626" xr:uid="{700843E6-8502-4C06-889D-2F842117A0D6}"/>
    <cellStyle name="Normal 2 79 2 2 4" xfId="21627" xr:uid="{08F3DC96-5028-434A-A2FD-AAB08DF43025}"/>
    <cellStyle name="Normal 2 79 2 2 5" xfId="21628" xr:uid="{801CC1D9-C713-4DEC-A367-8EDC0313CDB4}"/>
    <cellStyle name="Normal 2 79 2 2 5 2" xfId="21629" xr:uid="{DDE02C19-C85F-469A-9DA8-76EE0419BA10}"/>
    <cellStyle name="Normal 2 79 2 2 5 2 2" xfId="21630" xr:uid="{46DC0E61-1BE1-41D2-B519-801FDE43AE1E}"/>
    <cellStyle name="Normal 2 79 2 2 5 2 3" xfId="21631" xr:uid="{2F4CDBA4-4ADA-42C5-ADF5-A908C0D32D9F}"/>
    <cellStyle name="Normal 2 79 2 2 5 2 4" xfId="21632" xr:uid="{4D2E061D-B08C-462E-8069-9FD7EBF1924C}"/>
    <cellStyle name="Normal 2 79 2 2 5 3" xfId="21633" xr:uid="{04BD0A6D-0799-4BE1-BCDE-25E4F64B2A3B}"/>
    <cellStyle name="Normal 2 79 2 2 5 4" xfId="21634" xr:uid="{0E519ACC-215F-4B6C-87C4-926DA08D45D8}"/>
    <cellStyle name="Normal 2 79 2 2 5 5" xfId="21635" xr:uid="{D635C076-DE8C-435C-9F53-0C92E544725E}"/>
    <cellStyle name="Normal 2 79 2 2 5 6" xfId="21636" xr:uid="{EBAB61F0-9652-4E8B-B915-519378AE5084}"/>
    <cellStyle name="Normal 2 79 2 2 6" xfId="21637" xr:uid="{3916D38B-428E-45BC-96C6-07528910792C}"/>
    <cellStyle name="Normal 2 79 2 2 7" xfId="21638" xr:uid="{B09B5BB1-BD00-4100-B1B0-7C0DC97F40E7}"/>
    <cellStyle name="Normal 2 79 2 2 8" xfId="21639" xr:uid="{1BAF1787-512E-4D29-9FA2-DC7600187EB9}"/>
    <cellStyle name="Normal 2 79 2 2 9" xfId="21640" xr:uid="{31786BEE-FD87-4351-8FDD-B0632D895A32}"/>
    <cellStyle name="Normal 2 79 2 3" xfId="21641" xr:uid="{1FCAB317-6746-4628-8BBE-62B27BF49793}"/>
    <cellStyle name="Normal 2 79 2 4" xfId="21642" xr:uid="{A3150A97-1458-491E-B68D-A88BC597B5D5}"/>
    <cellStyle name="Normal 2 79 2 5" xfId="21643" xr:uid="{22523604-E53F-4FD0-B74E-E093C00CDCFF}"/>
    <cellStyle name="Normal 2 79 2 5 10" xfId="21644" xr:uid="{E3B07AB4-0196-46B4-BBDD-C8D52EDAF018}"/>
    <cellStyle name="Normal 2 79 2 5 11" xfId="21645" xr:uid="{2CE0A2DF-1E24-4ED7-BED3-ECBF72D87EBC}"/>
    <cellStyle name="Normal 2 79 2 5 2" xfId="21646" xr:uid="{109833A9-690F-4266-872B-A2800586A45A}"/>
    <cellStyle name="Normal 2 79 2 5 2 10" xfId="21647" xr:uid="{E41EF21A-4B94-4770-BEDB-A53FEA61DA02}"/>
    <cellStyle name="Normal 2 79 2 5 2 11" xfId="21648" xr:uid="{1B08E4B0-4521-4177-9F17-D42B34C35EE6}"/>
    <cellStyle name="Normal 2 79 2 5 2 2" xfId="21649" xr:uid="{5E6C5049-1258-4AB0-BB48-528389A4D66F}"/>
    <cellStyle name="Normal 2 79 2 5 2 2 2" xfId="21650" xr:uid="{A99932DD-3CA1-4016-BAA2-CF8754955043}"/>
    <cellStyle name="Normal 2 79 2 5 2 2 2 2" xfId="21651" xr:uid="{27C4C9A9-AD5D-488D-825B-DF2C9E01336C}"/>
    <cellStyle name="Normal 2 79 2 5 2 2 2 3" xfId="21652" xr:uid="{ADD81360-AC14-4248-9444-98477FECE491}"/>
    <cellStyle name="Normal 2 79 2 5 2 2 2 4" xfId="21653" xr:uid="{954D45A8-4293-4B8C-B182-A8F0A9C65F65}"/>
    <cellStyle name="Normal 2 79 2 5 2 2 3" xfId="21654" xr:uid="{B13EEE37-D30A-4CF2-BB21-77EC47F2A395}"/>
    <cellStyle name="Normal 2 79 2 5 2 2 4" xfId="21655" xr:uid="{F19CFD47-E16B-4C12-A8D9-46E271F8F954}"/>
    <cellStyle name="Normal 2 79 2 5 2 2 5" xfId="21656" xr:uid="{D4651644-94F7-4DBF-802D-25FFFC67C2A2}"/>
    <cellStyle name="Normal 2 79 2 5 2 2 6" xfId="21657" xr:uid="{84A83446-0363-41E8-A106-FA0749A4D14A}"/>
    <cellStyle name="Normal 2 79 2 5 2 3" xfId="21658" xr:uid="{3A2CB1EA-7E10-4AE4-AEC2-4B05DED965C8}"/>
    <cellStyle name="Normal 2 79 2 5 2 4" xfId="21659" xr:uid="{B6354588-5800-4DFC-AD0C-70D8B231300E}"/>
    <cellStyle name="Normal 2 79 2 5 2 5" xfId="21660" xr:uid="{6BB3C93E-958A-4124-804C-64402D36BE7F}"/>
    <cellStyle name="Normal 2 79 2 5 2 6" xfId="21661" xr:uid="{7BFC631D-3BB8-4CBC-82ED-E5C3E5B8FF21}"/>
    <cellStyle name="Normal 2 79 2 5 2 7" xfId="21662" xr:uid="{6B2B8C3D-9821-412F-9BC6-819CE7C01876}"/>
    <cellStyle name="Normal 2 79 2 5 2 8" xfId="21663" xr:uid="{6644FFCE-F5C8-4180-A80C-A2E881E58344}"/>
    <cellStyle name="Normal 2 79 2 5 2 8 2" xfId="21664" xr:uid="{4DE85908-6F3D-4B0A-9C14-BFF58D8F1B10}"/>
    <cellStyle name="Normal 2 79 2 5 2 8 3" xfId="21665" xr:uid="{1F36FBCC-2EFF-4A10-8776-09069BED33F7}"/>
    <cellStyle name="Normal 2 79 2 5 2 8 4" xfId="21666" xr:uid="{C133B862-DB32-4BAA-9882-0A7F25D76DF0}"/>
    <cellStyle name="Normal 2 79 2 5 2 9" xfId="21667" xr:uid="{D5531DB1-371D-46B7-97F3-505A510B035D}"/>
    <cellStyle name="Normal 2 79 2 5 3" xfId="21668" xr:uid="{D3371034-B937-44BB-883A-6DFF57942F93}"/>
    <cellStyle name="Normal 2 79 2 5 3 2" xfId="21669" xr:uid="{27CE40F8-F4FE-4268-9D68-8F27EA11F50F}"/>
    <cellStyle name="Normal 2 79 2 5 3 2 2" xfId="21670" xr:uid="{2D5409CF-EC74-4697-8F99-C5BF146FB0A1}"/>
    <cellStyle name="Normal 2 79 2 5 3 2 3" xfId="21671" xr:uid="{E6455330-D242-4735-9A88-B7A1EC613CAD}"/>
    <cellStyle name="Normal 2 79 2 5 3 2 4" xfId="21672" xr:uid="{5FE646EA-4288-413B-B37C-1127866BAE78}"/>
    <cellStyle name="Normal 2 79 2 5 3 3" xfId="21673" xr:uid="{FF2E279C-1B46-4943-A768-F72641BA9674}"/>
    <cellStyle name="Normal 2 79 2 5 3 4" xfId="21674" xr:uid="{13250A25-3942-44D6-A51F-ADBC2C107255}"/>
    <cellStyle name="Normal 2 79 2 5 3 5" xfId="21675" xr:uid="{87D7272D-026B-4A4D-8D5A-18B904C4758F}"/>
    <cellStyle name="Normal 2 79 2 5 3 6" xfId="21676" xr:uid="{5DE305A4-CD71-4645-8BFB-7E9E20F7C452}"/>
    <cellStyle name="Normal 2 79 2 5 4" xfId="21677" xr:uid="{ABBEB477-0427-4AB8-9BFD-CFCDF01D18FE}"/>
    <cellStyle name="Normal 2 79 2 5 5" xfId="21678" xr:uid="{F7E3005E-5F86-46E4-92D5-24C54D7AEC72}"/>
    <cellStyle name="Normal 2 79 2 5 6" xfId="21679" xr:uid="{72FD4CE8-7A9C-4FCB-9F3C-AE3CE26E9AC4}"/>
    <cellStyle name="Normal 2 79 2 5 7" xfId="21680" xr:uid="{5006161B-F7E3-4598-96F9-B05821807122}"/>
    <cellStyle name="Normal 2 79 2 5 8" xfId="21681" xr:uid="{B80C3866-4E6D-463F-B3A2-B084ED1FEFE8}"/>
    <cellStyle name="Normal 2 79 2 5 8 2" xfId="21682" xr:uid="{60CC0DEC-DBFB-4C40-9725-C02BC5D0EB1B}"/>
    <cellStyle name="Normal 2 79 2 5 8 3" xfId="21683" xr:uid="{379A2EA4-39CC-4D7B-90E0-9326F9DEF45F}"/>
    <cellStyle name="Normal 2 79 2 5 8 4" xfId="21684" xr:uid="{7888951B-71FB-4F7E-A0F4-FC19C0A978E8}"/>
    <cellStyle name="Normal 2 79 2 5 9" xfId="21685" xr:uid="{10FB5334-F881-4449-8AA1-AF63A5629BEA}"/>
    <cellStyle name="Normal 2 79 2 6" xfId="21686" xr:uid="{5A20CE04-678F-405F-9BF9-B12469F7CEB1}"/>
    <cellStyle name="Normal 2 79 2 7" xfId="21687" xr:uid="{BB6F95E4-D0DC-4404-A04C-AD0E4FDC82BE}"/>
    <cellStyle name="Normal 2 79 2 7 2" xfId="21688" xr:uid="{85CDD322-7432-48EA-9BDA-417E7C85C382}"/>
    <cellStyle name="Normal 2 79 2 7 2 2" xfId="21689" xr:uid="{ABA0DFC2-25BC-45A8-B93F-168C5D21AEC9}"/>
    <cellStyle name="Normal 2 79 2 7 2 3" xfId="21690" xr:uid="{34840BBD-F252-461F-9484-CAAF5528C265}"/>
    <cellStyle name="Normal 2 79 2 7 2 4" xfId="21691" xr:uid="{062A3B70-052F-4650-96BC-17C635C6E43B}"/>
    <cellStyle name="Normal 2 79 2 7 3" xfId="21692" xr:uid="{06E76E0E-B0A5-4F5D-A7AE-E49120305D09}"/>
    <cellStyle name="Normal 2 79 2 7 4" xfId="21693" xr:uid="{401E4DCB-98F7-4B48-8114-6E7C393785C7}"/>
    <cellStyle name="Normal 2 79 2 7 5" xfId="21694" xr:uid="{7D6B024C-5389-4C9B-9318-C98F872149F6}"/>
    <cellStyle name="Normal 2 79 2 7 6" xfId="21695" xr:uid="{3DCCBC7F-296C-4A31-9E23-9DFFEA283556}"/>
    <cellStyle name="Normal 2 79 2 8" xfId="21696" xr:uid="{1E345BE5-01AE-42E5-865A-36DD1F6C90B6}"/>
    <cellStyle name="Normal 2 79 2 9" xfId="21697" xr:uid="{6F5E4E77-C56E-4094-9D06-806D85E0E823}"/>
    <cellStyle name="Normal 2 79 20" xfId="21698" xr:uid="{8685D516-57F6-4917-978B-93FEE1190D95}"/>
    <cellStyle name="Normal 2 79 21" xfId="21699" xr:uid="{DC97DA0A-CED8-4504-876A-B599C59E8C4D}"/>
    <cellStyle name="Normal 2 79 21 2" xfId="21700" xr:uid="{C098B9C3-3B1A-4B8A-9C1B-CC4FC6DA6336}"/>
    <cellStyle name="Normal 2 79 21 3" xfId="21701" xr:uid="{B03E77DE-BA70-41AD-B50A-6C71CD6CD9F6}"/>
    <cellStyle name="Normal 2 79 21 4" xfId="21702" xr:uid="{C4868E13-E194-4A80-A19F-284B9B686831}"/>
    <cellStyle name="Normal 2 79 22" xfId="21703" xr:uid="{9E6C1D52-8BFA-4B3E-9845-88B6686D6BAC}"/>
    <cellStyle name="Normal 2 79 23" xfId="21704" xr:uid="{E812CFAC-2D1C-42EB-93DF-6782B41590C3}"/>
    <cellStyle name="Normal 2 79 24" xfId="21705" xr:uid="{E8FD26A8-890E-490E-A768-8E2B784461DB}"/>
    <cellStyle name="Normal 2 79 3" xfId="21706" xr:uid="{2150A853-8347-4C14-954B-85679D2F3F70}"/>
    <cellStyle name="Normal 2 79 4" xfId="21707" xr:uid="{B85BE1BA-1F66-4D84-A6E5-23C63BB76041}"/>
    <cellStyle name="Normal 2 79 5" xfId="21708" xr:uid="{95798C8F-10CF-4B15-93D1-57D42B596902}"/>
    <cellStyle name="Normal 2 79 6" xfId="21709" xr:uid="{EA046F0D-91F2-4B49-A764-11305193782B}"/>
    <cellStyle name="Normal 2 79 7" xfId="21710" xr:uid="{FA2A67BF-9281-4EDA-8E10-24E898A709E8}"/>
    <cellStyle name="Normal 2 79 8" xfId="21711" xr:uid="{2771B7B8-EF78-4A7D-A65F-92595896FDB8}"/>
    <cellStyle name="Normal 2 79 9" xfId="21712" xr:uid="{4107E6F0-3618-47B9-B103-B89FD8CA2073}"/>
    <cellStyle name="Normal 2 8" xfId="21713" xr:uid="{CA760489-F5C7-4A94-8602-7061C420AA35}"/>
    <cellStyle name="Normal 2 8 2" xfId="21714" xr:uid="{3FA8B6C2-2CB9-4759-BBBF-0F190AD37346}"/>
    <cellStyle name="Normal 2 8 3" xfId="21715" xr:uid="{283B1772-90DB-42BB-93CA-05604DD3EBB0}"/>
    <cellStyle name="Normal 2 8 4" xfId="21716" xr:uid="{D4FFE5D2-8684-4AC9-A837-F9E95B9D9F71}"/>
    <cellStyle name="Normal 2 80" xfId="21717" xr:uid="{B6E82B25-BA11-449C-8CCD-E7EF3AD1BD76}"/>
    <cellStyle name="Normal 2 80 10" xfId="21718" xr:uid="{86A30A0F-5746-4C82-A5C4-330E982359E8}"/>
    <cellStyle name="Normal 2 80 11" xfId="21719" xr:uid="{F3958B10-B822-4909-A722-957B7F80F5E9}"/>
    <cellStyle name="Normal 2 80 12" xfId="21720" xr:uid="{7B7CDCA0-6D98-47D4-96DC-66B94C1080F5}"/>
    <cellStyle name="Normal 2 80 13" xfId="21721" xr:uid="{ACB496C5-2616-4200-83B7-5002301AFA66}"/>
    <cellStyle name="Normal 2 80 13 2" xfId="21722" xr:uid="{0A5F2771-C10F-450E-905D-168AAF98CF14}"/>
    <cellStyle name="Normal 2 80 13 3" xfId="21723" xr:uid="{9CD130A8-8A9E-47E6-8744-67AD4F745087}"/>
    <cellStyle name="Normal 2 80 13 4" xfId="21724" xr:uid="{5B4186EB-8D0A-4D69-9480-F018F7E13EC4}"/>
    <cellStyle name="Normal 2 80 14" xfId="21725" xr:uid="{F6850AAA-05CA-4D3E-A7A3-4EF800415750}"/>
    <cellStyle name="Normal 2 80 15" xfId="21726" xr:uid="{E377F878-4909-46FF-84D8-852CB87A1EAD}"/>
    <cellStyle name="Normal 2 80 16" xfId="21727" xr:uid="{3BA0F1D7-40B8-45D0-96E6-AEBC444D7D7B}"/>
    <cellStyle name="Normal 2 80 2" xfId="21728" xr:uid="{188D6A79-71F0-445A-A6A5-C0E6BA2CF300}"/>
    <cellStyle name="Normal 2 80 2 10" xfId="21729" xr:uid="{85D4375A-13CA-4E04-ADB6-808255C8B935}"/>
    <cellStyle name="Normal 2 80 2 11" xfId="21730" xr:uid="{2A8D310C-CC42-4CB1-8588-301338717153}"/>
    <cellStyle name="Normal 2 80 2 11 2" xfId="21731" xr:uid="{FA24CC2D-A0E0-4A34-9D41-99DF4A676D71}"/>
    <cellStyle name="Normal 2 80 2 11 3" xfId="21732" xr:uid="{FEDBE501-2836-4581-BAAB-E86E14340BA2}"/>
    <cellStyle name="Normal 2 80 2 11 4" xfId="21733" xr:uid="{DAA2BFB3-D06B-4264-AD0E-A26C21CC2E35}"/>
    <cellStyle name="Normal 2 80 2 12" xfId="21734" xr:uid="{A6520A44-2310-4AF7-95A3-B416ED04E3CB}"/>
    <cellStyle name="Normal 2 80 2 13" xfId="21735" xr:uid="{23055772-9B59-4ECD-8E0E-00D0FAA1BA0B}"/>
    <cellStyle name="Normal 2 80 2 14" xfId="21736" xr:uid="{EE278195-85EF-4B1E-8CFB-3881DB04A6D3}"/>
    <cellStyle name="Normal 2 80 2 2" xfId="21737" xr:uid="{CB70FF3E-EA9A-4708-8A28-79C8C2C68E80}"/>
    <cellStyle name="Normal 2 80 2 2 10" xfId="21738" xr:uid="{CF36C336-3DFA-494F-BB9E-376AE1EF0F20}"/>
    <cellStyle name="Normal 2 80 2 2 11" xfId="21739" xr:uid="{B1CC455A-B9FF-4E8C-A85F-2C3515EC6E7A}"/>
    <cellStyle name="Normal 2 80 2 2 2" xfId="21740" xr:uid="{F9841675-1AE9-4507-B8A3-B6B4A9A96807}"/>
    <cellStyle name="Normal 2 80 2 2 2 10" xfId="21741" xr:uid="{F6BF32F2-038C-42E0-AA5F-CF03EEDAB0D4}"/>
    <cellStyle name="Normal 2 80 2 2 2 11" xfId="21742" xr:uid="{B2AC54C0-D91B-46E4-BFA4-8C742790DC2A}"/>
    <cellStyle name="Normal 2 80 2 2 2 2" xfId="21743" xr:uid="{0E4830CD-427B-4C1A-825F-DD25B83202A0}"/>
    <cellStyle name="Normal 2 80 2 2 2 2 2" xfId="21744" xr:uid="{FFF26EB7-931D-463F-8618-AFEC403312A9}"/>
    <cellStyle name="Normal 2 80 2 2 2 2 2 2" xfId="21745" xr:uid="{52CD6C86-A65F-49C1-9B47-9E0CEDB6BD64}"/>
    <cellStyle name="Normal 2 80 2 2 2 2 2 3" xfId="21746" xr:uid="{0408224E-583B-4ADD-8091-2EC729063403}"/>
    <cellStyle name="Normal 2 80 2 2 2 2 2 4" xfId="21747" xr:uid="{058BF45B-FC6D-44C6-A884-E991203B95AD}"/>
    <cellStyle name="Normal 2 80 2 2 2 2 3" xfId="21748" xr:uid="{266B79C8-A980-4147-A6E9-019FAA30CBCA}"/>
    <cellStyle name="Normal 2 80 2 2 2 2 4" xfId="21749" xr:uid="{3B9128BF-3C21-4A5B-9800-39D855923DEE}"/>
    <cellStyle name="Normal 2 80 2 2 2 2 5" xfId="21750" xr:uid="{46D49C15-9501-466E-A1FA-55442C01DE08}"/>
    <cellStyle name="Normal 2 80 2 2 2 2 6" xfId="21751" xr:uid="{DFB79100-655A-4616-AC02-A4B21247AB1C}"/>
    <cellStyle name="Normal 2 80 2 2 2 3" xfId="21752" xr:uid="{192C1E1B-467C-4021-B9BE-B02EC05CFBC2}"/>
    <cellStyle name="Normal 2 80 2 2 2 4" xfId="21753" xr:uid="{DC7FB212-6575-4142-82B8-AA7DEF62D9BC}"/>
    <cellStyle name="Normal 2 80 2 2 2 5" xfId="21754" xr:uid="{DFEFF944-522A-4DEE-8941-C7AEA9895122}"/>
    <cellStyle name="Normal 2 80 2 2 2 6" xfId="21755" xr:uid="{25B30B1F-D6F1-45C0-B2DA-6045F2F4040C}"/>
    <cellStyle name="Normal 2 80 2 2 2 7" xfId="21756" xr:uid="{1F8777B9-5AD9-4F36-A58D-84356680A899}"/>
    <cellStyle name="Normal 2 80 2 2 2 8" xfId="21757" xr:uid="{3CB9FF70-E354-40B6-BB86-37E5B7437DDB}"/>
    <cellStyle name="Normal 2 80 2 2 2 8 2" xfId="21758" xr:uid="{147A7E51-210E-4DA4-8B7D-79BAA75677DD}"/>
    <cellStyle name="Normal 2 80 2 2 2 8 3" xfId="21759" xr:uid="{8446F27D-B21B-4529-BDF7-7E2BDD90BDEB}"/>
    <cellStyle name="Normal 2 80 2 2 2 8 4" xfId="21760" xr:uid="{9EAA4CDE-23BF-4F86-B1F2-814F1398D082}"/>
    <cellStyle name="Normal 2 80 2 2 2 9" xfId="21761" xr:uid="{F080A3DC-D9AB-4160-ABF3-257E20AACDA7}"/>
    <cellStyle name="Normal 2 80 2 2 3" xfId="21762" xr:uid="{46B34F96-1D18-41DD-A8A2-39EEBEF97FC5}"/>
    <cellStyle name="Normal 2 80 2 2 3 2" xfId="21763" xr:uid="{B1D866FA-C41E-476C-8D12-CB615BEA686E}"/>
    <cellStyle name="Normal 2 80 2 2 3 2 2" xfId="21764" xr:uid="{E5119B4D-F3F4-4EFA-8A17-122F61137F1F}"/>
    <cellStyle name="Normal 2 80 2 2 3 2 3" xfId="21765" xr:uid="{2045F2BD-B5B6-47D2-B404-5CC07D412866}"/>
    <cellStyle name="Normal 2 80 2 2 3 2 4" xfId="21766" xr:uid="{6A4EC82E-3C9E-4983-BF47-7F0871445FDA}"/>
    <cellStyle name="Normal 2 80 2 2 3 3" xfId="21767" xr:uid="{D68C7D38-1A86-4C87-A50A-079185FE2F3E}"/>
    <cellStyle name="Normal 2 80 2 2 3 4" xfId="21768" xr:uid="{2C763D17-937D-4195-B2FE-66792A562C16}"/>
    <cellStyle name="Normal 2 80 2 2 3 5" xfId="21769" xr:uid="{9C29E9DA-DB90-41BB-974B-3A093B02E98C}"/>
    <cellStyle name="Normal 2 80 2 2 3 6" xfId="21770" xr:uid="{4A93BE6C-3922-4916-BFEB-8E9ED9F06C64}"/>
    <cellStyle name="Normal 2 80 2 2 4" xfId="21771" xr:uid="{69220BA9-AFC9-4B25-9E5D-44AD4DA5FEA5}"/>
    <cellStyle name="Normal 2 80 2 2 5" xfId="21772" xr:uid="{3FB24E20-EAA9-45CF-B486-FBC804B2FC8C}"/>
    <cellStyle name="Normal 2 80 2 2 6" xfId="21773" xr:uid="{ACA2BD2C-5423-4A04-8389-0EE513842066}"/>
    <cellStyle name="Normal 2 80 2 2 7" xfId="21774" xr:uid="{54E2F76E-F6A7-4AEA-B54C-4DB52E254372}"/>
    <cellStyle name="Normal 2 80 2 2 8" xfId="21775" xr:uid="{FD0ACE4B-CF4B-46C7-8BD5-1E2A594F7F97}"/>
    <cellStyle name="Normal 2 80 2 2 8 2" xfId="21776" xr:uid="{8D1EA081-80AB-4669-8790-8FE7666A1CB2}"/>
    <cellStyle name="Normal 2 80 2 2 8 3" xfId="21777" xr:uid="{E8EE12D4-7FAE-4011-8B1B-9B23E16153DB}"/>
    <cellStyle name="Normal 2 80 2 2 8 4" xfId="21778" xr:uid="{40B3D73C-20DD-4D33-860C-22403200F771}"/>
    <cellStyle name="Normal 2 80 2 2 9" xfId="21779" xr:uid="{E98068F8-CD7A-4504-8C36-C0FE2A7314DC}"/>
    <cellStyle name="Normal 2 80 2 3" xfId="21780" xr:uid="{63A7B328-AC55-4928-B65A-537CE1BE0BFE}"/>
    <cellStyle name="Normal 2 80 2 4" xfId="21781" xr:uid="{618D5175-3A9E-4D7A-BC4D-725D81296A60}"/>
    <cellStyle name="Normal 2 80 2 5" xfId="21782" xr:uid="{CA334708-3E08-4386-B0D5-5EC1637F3F44}"/>
    <cellStyle name="Normal 2 80 2 5 2" xfId="21783" xr:uid="{67F88E4D-4952-451F-92F9-223BAAF0C588}"/>
    <cellStyle name="Normal 2 80 2 5 2 2" xfId="21784" xr:uid="{9CF2A120-36BC-4F02-A207-DB354EAAA8CE}"/>
    <cellStyle name="Normal 2 80 2 5 2 3" xfId="21785" xr:uid="{DD198956-52DF-476D-937D-3DCB3A5B84A8}"/>
    <cellStyle name="Normal 2 80 2 5 2 4" xfId="21786" xr:uid="{89675699-3D47-4132-A776-ECF48DB9741A}"/>
    <cellStyle name="Normal 2 80 2 5 3" xfId="21787" xr:uid="{BD84C66B-E997-4FA9-99AE-F4161E604E15}"/>
    <cellStyle name="Normal 2 80 2 5 4" xfId="21788" xr:uid="{CDEAC96F-0130-4AA4-9D6B-8DAEE87FBF50}"/>
    <cellStyle name="Normal 2 80 2 5 5" xfId="21789" xr:uid="{91F80A73-054C-4898-901B-4E794892C762}"/>
    <cellStyle name="Normal 2 80 2 5 6" xfId="21790" xr:uid="{3EEB7B87-6F2F-4E63-915C-D3E059613104}"/>
    <cellStyle name="Normal 2 80 2 6" xfId="21791" xr:uid="{0F23E5E1-982C-4BB0-9853-DE3E77B46B77}"/>
    <cellStyle name="Normal 2 80 2 7" xfId="21792" xr:uid="{B850A0B3-32B2-4D11-8DA1-BFA55DD6AE2D}"/>
    <cellStyle name="Normal 2 80 2 8" xfId="21793" xr:uid="{2C46516F-60D3-4C81-91A2-BF226711546D}"/>
    <cellStyle name="Normal 2 80 2 9" xfId="21794" xr:uid="{F98E609F-F7E0-4D99-BA8E-CF696625654D}"/>
    <cellStyle name="Normal 2 80 3" xfId="21795" xr:uid="{5483044C-EAB3-4836-B77D-E88B85E10C3C}"/>
    <cellStyle name="Normal 2 80 4" xfId="21796" xr:uid="{97BA8617-F397-401B-A517-04D88C568C09}"/>
    <cellStyle name="Normal 2 80 5" xfId="21797" xr:uid="{6144362F-E6A6-4668-9D00-B2FA2BC8B72D}"/>
    <cellStyle name="Normal 2 80 5 10" xfId="21798" xr:uid="{10D02EFF-9B8D-49F8-9487-5B54D2A0538E}"/>
    <cellStyle name="Normal 2 80 5 11" xfId="21799" xr:uid="{7CB4450F-1280-4AA1-85B0-30ED70D207FC}"/>
    <cellStyle name="Normal 2 80 5 2" xfId="21800" xr:uid="{7796ED2F-32B9-41A1-8018-4947B3004698}"/>
    <cellStyle name="Normal 2 80 5 2 10" xfId="21801" xr:uid="{9500D135-66D8-4EC8-8C30-B1F1616B35E3}"/>
    <cellStyle name="Normal 2 80 5 2 11" xfId="21802" xr:uid="{65333181-E100-4C66-953B-BF1C4A2D5181}"/>
    <cellStyle name="Normal 2 80 5 2 2" xfId="21803" xr:uid="{2047A180-4CBF-4DFF-9B96-8BE5C778B50A}"/>
    <cellStyle name="Normal 2 80 5 2 2 2" xfId="21804" xr:uid="{A8DFAE49-2BFD-4BD9-9FBE-2DBD2DCBDDEB}"/>
    <cellStyle name="Normal 2 80 5 2 2 2 2" xfId="21805" xr:uid="{48BB89BF-A86C-4A46-ACD1-E016C87B711B}"/>
    <cellStyle name="Normal 2 80 5 2 2 2 3" xfId="21806" xr:uid="{1F2FA431-0309-4266-AF1F-A564C15FC3A2}"/>
    <cellStyle name="Normal 2 80 5 2 2 2 4" xfId="21807" xr:uid="{A43A25F2-2339-43A7-B00F-82E4DF76E1B5}"/>
    <cellStyle name="Normal 2 80 5 2 2 3" xfId="21808" xr:uid="{1E329874-633A-45B9-B050-667FF9E6E860}"/>
    <cellStyle name="Normal 2 80 5 2 2 4" xfId="21809" xr:uid="{938F90B8-3F84-4BF2-93DA-04B2030788C7}"/>
    <cellStyle name="Normal 2 80 5 2 2 5" xfId="21810" xr:uid="{4F77B5FD-0E32-4B0B-80BF-D17E0940CF62}"/>
    <cellStyle name="Normal 2 80 5 2 2 6" xfId="21811" xr:uid="{EF52E507-E659-41C0-8831-A8A209D10A70}"/>
    <cellStyle name="Normal 2 80 5 2 3" xfId="21812" xr:uid="{9BB58367-5615-4773-954E-1C1D78C142F3}"/>
    <cellStyle name="Normal 2 80 5 2 4" xfId="21813" xr:uid="{40D14C9C-B40B-4706-92B4-8241E81CE9CC}"/>
    <cellStyle name="Normal 2 80 5 2 5" xfId="21814" xr:uid="{46F767C3-572C-431E-A080-365867A4E95E}"/>
    <cellStyle name="Normal 2 80 5 2 6" xfId="21815" xr:uid="{1F461CC8-BBAA-4F12-9209-918A46E70379}"/>
    <cellStyle name="Normal 2 80 5 2 7" xfId="21816" xr:uid="{5799633E-275E-4A38-8D39-9EEAE88BD4A2}"/>
    <cellStyle name="Normal 2 80 5 2 8" xfId="21817" xr:uid="{5F24FB7F-6E43-4E46-92BF-69DCDEFCEA6E}"/>
    <cellStyle name="Normal 2 80 5 2 8 2" xfId="21818" xr:uid="{ABE4A8BC-E019-4D9F-BEB0-B224A0EDE387}"/>
    <cellStyle name="Normal 2 80 5 2 8 3" xfId="21819" xr:uid="{F92197C9-22F6-4BAF-94BA-1FEFB47E47A0}"/>
    <cellStyle name="Normal 2 80 5 2 8 4" xfId="21820" xr:uid="{BDCEF04F-2F0C-4C6C-9E15-6181919149A1}"/>
    <cellStyle name="Normal 2 80 5 2 9" xfId="21821" xr:uid="{14CD0992-2D11-4183-B967-297FE8DDA780}"/>
    <cellStyle name="Normal 2 80 5 3" xfId="21822" xr:uid="{88E6C8F2-A8E8-4BF5-AB1F-5D36D3CEE462}"/>
    <cellStyle name="Normal 2 80 5 3 2" xfId="21823" xr:uid="{A12DCC5C-F466-4C7F-8382-C27CFCAAB0C7}"/>
    <cellStyle name="Normal 2 80 5 3 2 2" xfId="21824" xr:uid="{9BE5DA70-7A94-4BC7-A4A0-9B702CDAC071}"/>
    <cellStyle name="Normal 2 80 5 3 2 3" xfId="21825" xr:uid="{96E74BF8-332B-4C51-800E-DC37D5244274}"/>
    <cellStyle name="Normal 2 80 5 3 2 4" xfId="21826" xr:uid="{D78FBC3B-D1AA-4D39-835A-628C4662E976}"/>
    <cellStyle name="Normal 2 80 5 3 3" xfId="21827" xr:uid="{6A2456BB-8F64-4843-AA8E-A233CA7F34CA}"/>
    <cellStyle name="Normal 2 80 5 3 4" xfId="21828" xr:uid="{BE6CDCBA-CE11-44D9-85F6-BB58508A2F16}"/>
    <cellStyle name="Normal 2 80 5 3 5" xfId="21829" xr:uid="{4CF465BF-125C-4BE8-BC86-084625932720}"/>
    <cellStyle name="Normal 2 80 5 3 6" xfId="21830" xr:uid="{FD325A81-B293-4AD6-884F-A0ECB83FA3B6}"/>
    <cellStyle name="Normal 2 80 5 4" xfId="21831" xr:uid="{7B7E333C-D8B6-43A9-AA1C-E2185DC89858}"/>
    <cellStyle name="Normal 2 80 5 5" xfId="21832" xr:uid="{3B17B3DE-2C55-45A0-AA21-306C213E0AA1}"/>
    <cellStyle name="Normal 2 80 5 6" xfId="21833" xr:uid="{D0F62F45-B833-445E-A67D-B876CD49FD24}"/>
    <cellStyle name="Normal 2 80 5 7" xfId="21834" xr:uid="{7678A460-F02E-4A48-98A1-AD62A95C2E9F}"/>
    <cellStyle name="Normal 2 80 5 8" xfId="21835" xr:uid="{292B0798-A36E-4A39-95FC-C71A685FB7DB}"/>
    <cellStyle name="Normal 2 80 5 8 2" xfId="21836" xr:uid="{C1EBB9BA-ECFB-462E-B853-96FDC5F9ED2E}"/>
    <cellStyle name="Normal 2 80 5 8 3" xfId="21837" xr:uid="{FB2A59E0-E60D-45CB-9783-9B177516C553}"/>
    <cellStyle name="Normal 2 80 5 8 4" xfId="21838" xr:uid="{4FA79BB0-1F0F-42A4-9DC7-C24F22A44DDF}"/>
    <cellStyle name="Normal 2 80 5 9" xfId="21839" xr:uid="{F40B0FC6-2CC0-42FA-B2AD-C661BED5DC18}"/>
    <cellStyle name="Normal 2 80 6" xfId="21840" xr:uid="{03D1BE66-2597-4521-A142-A81F72570AAA}"/>
    <cellStyle name="Normal 2 80 7" xfId="21841" xr:uid="{87ED9378-F7C0-4437-8044-AFC272E69D10}"/>
    <cellStyle name="Normal 2 80 7 2" xfId="21842" xr:uid="{575D3B5A-5739-42EC-8348-2CDBD459B323}"/>
    <cellStyle name="Normal 2 80 7 2 2" xfId="21843" xr:uid="{ED3D4AA1-CBC0-41F1-9BF2-D0FDCAB404E2}"/>
    <cellStyle name="Normal 2 80 7 2 3" xfId="21844" xr:uid="{8BD58D05-39AE-474C-9D3D-AD2D237036AD}"/>
    <cellStyle name="Normal 2 80 7 2 4" xfId="21845" xr:uid="{C860DA7B-B19F-49EB-9BF2-7C9FD0C9A9C8}"/>
    <cellStyle name="Normal 2 80 7 3" xfId="21846" xr:uid="{50B2C385-9B28-4D3D-8870-15518D64EDDB}"/>
    <cellStyle name="Normal 2 80 7 4" xfId="21847" xr:uid="{D2DBCF38-478A-46D4-8A19-B3C158C49885}"/>
    <cellStyle name="Normal 2 80 7 5" xfId="21848" xr:uid="{AC6781B7-1893-48AA-8583-20776DE8270E}"/>
    <cellStyle name="Normal 2 80 7 6" xfId="21849" xr:uid="{B0FDBA01-20AE-43B6-824B-DC835F17B0BC}"/>
    <cellStyle name="Normal 2 80 8" xfId="21850" xr:uid="{5D56B549-9FF9-4736-ABC6-EDCC69707C36}"/>
    <cellStyle name="Normal 2 80 9" xfId="21851" xr:uid="{B80B7F3D-877A-4206-885E-0735CBBD71D2}"/>
    <cellStyle name="Normal 2 81" xfId="21852" xr:uid="{C783CA8B-DE0C-405A-8CD7-92B74EC2A974}"/>
    <cellStyle name="Normal 2 82" xfId="21853" xr:uid="{C943830A-1145-4E51-AA13-2EE5DEBAF1AB}"/>
    <cellStyle name="Normal 2 83" xfId="21854" xr:uid="{64326012-A3E3-4871-85E4-F07C71D0A58B}"/>
    <cellStyle name="Normal 2 84" xfId="21855" xr:uid="{528EE368-AA40-45FD-8859-F985D9F99211}"/>
    <cellStyle name="Normal 2 85" xfId="21856" xr:uid="{DC139519-11CA-4588-B51D-D31A28178A8D}"/>
    <cellStyle name="Normal 2 86" xfId="21857" xr:uid="{43087C56-34F0-4E11-A181-BA6E422A9652}"/>
    <cellStyle name="Normal 2 87" xfId="21858" xr:uid="{E08CE770-E86E-4952-B945-84992818E6AF}"/>
    <cellStyle name="Normal 2 88" xfId="21859" xr:uid="{B3CC53C4-8E26-4FBD-9FF4-FB407C482110}"/>
    <cellStyle name="Normal 2 88 10" xfId="21860" xr:uid="{E22660E9-A610-414F-988B-5F1AB49F7343}"/>
    <cellStyle name="Normal 2 88 11" xfId="21861" xr:uid="{57171956-5DE5-4877-98F5-BE529342E37F}"/>
    <cellStyle name="Normal 2 88 11 2" xfId="21862" xr:uid="{82938AA9-AEB3-4FA6-B88A-637C6C1EDC87}"/>
    <cellStyle name="Normal 2 88 11 3" xfId="21863" xr:uid="{4255C026-004A-4C61-A357-3C580580A3D3}"/>
    <cellStyle name="Normal 2 88 11 4" xfId="21864" xr:uid="{FA879A38-BFE9-445C-A418-388275770863}"/>
    <cellStyle name="Normal 2 88 12" xfId="21865" xr:uid="{4EA19927-94C6-45EC-8A05-DE2DC5438CE2}"/>
    <cellStyle name="Normal 2 88 13" xfId="21866" xr:uid="{2937F5F8-AFCB-4BC4-9AE3-71AEAB1B2E63}"/>
    <cellStyle name="Normal 2 88 14" xfId="21867" xr:uid="{6665FFF5-6E07-4E80-8321-7B5DE169C20D}"/>
    <cellStyle name="Normal 2 88 2" xfId="21868" xr:uid="{2757F8E1-CF38-47E2-B05E-9FBB1A1CF1AC}"/>
    <cellStyle name="Normal 2 88 2 10" xfId="21869" xr:uid="{8D6459C2-2440-42D7-8B36-A261E1E6530F}"/>
    <cellStyle name="Normal 2 88 2 11" xfId="21870" xr:uid="{D8AF0D81-BA3A-4C74-B89F-90DB12FE9A69}"/>
    <cellStyle name="Normal 2 88 2 2" xfId="21871" xr:uid="{133AAAFA-7931-42D9-941F-3A99DEF61058}"/>
    <cellStyle name="Normal 2 88 2 2 10" xfId="21872" xr:uid="{2E30C227-3A45-4503-9811-706344B058FF}"/>
    <cellStyle name="Normal 2 88 2 2 11" xfId="21873" xr:uid="{4DEAA767-0B6D-4F78-B694-8EC5AFD79E8F}"/>
    <cellStyle name="Normal 2 88 2 2 2" xfId="21874" xr:uid="{B89DA797-B03B-4D0D-A49A-A22F0AA181A5}"/>
    <cellStyle name="Normal 2 88 2 2 2 2" xfId="21875" xr:uid="{E856BE99-8ECE-4356-BB6E-F1588F21CEF6}"/>
    <cellStyle name="Normal 2 88 2 2 2 2 2" xfId="21876" xr:uid="{79BAD73C-7257-4326-A3B9-2A25E8CFD225}"/>
    <cellStyle name="Normal 2 88 2 2 2 2 3" xfId="21877" xr:uid="{349431A2-3FE5-4559-9D2C-A23C2BAF7DEB}"/>
    <cellStyle name="Normal 2 88 2 2 2 2 4" xfId="21878" xr:uid="{475A3256-AE0C-446C-9E0A-788426619620}"/>
    <cellStyle name="Normal 2 88 2 2 2 3" xfId="21879" xr:uid="{964941BE-0AB1-42DB-A120-6458857018A1}"/>
    <cellStyle name="Normal 2 88 2 2 2 4" xfId="21880" xr:uid="{D3E5AABD-F49F-4758-8AFC-830F28F4EB5E}"/>
    <cellStyle name="Normal 2 88 2 2 2 5" xfId="21881" xr:uid="{F13D147E-1812-4C18-A5F5-D43AC27D7951}"/>
    <cellStyle name="Normal 2 88 2 2 2 6" xfId="21882" xr:uid="{035FA546-EAC6-42A5-80CF-03F2344C60CF}"/>
    <cellStyle name="Normal 2 88 2 2 3" xfId="21883" xr:uid="{0F6F7DFD-A454-4497-8663-82755288162B}"/>
    <cellStyle name="Normal 2 88 2 2 4" xfId="21884" xr:uid="{7825E986-0FCE-4C6C-B38F-F6F898048C73}"/>
    <cellStyle name="Normal 2 88 2 2 5" xfId="21885" xr:uid="{07A70D3B-9DAB-4A4D-9FE1-6EC1A714AA85}"/>
    <cellStyle name="Normal 2 88 2 2 6" xfId="21886" xr:uid="{1D0D5EDF-89BC-489D-AC72-D03E7AF339C7}"/>
    <cellStyle name="Normal 2 88 2 2 7" xfId="21887" xr:uid="{6C2BA38F-E75C-4A83-84A6-AAD73E6328A3}"/>
    <cellStyle name="Normal 2 88 2 2 8" xfId="21888" xr:uid="{F1D66DD2-0F28-4E87-BBC4-C82DD7B96D22}"/>
    <cellStyle name="Normal 2 88 2 2 8 2" xfId="21889" xr:uid="{5060E968-4141-42A7-802A-E451256D8F1E}"/>
    <cellStyle name="Normal 2 88 2 2 8 3" xfId="21890" xr:uid="{10C5267A-C295-45D3-8181-F06EAA3F80B1}"/>
    <cellStyle name="Normal 2 88 2 2 8 4" xfId="21891" xr:uid="{78F94232-4327-4E0C-94FD-0838A4AA035F}"/>
    <cellStyle name="Normal 2 88 2 2 9" xfId="21892" xr:uid="{3CBE0F89-4133-4A12-99ED-C1A019D7DB72}"/>
    <cellStyle name="Normal 2 88 2 3" xfId="21893" xr:uid="{30BE24DF-D040-4033-9095-29E7F5F36863}"/>
    <cellStyle name="Normal 2 88 2 3 2" xfId="21894" xr:uid="{7799CE7A-3F0E-488B-81B5-F054825BF563}"/>
    <cellStyle name="Normal 2 88 2 3 2 2" xfId="21895" xr:uid="{3ED34F61-AB27-4BE9-A78A-3D2CBE096792}"/>
    <cellStyle name="Normal 2 88 2 3 2 3" xfId="21896" xr:uid="{F5BB1B2F-F412-4879-B84B-E0E617584B43}"/>
    <cellStyle name="Normal 2 88 2 3 2 4" xfId="21897" xr:uid="{9AA21DC7-1CDE-44C3-8148-89B1E4107606}"/>
    <cellStyle name="Normal 2 88 2 3 3" xfId="21898" xr:uid="{950BD84E-7014-43E5-B555-23FD3EECF753}"/>
    <cellStyle name="Normal 2 88 2 3 4" xfId="21899" xr:uid="{9FCEDA61-74D1-4954-9722-A51C227782B1}"/>
    <cellStyle name="Normal 2 88 2 3 5" xfId="21900" xr:uid="{16FCA30F-D6E1-45DF-BCA8-37A9CDBF4936}"/>
    <cellStyle name="Normal 2 88 2 3 6" xfId="21901" xr:uid="{3289C4A8-C5E7-4C53-84AB-CE563E066B08}"/>
    <cellStyle name="Normal 2 88 2 4" xfId="21902" xr:uid="{1FC5DA59-02DA-41C1-A319-0E73E864839E}"/>
    <cellStyle name="Normal 2 88 2 5" xfId="21903" xr:uid="{F1280C71-C195-4779-A67B-937C918AA6C4}"/>
    <cellStyle name="Normal 2 88 2 6" xfId="21904" xr:uid="{5A61047E-EC18-44D0-B152-C56E1FBA105E}"/>
    <cellStyle name="Normal 2 88 2 7" xfId="21905" xr:uid="{423C1052-41F9-4AC1-8953-89AE51159608}"/>
    <cellStyle name="Normal 2 88 2 8" xfId="21906" xr:uid="{BAC6BFFD-E408-460B-BCA8-743D9146C224}"/>
    <cellStyle name="Normal 2 88 2 8 2" xfId="21907" xr:uid="{23A1BEA1-B802-4407-B9FC-201A2AC4E18B}"/>
    <cellStyle name="Normal 2 88 2 8 3" xfId="21908" xr:uid="{08CFA273-AEAB-404A-965C-E5E638256775}"/>
    <cellStyle name="Normal 2 88 2 8 4" xfId="21909" xr:uid="{E9873C52-B26F-4CB1-BC1A-60CB86B2D9BA}"/>
    <cellStyle name="Normal 2 88 2 9" xfId="21910" xr:uid="{AC4E6795-1E7C-48BD-849C-5B74A72600E3}"/>
    <cellStyle name="Normal 2 88 3" xfId="21911" xr:uid="{6FA6CC6C-B608-47FF-8B75-3C70060B408D}"/>
    <cellStyle name="Normal 2 88 4" xfId="21912" xr:uid="{A5EC5AEC-474A-4E22-8214-70E41EE7AD66}"/>
    <cellStyle name="Normal 2 88 5" xfId="21913" xr:uid="{A5EC3C9E-9E1E-414D-AC08-24571EA6D0CA}"/>
    <cellStyle name="Normal 2 88 5 2" xfId="21914" xr:uid="{7154B8E8-6733-44EB-85F5-738C92924DC8}"/>
    <cellStyle name="Normal 2 88 5 2 2" xfId="21915" xr:uid="{0ADFB206-EA90-4A8C-B60E-8554D42F85A8}"/>
    <cellStyle name="Normal 2 88 5 2 3" xfId="21916" xr:uid="{7BFDF8ED-745A-43BF-BE00-903219DB9F86}"/>
    <cellStyle name="Normal 2 88 5 2 4" xfId="21917" xr:uid="{06B376AA-F9A9-455E-BC85-0652A6DFB5E3}"/>
    <cellStyle name="Normal 2 88 5 3" xfId="21918" xr:uid="{635A0611-F138-4CEC-8365-F8BE3262373A}"/>
    <cellStyle name="Normal 2 88 5 4" xfId="21919" xr:uid="{B35F9394-E235-4BA9-9387-95977F861E81}"/>
    <cellStyle name="Normal 2 88 5 5" xfId="21920" xr:uid="{E6B9E016-F1CF-4C45-B8A8-786CC29264C3}"/>
    <cellStyle name="Normal 2 88 5 6" xfId="21921" xr:uid="{57AE10B3-A951-40B6-9C5A-C9AD8D034C1B}"/>
    <cellStyle name="Normal 2 88 6" xfId="21922" xr:uid="{EE663BEA-54C0-4E65-A7BE-04ED5D1A7E3F}"/>
    <cellStyle name="Normal 2 88 7" xfId="21923" xr:uid="{BCA63DAB-63B3-4F22-AF8E-C7FF614D1ECE}"/>
    <cellStyle name="Normal 2 88 8" xfId="21924" xr:uid="{13FDC193-70B4-46E9-992F-8B1D6CE27BDC}"/>
    <cellStyle name="Normal 2 88 9" xfId="21925" xr:uid="{3E88BFCE-9125-45DE-A428-A45E3C1ABD17}"/>
    <cellStyle name="Normal 2 89" xfId="21926" xr:uid="{BAFE88E4-E358-44AD-9230-52FAE227A022}"/>
    <cellStyle name="Normal 2 9" xfId="21927" xr:uid="{87DD5871-19D7-4E12-B969-7B614AD80A13}"/>
    <cellStyle name="Normal 2 9 2" xfId="21928" xr:uid="{B484BB78-D8DE-4356-B8B5-2499BBFF872E}"/>
    <cellStyle name="Normal 2 9 3" xfId="21929" xr:uid="{2B7D2FB2-7753-4082-814D-E68B14A3DEAA}"/>
    <cellStyle name="Normal 2 90" xfId="21930" xr:uid="{C28A3467-95DC-44CE-8430-47B1AE51434F}"/>
    <cellStyle name="Normal 2 90 10" xfId="21931" xr:uid="{A0417135-DCB3-4A7B-9781-17BA12FCD613}"/>
    <cellStyle name="Normal 2 90 11" xfId="21932" xr:uid="{6F589427-3376-4AD5-A0E2-D7F7E6018DAD}"/>
    <cellStyle name="Normal 2 90 2" xfId="21933" xr:uid="{B3F4E0D8-F012-4C84-97CA-0C621E2D7765}"/>
    <cellStyle name="Normal 2 90 2 10" xfId="21934" xr:uid="{EBADB277-7D62-4E46-8E0C-094B7C819EAE}"/>
    <cellStyle name="Normal 2 90 2 11" xfId="21935" xr:uid="{60285E92-5AC6-441A-A8EA-BFC6F997EFB5}"/>
    <cellStyle name="Normal 2 90 2 2" xfId="21936" xr:uid="{2B532352-4ABE-4337-BAA0-D7396A9C7960}"/>
    <cellStyle name="Normal 2 90 2 2 2" xfId="21937" xr:uid="{8D80CADB-D19C-494C-98E9-E6CCDCEF1F52}"/>
    <cellStyle name="Normal 2 90 2 2 2 2" xfId="21938" xr:uid="{CFA1B3A3-75ED-4DC7-98E9-CCFDA76FFDBC}"/>
    <cellStyle name="Normal 2 90 2 2 2 3" xfId="21939" xr:uid="{CE6D1CAE-777E-41B5-97DE-466722844C59}"/>
    <cellStyle name="Normal 2 90 2 2 2 4" xfId="21940" xr:uid="{23C1C1CB-ECD4-41D3-A1EC-2FF94E20FAE5}"/>
    <cellStyle name="Normal 2 90 2 2 3" xfId="21941" xr:uid="{35E6D4A1-5212-460A-98F8-C2A8B369480F}"/>
    <cellStyle name="Normal 2 90 2 2 4" xfId="21942" xr:uid="{5BABC588-6289-4B13-967C-AF32E3117F3E}"/>
    <cellStyle name="Normal 2 90 2 2 5" xfId="21943" xr:uid="{F6C35331-933B-4F79-9C16-170393A2C458}"/>
    <cellStyle name="Normal 2 90 2 2 6" xfId="21944" xr:uid="{BC1DBF1B-DCCA-4585-8923-A623977D6DBE}"/>
    <cellStyle name="Normal 2 90 2 3" xfId="21945" xr:uid="{94C44844-B6FA-4BA4-A722-A7EE3361FC8A}"/>
    <cellStyle name="Normal 2 90 2 4" xfId="21946" xr:uid="{15396B24-B9CD-4F13-996A-9756EFB71426}"/>
    <cellStyle name="Normal 2 90 2 5" xfId="21947" xr:uid="{E3E71DE4-322A-4EB1-8679-80D4C36B725B}"/>
    <cellStyle name="Normal 2 90 2 6" xfId="21948" xr:uid="{70439279-60D8-41CE-ACB4-57845CB0B66A}"/>
    <cellStyle name="Normal 2 90 2 7" xfId="21949" xr:uid="{46476F2A-4A24-4B2E-A7DE-CF120FC15B39}"/>
    <cellStyle name="Normal 2 90 2 8" xfId="21950" xr:uid="{4EB4A2F8-367F-49EB-BCF6-4A4F6D30BE99}"/>
    <cellStyle name="Normal 2 90 2 8 2" xfId="21951" xr:uid="{93AD1346-D7ED-4FB7-A717-C1C4AE071031}"/>
    <cellStyle name="Normal 2 90 2 8 3" xfId="21952" xr:uid="{6EEA3D23-17AA-491A-9492-5F36E0E458A8}"/>
    <cellStyle name="Normal 2 90 2 8 4" xfId="21953" xr:uid="{98F0EF7B-83D3-4AF5-8CE9-C95091F8A662}"/>
    <cellStyle name="Normal 2 90 2 9" xfId="21954" xr:uid="{A5048C8C-16A2-42B9-8813-A0978846EF90}"/>
    <cellStyle name="Normal 2 90 3" xfId="21955" xr:uid="{57611D4E-2165-48A5-9077-D2A4E4D0522D}"/>
    <cellStyle name="Normal 2 90 3 2" xfId="21956" xr:uid="{4CC6C5EE-2697-4121-B1F4-9776DA0DDF23}"/>
    <cellStyle name="Normal 2 90 3 2 2" xfId="21957" xr:uid="{ECBC7914-B8B7-4888-A11C-D9B81625EFDD}"/>
    <cellStyle name="Normal 2 90 3 2 3" xfId="21958" xr:uid="{085E527A-4D2E-4680-B1FD-A5E302B2A014}"/>
    <cellStyle name="Normal 2 90 3 2 4" xfId="21959" xr:uid="{C310D31E-DA57-4AC0-B2AF-41AC64E96ABF}"/>
    <cellStyle name="Normal 2 90 3 3" xfId="21960" xr:uid="{E50E4366-6B25-4601-80CD-BF5CA9DA46DD}"/>
    <cellStyle name="Normal 2 90 3 4" xfId="21961" xr:uid="{F36FB578-1126-4AA6-86C6-DB642F0AE712}"/>
    <cellStyle name="Normal 2 90 3 5" xfId="21962" xr:uid="{4695E8FA-E246-4997-B2FD-0D2FEFB0C61C}"/>
    <cellStyle name="Normal 2 90 3 6" xfId="21963" xr:uid="{6BD9C642-1D6B-4E08-A7FC-15BB0533B893}"/>
    <cellStyle name="Normal 2 90 4" xfId="21964" xr:uid="{A3F9F88B-ECAA-4D63-A676-DC10B0C26B6D}"/>
    <cellStyle name="Normal 2 90 5" xfId="21965" xr:uid="{2A8DC3F4-4304-42B9-8293-E99289AB0E65}"/>
    <cellStyle name="Normal 2 90 6" xfId="21966" xr:uid="{DEF620A4-C866-45BF-B3E3-3D6781408199}"/>
    <cellStyle name="Normal 2 90 7" xfId="21967" xr:uid="{65F56FF7-F0AD-4F28-A2BE-885005E158E8}"/>
    <cellStyle name="Normal 2 90 8" xfId="21968" xr:uid="{224FDCCB-9318-4659-94D0-CFE2C54334E7}"/>
    <cellStyle name="Normal 2 90 8 2" xfId="21969" xr:uid="{14E7FC0E-AD89-4934-BC57-A31394D6A7EF}"/>
    <cellStyle name="Normal 2 90 8 3" xfId="21970" xr:uid="{42ACB74A-86FE-4385-A722-806737EC4144}"/>
    <cellStyle name="Normal 2 90 8 4" xfId="21971" xr:uid="{3C19AC85-1D4C-4D84-BC50-067A309F23F1}"/>
    <cellStyle name="Normal 2 90 9" xfId="21972" xr:uid="{EF3CA138-9F28-44F7-9A67-E3D0A0D36ACF}"/>
    <cellStyle name="Normal 2 91" xfId="21973" xr:uid="{1949A769-A2D3-4FD3-A96C-3ECE2C7D5BE7}"/>
    <cellStyle name="Normal 2 92" xfId="21974" xr:uid="{BD9E4BF5-DE6E-42C3-8D52-6E54F99CCE90}"/>
    <cellStyle name="Normal 2 92 2" xfId="21975" xr:uid="{B5256CA6-56D5-4672-9935-0966119EA969}"/>
    <cellStyle name="Normal 2 92 2 2" xfId="21976" xr:uid="{4AFC95E7-D040-4A6C-860D-4DE4A4863F50}"/>
    <cellStyle name="Normal 2 92 2 3" xfId="21977" xr:uid="{921CA432-2BEE-4E83-BE7A-C7624C0B5C5A}"/>
    <cellStyle name="Normal 2 92 2 4" xfId="21978" xr:uid="{AF6BEC82-53D3-4CD2-86D1-1B0199E39CFB}"/>
    <cellStyle name="Normal 2 92 3" xfId="21979" xr:uid="{BC956C9F-A057-4BDF-85A7-AC6FC055EDB5}"/>
    <cellStyle name="Normal 2 92 4" xfId="21980" xr:uid="{5CA0FEF9-A6D2-490A-A547-5A549908D4EA}"/>
    <cellStyle name="Normal 2 92 5" xfId="21981" xr:uid="{891D2AB4-EE93-4E6A-A808-342BB8A52D5B}"/>
    <cellStyle name="Normal 2 92 6" xfId="21982" xr:uid="{7A5D0C47-84E2-4837-96D8-25740E480F95}"/>
    <cellStyle name="Normal 2 93" xfId="21983" xr:uid="{94B53FCA-6801-4CCC-9694-183EF63801C6}"/>
    <cellStyle name="Normal 2 94" xfId="21984" xr:uid="{4519A53F-D6E5-4EA3-AE38-80702D0B77D6}"/>
    <cellStyle name="Normal 2 95" xfId="21985" xr:uid="{8464B82C-A09F-4F42-BF8F-41DFC6840125}"/>
    <cellStyle name="Normal 2 96" xfId="21986" xr:uid="{69C39308-ABAF-4979-A768-036F660A2F95}"/>
    <cellStyle name="Normal 2 97" xfId="21987" xr:uid="{BDF78E00-1405-4CD0-AC4B-77C03F532C41}"/>
    <cellStyle name="Normal 2 98" xfId="21988" xr:uid="{9164857E-AF39-4631-A516-88816167D558}"/>
    <cellStyle name="Normal 2 98 2" xfId="21989" xr:uid="{B253EFFD-C561-4E5C-AF3D-B86F999B38EB}"/>
    <cellStyle name="Normal 2 98 3" xfId="21990" xr:uid="{613EF12A-A49C-4B54-B660-7726CACEE238}"/>
    <cellStyle name="Normal 2 98 4" xfId="21991" xr:uid="{4B542B4B-C936-4C6C-B4CD-F99917707535}"/>
    <cellStyle name="Normal 2 99" xfId="21992" xr:uid="{EDC1F6E5-F944-4CB0-9B6C-AD222726E799}"/>
    <cellStyle name="Normal 2_110621 OBRoutput FSR transUpdate and tobacco jun25" xfId="21993" xr:uid="{53D1B803-EBA0-48D0-8A9D-1293B612CCCC}"/>
    <cellStyle name="Normal 20" xfId="21994" xr:uid="{B76261B4-78FE-48C0-9FC1-DD1AD760363F}"/>
    <cellStyle name="Normal 20 10" xfId="21995" xr:uid="{D84A3735-C425-4A5A-BB5C-33661C94FF02}"/>
    <cellStyle name="Normal 20 11" xfId="21996" xr:uid="{B89214F5-94BC-4433-8F7C-C955B8326F78}"/>
    <cellStyle name="Normal 20 12" xfId="21997" xr:uid="{2F88C3E6-ECEF-43EC-81E1-2CB7E5BB7518}"/>
    <cellStyle name="Normal 20 13" xfId="21998" xr:uid="{124473CB-A359-4F82-829E-727302826FF0}"/>
    <cellStyle name="Normal 20 14" xfId="21999" xr:uid="{6602DB96-A507-4484-B964-55872D8FC692}"/>
    <cellStyle name="Normal 20 15" xfId="22000" xr:uid="{BA575CFE-5C54-4A4C-8753-F48C60CC9932}"/>
    <cellStyle name="Normal 20 16" xfId="22001" xr:uid="{14D2681B-FFB8-44A7-8015-785853E6CDEF}"/>
    <cellStyle name="Normal 20 17" xfId="22002" xr:uid="{D8F45118-0585-49F0-8D99-8309BEE219E0}"/>
    <cellStyle name="Normal 20 18" xfId="22003" xr:uid="{55851B6D-AA7A-43ED-BD65-E1F6930BABCD}"/>
    <cellStyle name="Normal 20 19" xfId="22004" xr:uid="{C234A5C8-9062-4116-8865-4F5C89469AF8}"/>
    <cellStyle name="Normal 20 2" xfId="22005" xr:uid="{01A8E79B-69E9-415E-B2E3-B818B93668EF}"/>
    <cellStyle name="Normal 20 2 2" xfId="22006" xr:uid="{66E05286-882D-44A5-B4CC-64E2A9643884}"/>
    <cellStyle name="Normal 20 2 2 2" xfId="22007" xr:uid="{7AF2ED15-30AB-4E5C-A82F-F2DCE0F8C111}"/>
    <cellStyle name="Normal 20 2 3" xfId="22008" xr:uid="{FD0A08B6-9997-4DCD-9547-6D39721D68BA}"/>
    <cellStyle name="Normal 20 20" xfId="22009" xr:uid="{E6A12D20-7AD7-4541-A735-75EAFD452696}"/>
    <cellStyle name="Normal 20 21" xfId="22010" xr:uid="{17D4FDDB-58B6-4EB4-91C4-54F246516DA9}"/>
    <cellStyle name="Normal 20 22" xfId="22011" xr:uid="{7E7B4A10-EE03-4A4C-837B-FAEEBFDA4B8A}"/>
    <cellStyle name="Normal 20 23" xfId="22012" xr:uid="{09393F53-4C25-4187-98A6-C44E16889479}"/>
    <cellStyle name="Normal 20 3" xfId="22013" xr:uid="{720FF42A-DD45-4266-82B6-6E4DE710B26B}"/>
    <cellStyle name="Normal 20 3 2" xfId="22014" xr:uid="{18B09C29-9AE1-4D4F-9345-AF568A31F78C}"/>
    <cellStyle name="Normal 20 4" xfId="22015" xr:uid="{9A5141F1-0703-450E-9C74-40C88A2B8B8B}"/>
    <cellStyle name="Normal 20 5" xfId="22016" xr:uid="{CA09B81A-7C25-4B97-AFBB-9578CC768FFD}"/>
    <cellStyle name="Normal 20 6" xfId="22017" xr:uid="{7F73BA21-5012-428D-9C14-31ACF54E19A4}"/>
    <cellStyle name="Normal 20 7" xfId="22018" xr:uid="{F31E9E0B-C243-45F6-BA6B-CF4EF85E345D}"/>
    <cellStyle name="Normal 20 8" xfId="22019" xr:uid="{15086D64-AC46-4A1C-86D1-FF5956DBEB7A}"/>
    <cellStyle name="Normal 20 9" xfId="22020" xr:uid="{17E4D967-D028-4D58-8CFA-EB6E89B45B92}"/>
    <cellStyle name="Normal 200" xfId="22021" xr:uid="{B0BF495E-41A0-44E3-BC84-307BBC9EBA52}"/>
    <cellStyle name="Normal 201" xfId="22022" xr:uid="{7BFD078F-D680-4E26-8F9D-F97438D8A67D}"/>
    <cellStyle name="Normal 202" xfId="22023" xr:uid="{07395B24-1420-43B1-9EA8-6586511ABD3D}"/>
    <cellStyle name="Normal 203" xfId="22024" xr:uid="{A364AA17-F45B-434D-851D-CCC9BC7C2322}"/>
    <cellStyle name="Normal 204" xfId="22025" xr:uid="{AE1F7C02-2927-43C5-8F8F-4E9DD5DDF9B8}"/>
    <cellStyle name="Normal 205" xfId="22026" xr:uid="{C4E3D812-3E5D-43DB-AA63-AE0D8BE51A32}"/>
    <cellStyle name="Normal 206" xfId="22027" xr:uid="{0232869A-A127-47E7-954D-E31934850C82}"/>
    <cellStyle name="Normal 207" xfId="22028" xr:uid="{13172F3A-0617-4CCD-A8DA-F1E9A7E7C392}"/>
    <cellStyle name="Normal 208" xfId="22029" xr:uid="{053A15BE-7469-4A3A-8B09-8F3D20F16F11}"/>
    <cellStyle name="Normal 208 2" xfId="22030" xr:uid="{5A6CD681-818B-4557-A0A2-A8515CFCF672}"/>
    <cellStyle name="Normal 208 3" xfId="22031" xr:uid="{40936DBF-7010-4B50-AFF4-83377B30DA8F}"/>
    <cellStyle name="Normal 208 4" xfId="22032" xr:uid="{734FFE20-EBE2-4E03-9D86-72ED845D7558}"/>
    <cellStyle name="Normal 209" xfId="22033" xr:uid="{F56BE649-3028-4F34-AB8E-6C2D9332528B}"/>
    <cellStyle name="Normal 209 2" xfId="22034" xr:uid="{C59F9534-EB74-440C-B3B2-7527A8279A23}"/>
    <cellStyle name="Normal 209 2 2" xfId="22035" xr:uid="{CA316EE3-518B-4D8E-A2BE-6B9A5DB65F4C}"/>
    <cellStyle name="Normal 21" xfId="22036" xr:uid="{6CDA6A3F-5489-4119-9346-B69C059673C5}"/>
    <cellStyle name="Normal 21 10" xfId="22037" xr:uid="{A48C9C29-5EC3-4A7A-BAE9-11FCF372C9A5}"/>
    <cellStyle name="Normal 21 11" xfId="22038" xr:uid="{9FDB0B6D-6487-4F79-9E56-D26E21C3C4E2}"/>
    <cellStyle name="Normal 21 12" xfId="22039" xr:uid="{098C689C-0187-49FF-96DB-35A0054A2824}"/>
    <cellStyle name="Normal 21 13" xfId="22040" xr:uid="{5F56AA72-0B0C-4B00-89DF-D0C6A334402D}"/>
    <cellStyle name="Normal 21 14" xfId="22041" xr:uid="{4337DAFE-EBA6-458D-AFA1-6E3B2F05E83D}"/>
    <cellStyle name="Normal 21 15" xfId="22042" xr:uid="{6F7BF0CB-C34E-4587-8746-5F77F1E069BF}"/>
    <cellStyle name="Normal 21 16" xfId="22043" xr:uid="{25E12909-F4C7-48D8-A9B7-1CCD64C7C73B}"/>
    <cellStyle name="Normal 21 17" xfId="22044" xr:uid="{DA3AD0F6-5DE9-48F4-ACD0-4FFC6634254D}"/>
    <cellStyle name="Normal 21 18" xfId="22045" xr:uid="{D5CFBA13-D79C-422C-A6F0-CBDAD50CBA6E}"/>
    <cellStyle name="Normal 21 19" xfId="22046" xr:uid="{BFF75F4A-318A-4AFD-AAB6-6D2539E225C8}"/>
    <cellStyle name="Normal 21 2" xfId="22047" xr:uid="{FAAD7597-63DB-47B9-8604-FCD2DE081AEB}"/>
    <cellStyle name="Normal 21 2 2" xfId="22048" xr:uid="{6D4C2446-B429-4620-928E-D9F13F898310}"/>
    <cellStyle name="Normal 21 20" xfId="22049" xr:uid="{73881AE4-536D-486E-9174-3E206AB5A871}"/>
    <cellStyle name="Normal 21 21" xfId="22050" xr:uid="{BABB2055-5098-49DE-B4C0-4FD91B558AF1}"/>
    <cellStyle name="Normal 21 22" xfId="22051" xr:uid="{2834C361-0871-49A0-BF34-A99A956D2DA4}"/>
    <cellStyle name="Normal 21 23" xfId="22052" xr:uid="{6FBFD08E-C507-4944-8B48-3810158445BF}"/>
    <cellStyle name="Normal 21 3" xfId="22053" xr:uid="{6C7DEC8C-AE37-4C4F-B5EC-35F561BC033B}"/>
    <cellStyle name="Normal 21 4" xfId="22054" xr:uid="{9A112AE8-1839-4ED8-B44C-43E31F88DD1D}"/>
    <cellStyle name="Normal 21 5" xfId="22055" xr:uid="{DD530B97-527A-44E2-86A3-28761B86CB4D}"/>
    <cellStyle name="Normal 21 6" xfId="22056" xr:uid="{1D7DF221-3430-45C3-998F-09CDBAFE642B}"/>
    <cellStyle name="Normal 21 7" xfId="22057" xr:uid="{1513FE50-F3D8-40C5-9B25-4430A43F7363}"/>
    <cellStyle name="Normal 21 8" xfId="22058" xr:uid="{E1E1CFFB-C856-472C-B671-181090D2FD5F}"/>
    <cellStyle name="Normal 21 9" xfId="22059" xr:uid="{AC176629-E6F5-408E-89AA-DE4A4DD68C5D}"/>
    <cellStyle name="Normal 21_Book1" xfId="22060" xr:uid="{DA728D75-F474-45CE-A9C8-6652C50A41E4}"/>
    <cellStyle name="Normal 210" xfId="22061" xr:uid="{0E08E536-0545-45A7-A9E9-868CAD01C2C7}"/>
    <cellStyle name="Normal 211" xfId="22062" xr:uid="{D47D4D8E-D842-404F-A1C3-51BEDB059FCC}"/>
    <cellStyle name="Normal 212" xfId="22063" xr:uid="{DA403B71-3912-4117-A591-B3E6891F2B9C}"/>
    <cellStyle name="Normal 213" xfId="22064" xr:uid="{A818ACEC-EA4B-4E06-9AD6-B1D4B5DED748}"/>
    <cellStyle name="Normal 214" xfId="22065" xr:uid="{33A42C21-7E87-4D56-BE1E-4C10EC1DC8AB}"/>
    <cellStyle name="Normal 215" xfId="22066" xr:uid="{B1E3C713-C988-40EC-8761-354671383F1C}"/>
    <cellStyle name="Normal 216" xfId="22067" xr:uid="{DFCDF16F-633A-4C68-85D8-825A5CBD5654}"/>
    <cellStyle name="Normal 217" xfId="22068" xr:uid="{1BC6ED93-BD99-48AE-89DC-79DD6009A3D7}"/>
    <cellStyle name="Normal 218" xfId="22069" xr:uid="{7D09B48E-E110-4B41-A7C4-E832B6C4C0A4}"/>
    <cellStyle name="Normal 219" xfId="22070" xr:uid="{79CB1335-C319-4685-85BB-9BF4B8E97710}"/>
    <cellStyle name="Normal 22" xfId="22071" xr:uid="{667C08B4-97E7-4954-AA8A-521FBB468BE3}"/>
    <cellStyle name="Normal 22 10" xfId="22072" xr:uid="{2DCC723C-6C50-40C3-9F02-48E28628E085}"/>
    <cellStyle name="Normal 22 11" xfId="22073" xr:uid="{02EBC03F-EA4F-4ADA-80AB-0459F1A1C303}"/>
    <cellStyle name="Normal 22 12" xfId="22074" xr:uid="{06A0F158-A223-419A-A48C-72F3AAA2B790}"/>
    <cellStyle name="Normal 22 13" xfId="22075" xr:uid="{CCEBB8D7-4806-45DD-A7D9-477E182E9896}"/>
    <cellStyle name="Normal 22 14" xfId="22076" xr:uid="{B4335650-9028-4FCB-8BC6-ED430CE8AE48}"/>
    <cellStyle name="Normal 22 15" xfId="22077" xr:uid="{B41537CF-C291-497B-8CD9-8CEBC9F1DB7A}"/>
    <cellStyle name="Normal 22 16" xfId="22078" xr:uid="{3720AACD-4093-489A-A0BF-B94151051376}"/>
    <cellStyle name="Normal 22 17" xfId="22079" xr:uid="{24542E39-D6B7-4661-BD94-E853BF313354}"/>
    <cellStyle name="Normal 22 18" xfId="22080" xr:uid="{AFB142D2-9CC5-47D5-8D83-6C423CEC04A5}"/>
    <cellStyle name="Normal 22 19" xfId="22081" xr:uid="{53202DA2-A99B-49EF-87B3-77FA9D91059A}"/>
    <cellStyle name="Normal 22 2" xfId="22082" xr:uid="{D2A4F8EE-3F22-4E0B-983C-109303487377}"/>
    <cellStyle name="Normal 22 2 2" xfId="22083" xr:uid="{9FBD1EDD-F32A-4C4B-B4FE-DBC6ACB9E23E}"/>
    <cellStyle name="Normal 22 20" xfId="22084" xr:uid="{67D803B5-AF17-4F54-B2D3-3B08CD70E060}"/>
    <cellStyle name="Normal 22 21" xfId="22085" xr:uid="{AF4CB70E-C5FF-49BF-9A3E-28D27E31B807}"/>
    <cellStyle name="Normal 22 22" xfId="22086" xr:uid="{8F53C01A-349E-492E-A716-A9CFC2F45C16}"/>
    <cellStyle name="Normal 22 23" xfId="22087" xr:uid="{6A6539C0-F58A-4EAC-9369-862334B65359}"/>
    <cellStyle name="Normal 22 3" xfId="22088" xr:uid="{0970D974-E839-4E9D-98E2-CDD887E933C1}"/>
    <cellStyle name="Normal 22 4" xfId="22089" xr:uid="{44EB96E9-A9CA-4276-9151-4F61783089E9}"/>
    <cellStyle name="Normal 22 5" xfId="22090" xr:uid="{0101E84B-C1EE-4898-AAF6-406FFCF5EF27}"/>
    <cellStyle name="Normal 22 6" xfId="22091" xr:uid="{5CEE53D9-8BC1-47A9-BBE6-0813C3D0B771}"/>
    <cellStyle name="Normal 22 7" xfId="22092" xr:uid="{53B4C562-FD69-415F-B5D7-D3E9CCF1A32F}"/>
    <cellStyle name="Normal 22 8" xfId="22093" xr:uid="{287781B6-E7B6-46E7-9676-C3668A19941E}"/>
    <cellStyle name="Normal 22 9" xfId="22094" xr:uid="{5630D75E-62F5-4441-AD7B-B7F34F55B7A2}"/>
    <cellStyle name="Normal 22_Book1" xfId="22095" xr:uid="{775DDA99-847A-4B5E-B1E6-897F3591E945}"/>
    <cellStyle name="Normal 220" xfId="22096" xr:uid="{5DCBB272-2EC7-4844-B0E1-BF50ADD6AC73}"/>
    <cellStyle name="Normal 221" xfId="22097" xr:uid="{90E13D04-11EF-430E-9AC1-9CE61B3665CB}"/>
    <cellStyle name="Normal 222" xfId="22098" xr:uid="{36DCF248-BB73-4296-B7EC-D81B966B029A}"/>
    <cellStyle name="Normal 223" xfId="22099" xr:uid="{A80ED15A-59D9-4AC0-A878-1A41231F14D0}"/>
    <cellStyle name="Normal 224" xfId="22100" xr:uid="{AED14E9A-EC3B-48FF-9147-BB3D1DD87BA1}"/>
    <cellStyle name="Normal 225" xfId="22101" xr:uid="{C76E3183-EC05-4D13-8899-8C19DED6A315}"/>
    <cellStyle name="Normal 226" xfId="9" xr:uid="{9BF7FACB-BDA0-4198-88A8-D8CE4B245402}"/>
    <cellStyle name="Normal 227" xfId="37853" xr:uid="{0B204154-FA67-4809-BBCD-2EDA642D3040}"/>
    <cellStyle name="Normal 228" xfId="37852" xr:uid="{99A7857D-EF4A-4B2B-8FC5-8FFEF9333A0B}"/>
    <cellStyle name="Normal 229" xfId="37858" xr:uid="{80B318C0-5425-450D-A0B4-CEF084770C6B}"/>
    <cellStyle name="Normal 23" xfId="22102" xr:uid="{3B4495BF-22FA-4F22-AE59-43B7F7E2BAEF}"/>
    <cellStyle name="Normal 23 10" xfId="22103" xr:uid="{00ABD587-CA86-4113-9048-A37CF1B484FA}"/>
    <cellStyle name="Normal 23 11" xfId="22104" xr:uid="{BD13137F-30BD-4233-BB70-87DBF093E4FB}"/>
    <cellStyle name="Normal 23 12" xfId="22105" xr:uid="{4B903436-35C1-453F-A646-C1CBEC9B0804}"/>
    <cellStyle name="Normal 23 13" xfId="22106" xr:uid="{7CFB24DC-CAB7-41FF-9F42-7B0824360340}"/>
    <cellStyle name="Normal 23 14" xfId="22107" xr:uid="{E8094DCA-1FCF-4AE9-9EB2-4B7C5E5D824E}"/>
    <cellStyle name="Normal 23 15" xfId="22108" xr:uid="{964A1C99-0D6F-474F-9C70-BACB366E6AE9}"/>
    <cellStyle name="Normal 23 16" xfId="22109" xr:uid="{2710961D-D0E4-4D52-BC00-7294FBF4CFC7}"/>
    <cellStyle name="Normal 23 17" xfId="22110" xr:uid="{866AF7DC-B566-4E6E-832D-CCCABB1D9F63}"/>
    <cellStyle name="Normal 23 18" xfId="22111" xr:uid="{42DCEACD-C209-45C6-872F-35BA2CBA8718}"/>
    <cellStyle name="Normal 23 19" xfId="22112" xr:uid="{DD9595B2-FD8D-4E39-953A-49EC0A1BAC69}"/>
    <cellStyle name="Normal 23 2" xfId="22113" xr:uid="{6AB1C702-1DD7-47C3-A7EF-0E1533C4D5CC}"/>
    <cellStyle name="Normal 23 20" xfId="22114" xr:uid="{24936DF5-0F1C-4A18-B73B-DC1EF4DB97F5}"/>
    <cellStyle name="Normal 23 21" xfId="22115" xr:uid="{F5AE108B-E115-4138-A191-6F1C2CC18E15}"/>
    <cellStyle name="Normal 23 22" xfId="22116" xr:uid="{02826BEA-37F8-4978-9B8F-28093DBB598A}"/>
    <cellStyle name="Normal 23 23" xfId="22117" xr:uid="{F40F42CF-1A06-412D-803A-3E35ACC91E8E}"/>
    <cellStyle name="Normal 23 3" xfId="22118" xr:uid="{77E24573-DAB4-4664-A6D4-FD7427D95DB8}"/>
    <cellStyle name="Normal 23 4" xfId="22119" xr:uid="{4FBF1D06-6E29-432E-9618-17CA713DE98F}"/>
    <cellStyle name="Normal 23 5" xfId="22120" xr:uid="{0DD02698-B89C-49FA-9EE0-150E9557D744}"/>
    <cellStyle name="Normal 23 6" xfId="22121" xr:uid="{B5BB5B3D-3AC9-4699-927B-8F607D92CF24}"/>
    <cellStyle name="Normal 23 7" xfId="22122" xr:uid="{5136F387-FD07-4431-A7ED-EBBC887BF1AA}"/>
    <cellStyle name="Normal 23 8" xfId="22123" xr:uid="{D5DE6BB6-6494-46AB-AEBB-7A69BF6250D9}"/>
    <cellStyle name="Normal 23 9" xfId="22124" xr:uid="{18B04E90-6327-4C71-BE55-C73D1B6D55CE}"/>
    <cellStyle name="Normal 230" xfId="37861" xr:uid="{1457FE62-88E3-4102-B8DC-845C5EB9D3B1}"/>
    <cellStyle name="Normal 231" xfId="37863" xr:uid="{FB435301-3955-41C6-874F-0242A1290D11}"/>
    <cellStyle name="Normal 232" xfId="37865" xr:uid="{AC67A0D7-361D-464D-B623-79287E8D20C0}"/>
    <cellStyle name="Normal 233" xfId="37867" xr:uid="{6BC5C920-CA92-45CE-9557-6DD86186EF9D}"/>
    <cellStyle name="Normal 234" xfId="37869" xr:uid="{73EFCEF2-205B-43E4-8664-80012FA31099}"/>
    <cellStyle name="Normal 235" xfId="37871" xr:uid="{295487FB-61CD-4A9B-A20B-E7949B7EEB30}"/>
    <cellStyle name="Normal 236" xfId="37873" xr:uid="{CC5C65E7-A2D6-4EAB-A23B-8999F04014AE}"/>
    <cellStyle name="Normal 237" xfId="37875" xr:uid="{A215770A-B6F5-43A5-BA53-FC5509B27E91}"/>
    <cellStyle name="Normal 238" xfId="37877" xr:uid="{4D91BE98-DBBD-4C91-A87F-74101CE8B723}"/>
    <cellStyle name="Normal 239" xfId="37879" xr:uid="{5C724C92-6706-466E-AFD3-2BC89C0D616E}"/>
    <cellStyle name="Normal 24" xfId="22125" xr:uid="{02A59E81-92E1-4DAF-965F-A4456AD0F1FB}"/>
    <cellStyle name="Normal 24 10" xfId="22126" xr:uid="{1A111DAE-A5BD-4586-92C9-80583A903DC5}"/>
    <cellStyle name="Normal 24 11" xfId="22127" xr:uid="{BA5800FE-D2A8-472E-B794-A2BA8DDC8AA6}"/>
    <cellStyle name="Normal 24 12" xfId="22128" xr:uid="{A4E3DC8C-C8BB-42B5-9B76-990EFA0A8919}"/>
    <cellStyle name="Normal 24 13" xfId="22129" xr:uid="{3285A18D-23AB-4B2B-8D29-870FCFE9467B}"/>
    <cellStyle name="Normal 24 14" xfId="22130" xr:uid="{BF9AE433-6ED9-414B-A895-AF61C75D5603}"/>
    <cellStyle name="Normal 24 15" xfId="22131" xr:uid="{762EA6E6-6000-4738-83DB-E4BA3B080015}"/>
    <cellStyle name="Normal 24 16" xfId="22132" xr:uid="{E005AD6E-C42A-47BA-AAF9-AD437F6F60FF}"/>
    <cellStyle name="Normal 24 17" xfId="22133" xr:uid="{04293CFC-5D03-4102-94EB-69BFD1A9FDC9}"/>
    <cellStyle name="Normal 24 18" xfId="22134" xr:uid="{2490CECC-99D2-4971-B97E-713B1C4E85A1}"/>
    <cellStyle name="Normal 24 19" xfId="22135" xr:uid="{A6E2C53F-E8E0-4838-82B4-9CF892448E92}"/>
    <cellStyle name="Normal 24 2" xfId="22136" xr:uid="{BF2805BB-7BAC-472C-95F2-6632F8A2EFF5}"/>
    <cellStyle name="Normal 24 2 2" xfId="22137" xr:uid="{6EDC0C34-0EEB-4A49-ABD8-9F37FEB5BC8B}"/>
    <cellStyle name="Normal 24 2 3" xfId="22138" xr:uid="{E16D85C2-44F2-4BB3-82D0-92945E3C78B5}"/>
    <cellStyle name="Normal 24 20" xfId="22139" xr:uid="{F8EDF6E2-9785-48FB-9ABB-9E02F6224619}"/>
    <cellStyle name="Normal 24 21" xfId="22140" xr:uid="{ACD8698B-1CA1-47CB-A88A-4754FB112146}"/>
    <cellStyle name="Normal 24 22" xfId="22141" xr:uid="{5E78C7F4-79F1-43BF-96AC-5376CA5ECD3D}"/>
    <cellStyle name="Normal 24 23" xfId="22142" xr:uid="{7B68C392-2C5D-487F-8DF0-3A83F6F4A7F3}"/>
    <cellStyle name="Normal 24 24" xfId="22143" xr:uid="{E7723A51-85E9-4885-AB54-C224B89286CC}"/>
    <cellStyle name="Normal 24 25" xfId="22144" xr:uid="{5EDE8981-3D49-4B6A-8727-33480586AD8F}"/>
    <cellStyle name="Normal 24 3" xfId="22145" xr:uid="{2FA75C45-97B5-4E72-8523-D3A283E9D4E1}"/>
    <cellStyle name="Normal 24 3 2" xfId="22146" xr:uid="{F8F6A1BA-066F-4ED1-BA03-351BFC27D78C}"/>
    <cellStyle name="Normal 24 3 3" xfId="22147" xr:uid="{E8E1A1AA-2CE6-4C82-A46A-BB41C31CDA70}"/>
    <cellStyle name="Normal 24 4" xfId="22148" xr:uid="{E94C016B-76F3-484A-9A11-05607825558E}"/>
    <cellStyle name="Normal 24 5" xfId="22149" xr:uid="{AE7551E3-7AB7-4BF4-9C7B-ED44F5C5F0B5}"/>
    <cellStyle name="Normal 24 6" xfId="22150" xr:uid="{A549B582-D8C9-405D-9682-41E3D5C01602}"/>
    <cellStyle name="Normal 24 7" xfId="22151" xr:uid="{FEC4229A-711C-4C52-89F5-92F5F09DB6B5}"/>
    <cellStyle name="Normal 24 8" xfId="22152" xr:uid="{6643964A-E675-4AFC-B5E3-DFF9AAA000B3}"/>
    <cellStyle name="Normal 24 9" xfId="22153" xr:uid="{DC4B3191-817D-46AA-AF19-168E833991B0}"/>
    <cellStyle name="Normal 240" xfId="37881" xr:uid="{D7984CD3-5A00-4DFF-BA72-CC6658D43397}"/>
    <cellStyle name="Normal 241" xfId="37883" xr:uid="{22408815-9114-48B5-ACEC-A7393732D87F}"/>
    <cellStyle name="Normal 242" xfId="37885" xr:uid="{9470980A-1F75-4180-A0E8-7F68A869FA3E}"/>
    <cellStyle name="Normal 243" xfId="37887" xr:uid="{27485463-3DB6-45EA-B3BE-A94618E26119}"/>
    <cellStyle name="Normal 244" xfId="37889" xr:uid="{A1747411-C674-48B8-88DA-B73C84C61F0A}"/>
    <cellStyle name="Normal 245" xfId="37891" xr:uid="{B0C49FBF-CEB3-47A4-9EAF-258474252F2D}"/>
    <cellStyle name="Normal 246" xfId="37893" xr:uid="{EDC0B0D8-8668-4FB6-A1C4-A372889D2622}"/>
    <cellStyle name="Normal 247" xfId="37895" xr:uid="{23422F2B-FDBB-4002-AEEA-08DA4E6FE15B}"/>
    <cellStyle name="Normal 248" xfId="37897" xr:uid="{84A661A4-C812-40FE-B09F-E56B5A045D5D}"/>
    <cellStyle name="Normal 249" xfId="37899" xr:uid="{3F128351-77AC-420B-A11D-DED59484B756}"/>
    <cellStyle name="Normal 25" xfId="22154" xr:uid="{165527AA-8DCD-4280-B967-20777E385401}"/>
    <cellStyle name="Normal 25 10" xfId="22155" xr:uid="{86F4A273-9D07-4128-9E27-A3849A4FE3A7}"/>
    <cellStyle name="Normal 25 11" xfId="22156" xr:uid="{44DE4AC0-7509-46B4-91BF-869D8681B346}"/>
    <cellStyle name="Normal 25 12" xfId="22157" xr:uid="{C27D81FF-1139-4D38-901D-2FBB2339123D}"/>
    <cellStyle name="Normal 25 13" xfId="22158" xr:uid="{C7BFDB77-85F3-4579-9727-46EB6AC861FF}"/>
    <cellStyle name="Normal 25 14" xfId="22159" xr:uid="{88730D32-0165-470D-B5EA-044207FF6783}"/>
    <cellStyle name="Normal 25 15" xfId="22160" xr:uid="{AC5635EF-9277-4FE4-8619-6A5234410969}"/>
    <cellStyle name="Normal 25 16" xfId="22161" xr:uid="{61B54409-1F94-4647-8772-661E7F43A235}"/>
    <cellStyle name="Normal 25 17" xfId="22162" xr:uid="{5DAD66AB-85F4-48B9-8651-737E3D950417}"/>
    <cellStyle name="Normal 25 18" xfId="22163" xr:uid="{FC6A01AF-3DFF-42BF-B35F-E26FD66A2908}"/>
    <cellStyle name="Normal 25 19" xfId="22164" xr:uid="{EA9B3D40-F99D-49FC-A03D-9D136DB2B656}"/>
    <cellStyle name="Normal 25 2" xfId="22165" xr:uid="{8B797326-C682-488C-92DE-08601B4DF22E}"/>
    <cellStyle name="Normal 25 20" xfId="22166" xr:uid="{E9BF1C65-0B2B-419D-8F54-503B912296EE}"/>
    <cellStyle name="Normal 25 21" xfId="22167" xr:uid="{3BE089B7-0680-4A24-A967-A8CC1F38DFB4}"/>
    <cellStyle name="Normal 25 3" xfId="22168" xr:uid="{069511DF-FEA8-4F22-B566-0DC0A8681FCA}"/>
    <cellStyle name="Normal 25 4" xfId="22169" xr:uid="{4A1B5D1C-51FB-4A7D-854D-96CC6C83B8C9}"/>
    <cellStyle name="Normal 25 5" xfId="22170" xr:uid="{6C09A68E-7953-4E73-BA21-603AD34D7957}"/>
    <cellStyle name="Normal 25 6" xfId="22171" xr:uid="{79304575-F398-4763-83E6-5E0EF20EB528}"/>
    <cellStyle name="Normal 25 7" xfId="22172" xr:uid="{2BCD8D06-AEE2-49D9-AB88-F8007B372CE2}"/>
    <cellStyle name="Normal 25 8" xfId="22173" xr:uid="{A854167F-EBFA-4F6B-813F-763ABB3DBB40}"/>
    <cellStyle name="Normal 25 9" xfId="22174" xr:uid="{C0F16227-D418-4429-8E34-F8EB22DAAB03}"/>
    <cellStyle name="Normal 250" xfId="37901" xr:uid="{8385EAB7-9DF2-4A7C-836C-5BAF2FE79603}"/>
    <cellStyle name="Normal 251" xfId="37903" xr:uid="{4ED1B29A-21C0-458D-98D5-3F2FF6647F51}"/>
    <cellStyle name="Normal 252" xfId="37905" xr:uid="{FFC41197-2EC1-44E3-8082-FA3888E160B2}"/>
    <cellStyle name="Normal 253" xfId="37907" xr:uid="{06EA51A7-B6CC-4832-9DE6-CFF139BA7A06}"/>
    <cellStyle name="Normal 254" xfId="37909" xr:uid="{C86C9260-09FB-40E7-BA2B-6F193E9D550C}"/>
    <cellStyle name="Normal 255" xfId="37910" xr:uid="{6608C5A2-57F9-4FCE-B45E-5B4651F6D8DD}"/>
    <cellStyle name="Normal 256" xfId="37911" xr:uid="{060AA787-BFA1-4990-9659-7E3FB34DDCA1}"/>
    <cellStyle name="Normal 257" xfId="37913" xr:uid="{0A5FFD85-3942-4085-B3A7-A49A52BF19F6}"/>
    <cellStyle name="Normal 258" xfId="37912" xr:uid="{66A45EE0-379D-4867-A210-76E53A725135}"/>
    <cellStyle name="Normal 259" xfId="37914" xr:uid="{C53D1801-EB62-49FC-922A-DA4CA704C829}"/>
    <cellStyle name="Normal 26" xfId="22175" xr:uid="{0A904CDC-C7C5-4518-9C16-E55DC2BD8A3C}"/>
    <cellStyle name="Normal 26 10" xfId="22176" xr:uid="{0E6CA8BA-13A2-48CC-B2A2-537BE339AD32}"/>
    <cellStyle name="Normal 26 11" xfId="22177" xr:uid="{A98DFB85-DD9F-4115-8B5D-D76E22A297C3}"/>
    <cellStyle name="Normal 26 12" xfId="22178" xr:uid="{294B052E-3B08-4B00-9EE3-220DD5DA0E44}"/>
    <cellStyle name="Normal 26 13" xfId="22179" xr:uid="{BF5124ED-5E5B-4AE7-BFCF-1C06E61419AA}"/>
    <cellStyle name="Normal 26 14" xfId="22180" xr:uid="{E6B797BA-F823-441D-AD71-1BA707599FC1}"/>
    <cellStyle name="Normal 26 15" xfId="22181" xr:uid="{692DFFD5-F2F1-4626-9F91-729363B82889}"/>
    <cellStyle name="Normal 26 16" xfId="22182" xr:uid="{90E0703F-6377-4B7F-BC6F-E31DD0AB8451}"/>
    <cellStyle name="Normal 26 17" xfId="22183" xr:uid="{2AE968AF-1BC9-4E0E-87A9-33E14F75BB8B}"/>
    <cellStyle name="Normal 26 18" xfId="22184" xr:uid="{44D87EB4-A602-4FA2-9C2E-80AD089541EC}"/>
    <cellStyle name="Normal 26 19" xfId="22185" xr:uid="{D46B0FD9-75CF-46DB-B95C-939DF7786513}"/>
    <cellStyle name="Normal 26 2" xfId="22186" xr:uid="{89F10F68-0546-4DDD-9245-DB5E044088F4}"/>
    <cellStyle name="Normal 26 20" xfId="22187" xr:uid="{2C6C6146-AB04-48D8-BCE0-F28AD7B66970}"/>
    <cellStyle name="Normal 26 3" xfId="22188" xr:uid="{8E45E1C8-3276-4784-8278-6D353C46E365}"/>
    <cellStyle name="Normal 26 4" xfId="22189" xr:uid="{A72DF235-F612-4CCE-A114-963EF5BBEA0C}"/>
    <cellStyle name="Normal 26 5" xfId="22190" xr:uid="{E531B92B-02C2-4C3F-BF9C-6CCBFC53DCD3}"/>
    <cellStyle name="Normal 26 6" xfId="22191" xr:uid="{5FC870B5-F79F-43E0-8ACE-60F003CED821}"/>
    <cellStyle name="Normal 26 7" xfId="22192" xr:uid="{BCF7AB74-A54E-4D2D-95F6-F13011601315}"/>
    <cellStyle name="Normal 26 8" xfId="22193" xr:uid="{E3A4E884-0F2B-4EC8-A335-486EE14DE41E}"/>
    <cellStyle name="Normal 26 9" xfId="22194" xr:uid="{FE96F45A-8634-4A4A-B467-043D8CA569BE}"/>
    <cellStyle name="Normal 260" xfId="37915" xr:uid="{75B48C0C-BB79-45EF-B886-BAA737E77208}"/>
    <cellStyle name="Normal 261" xfId="37916" xr:uid="{7BE68BCD-F00B-43A1-AB00-DE15E6784D8B}"/>
    <cellStyle name="Normal 262" xfId="1" xr:uid="{2C6D8E5B-254A-41F1-8D6E-7A0E746A6D9E}"/>
    <cellStyle name="Normal 27" xfId="22195" xr:uid="{A3A54880-22D0-42EC-8DB3-D83C59164821}"/>
    <cellStyle name="Normal 27 10" xfId="22196" xr:uid="{F64427C7-C301-4B7E-9B7B-691945AFEE37}"/>
    <cellStyle name="Normal 27 11" xfId="22197" xr:uid="{8CC124ED-F2E8-4478-87AC-A3A8D9520BAA}"/>
    <cellStyle name="Normal 27 12" xfId="22198" xr:uid="{F8421BC7-C604-47B5-A5B1-47DB24C8A6A7}"/>
    <cellStyle name="Normal 27 13" xfId="22199" xr:uid="{039361EE-0A05-41CA-BA03-A33908324FED}"/>
    <cellStyle name="Normal 27 14" xfId="22200" xr:uid="{D84D77BE-5EB3-4D01-9823-7BCE68B803B7}"/>
    <cellStyle name="Normal 27 15" xfId="22201" xr:uid="{865B9238-21EE-48A1-886D-0AF0AD04BC7D}"/>
    <cellStyle name="Normal 27 16" xfId="22202" xr:uid="{BDDA2674-0430-4E71-A6A7-1889DFE75D5A}"/>
    <cellStyle name="Normal 27 17" xfId="22203" xr:uid="{C804CE6C-B580-4CA4-AE2D-721ECA8B39E4}"/>
    <cellStyle name="Normal 27 18" xfId="22204" xr:uid="{A4E767C9-BD14-4668-B4B9-83FCF459C209}"/>
    <cellStyle name="Normal 27 19" xfId="22205" xr:uid="{6527817C-B9A7-41F8-A077-E7826953552A}"/>
    <cellStyle name="Normal 27 2" xfId="22206" xr:uid="{D14DA914-2482-48F4-856C-2B104C706A33}"/>
    <cellStyle name="Normal 27 20" xfId="22207" xr:uid="{3EC1306D-042D-4772-8CCE-C23274BE23A5}"/>
    <cellStyle name="Normal 27 21" xfId="22208" xr:uid="{387367B8-C1BB-43F5-8AD9-39CF4CF02C64}"/>
    <cellStyle name="Normal 27 3" xfId="22209" xr:uid="{4A3F6250-CF9F-4EB5-97CB-B53AFCC23917}"/>
    <cellStyle name="Normal 27 4" xfId="22210" xr:uid="{9CF931AD-FC16-4BF8-AFFB-9205BF9DEB70}"/>
    <cellStyle name="Normal 27 5" xfId="22211" xr:uid="{9BCBE828-356A-4A6D-AAFF-E09557CD3722}"/>
    <cellStyle name="Normal 27 6" xfId="22212" xr:uid="{017D9A2C-7DD3-43F5-BB26-7CF4401E94FF}"/>
    <cellStyle name="Normal 27 7" xfId="22213" xr:uid="{0D591460-E48E-490E-8DD5-A33A0CCB02B1}"/>
    <cellStyle name="Normal 27 8" xfId="22214" xr:uid="{FAFCF02C-837C-49CC-94DC-D293DCD804F0}"/>
    <cellStyle name="Normal 27 9" xfId="22215" xr:uid="{62EFE714-9860-450B-A732-77BC1623949B}"/>
    <cellStyle name="Normal 28" xfId="22216" xr:uid="{0DE0DC0D-95CB-45AD-BA61-9BBD3BE54BAE}"/>
    <cellStyle name="Normal 28 10" xfId="22217" xr:uid="{A618FF93-7A22-423B-A95E-A11F6EB3FE69}"/>
    <cellStyle name="Normal 28 11" xfId="22218" xr:uid="{3BC61047-9857-4A43-AFFF-5429EBAEB1C1}"/>
    <cellStyle name="Normal 28 12" xfId="22219" xr:uid="{081DE160-1700-464C-8BF6-5EE66E156D51}"/>
    <cellStyle name="Normal 28 13" xfId="22220" xr:uid="{2E48B45F-F8E8-4A78-B331-06D8F9B2DA0E}"/>
    <cellStyle name="Normal 28 14" xfId="22221" xr:uid="{B12DC2F3-2CB3-43A9-824A-7E1AE4F0E3AE}"/>
    <cellStyle name="Normal 28 15" xfId="22222" xr:uid="{8B4CEFF0-D1B6-4D72-B654-CC2075BD6F9A}"/>
    <cellStyle name="Normal 28 16" xfId="22223" xr:uid="{51D8BF74-E8AD-42FD-A0BC-A9CA32078B0C}"/>
    <cellStyle name="Normal 28 17" xfId="22224" xr:uid="{8B0E6995-924C-485F-98D8-2452DF80BF1E}"/>
    <cellStyle name="Normal 28 18" xfId="22225" xr:uid="{280FA65B-A16B-4CBE-8C25-EA95B4695CB6}"/>
    <cellStyle name="Normal 28 19" xfId="22226" xr:uid="{86904AC9-CD6F-4231-A0D8-3B4722249795}"/>
    <cellStyle name="Normal 28 2" xfId="22227" xr:uid="{8B2A4376-8E01-440D-A032-EB4001B4F1F0}"/>
    <cellStyle name="Normal 28 2 10" xfId="22228" xr:uid="{972A48CB-0989-4234-88BA-59405B2D08AC}"/>
    <cellStyle name="Normal 28 2 11" xfId="22229" xr:uid="{7DD4116C-D2FE-476D-B3A4-79FA7E3CEF2A}"/>
    <cellStyle name="Normal 28 2 12" xfId="22230" xr:uid="{1CADDEF4-883E-4E5E-B331-0A83F43CBB15}"/>
    <cellStyle name="Normal 28 2 13" xfId="22231" xr:uid="{E4FBF3B2-707D-4E58-B8D8-F574DC68A078}"/>
    <cellStyle name="Normal 28 2 14" xfId="22232" xr:uid="{43018000-98B6-4269-9DDA-C6E927CF63B9}"/>
    <cellStyle name="Normal 28 2 15" xfId="22233" xr:uid="{F913EC6B-9A05-475D-8D2E-778729D9EB80}"/>
    <cellStyle name="Normal 28 2 16" xfId="22234" xr:uid="{97AE6942-72BF-4BBC-9DAC-BD342FDDCA76}"/>
    <cellStyle name="Normal 28 2 17" xfId="22235" xr:uid="{F43E43E4-16C7-4A85-BA41-B0D4E54A1543}"/>
    <cellStyle name="Normal 28 2 18" xfId="22236" xr:uid="{7E70D09C-8613-46C7-BF5D-E2CDE9ABFB68}"/>
    <cellStyle name="Normal 28 2 19" xfId="22237" xr:uid="{CD29F33D-BB7E-4508-8D77-A7CF388F2157}"/>
    <cellStyle name="Normal 28 2 2" xfId="22238" xr:uid="{4A7A4232-0E1E-48E4-ACA5-EE61F56D2A58}"/>
    <cellStyle name="Normal 28 2 2 10" xfId="22239" xr:uid="{42FF0E51-B83C-4F13-8694-6D82BC1C4062}"/>
    <cellStyle name="Normal 28 2 2 11" xfId="22240" xr:uid="{3EF6BB82-FC50-4339-9079-2EFAA4427841}"/>
    <cellStyle name="Normal 28 2 2 12" xfId="22241" xr:uid="{A3184658-592C-4FDD-91B2-EC90E5479F39}"/>
    <cellStyle name="Normal 28 2 2 2" xfId="22242" xr:uid="{516E69D8-B66C-4EDA-92A5-49C05959B495}"/>
    <cellStyle name="Normal 28 2 2 2 10" xfId="22243" xr:uid="{4B952E9E-0036-4BAD-86EE-D16E572AAA24}"/>
    <cellStyle name="Normal 28 2 2 2 11" xfId="22244" xr:uid="{8655D027-2F56-4CB4-B6A1-7FAC218C189B}"/>
    <cellStyle name="Normal 28 2 2 2 12" xfId="22245" xr:uid="{59E5EAB1-C37F-476C-BB9B-A5A0DE77EEAB}"/>
    <cellStyle name="Normal 28 2 2 2 2" xfId="22246" xr:uid="{71FC7163-237B-460C-B2D2-592AAF42D5D2}"/>
    <cellStyle name="Normal 28 2 2 2 2 2" xfId="22247" xr:uid="{4F9D6AFE-831C-4568-B4D2-4329C6E7FBF4}"/>
    <cellStyle name="Normal 28 2 2 2 2 2 2" xfId="22248" xr:uid="{89723290-2C46-4DED-BDCF-2A6494259C62}"/>
    <cellStyle name="Normal 28 2 2 2 2 2 2 2" xfId="22249" xr:uid="{5AD8318E-43F0-41B7-B9C0-CE2D11269385}"/>
    <cellStyle name="Normal 28 2 2 2 2 2 2 2 2" xfId="22250" xr:uid="{0E1FF328-1105-40E8-8701-58C06BB5048F}"/>
    <cellStyle name="Normal 28 2 2 2 2 2 2 2 3" xfId="22251" xr:uid="{F534A081-973F-4568-956C-C65412879FAD}"/>
    <cellStyle name="Normal 28 2 2 2 2 2 2 2 4" xfId="22252" xr:uid="{F6D07648-6EA8-4504-9E2F-5AC83D9D84E5}"/>
    <cellStyle name="Normal 28 2 2 2 2 2 2 2 5" xfId="22253" xr:uid="{F18CE77C-9110-4A9F-917E-71977A332B7C}"/>
    <cellStyle name="Normal 28 2 2 2 2 2 2 2 6" xfId="22254" xr:uid="{501D9599-44E9-4C48-B5CB-2F9AF0C1B5EE}"/>
    <cellStyle name="Normal 28 2 2 2 2 2 2 3" xfId="22255" xr:uid="{A1C2C565-579F-46C1-AF94-DCDB0FAB7DA4}"/>
    <cellStyle name="Normal 28 2 2 2 2 2 2 4" xfId="22256" xr:uid="{4415CF96-4567-482A-977A-C6A25CD2B3F9}"/>
    <cellStyle name="Normal 28 2 2 2 2 2 2 5" xfId="22257" xr:uid="{9C6AB2BD-CE87-4195-912A-E217CB5263E9}"/>
    <cellStyle name="Normal 28 2 2 2 2 2 2 6" xfId="22258" xr:uid="{E0D16B31-2505-4F9F-A5E4-1CC6DD9B5115}"/>
    <cellStyle name="Normal 28 2 2 2 2 2 3" xfId="22259" xr:uid="{833DC96A-4EA5-41C9-8255-8CD8CB3A4115}"/>
    <cellStyle name="Normal 28 2 2 2 2 2 4" xfId="22260" xr:uid="{1B6DFA48-42C1-4104-99A6-EC05C8CACF8C}"/>
    <cellStyle name="Normal 28 2 2 2 2 2 5" xfId="22261" xr:uid="{30838971-B29C-4B81-B8C9-0B436580C562}"/>
    <cellStyle name="Normal 28 2 2 2 2 2 6" xfId="22262" xr:uid="{C221D1EA-F07B-49DD-8FE2-330CEC4C0824}"/>
    <cellStyle name="Normal 28 2 2 2 2 2 7" xfId="22263" xr:uid="{D55A2489-D29D-4BD1-BAED-810ACDC9A46C}"/>
    <cellStyle name="Normal 28 2 2 2 2 2 8" xfId="22264" xr:uid="{F8EDB30F-F969-4843-BB4B-FB4F92867FC9}"/>
    <cellStyle name="Normal 28 2 2 2 2 2 9" xfId="22265" xr:uid="{D76DCEAE-845F-4104-B725-6C52B3931A01}"/>
    <cellStyle name="Normal 28 2 2 2 2 3" xfId="22266" xr:uid="{D60C3C62-0920-481B-9FBF-91D838D3CB7A}"/>
    <cellStyle name="Normal 28 2 2 2 2 3 2" xfId="22267" xr:uid="{0EE871B9-97DA-48ED-8397-4801FC7687C4}"/>
    <cellStyle name="Normal 28 2 2 2 2 3 2 2" xfId="22268" xr:uid="{DF0B8038-1B09-42E2-B4B8-C9B6FFD29E1A}"/>
    <cellStyle name="Normal 28 2 2 2 2 3 2 3" xfId="22269" xr:uid="{A1ED34A6-2442-4C8D-978D-314EC5769363}"/>
    <cellStyle name="Normal 28 2 2 2 2 3 2 4" xfId="22270" xr:uid="{DF7AC726-B3EF-4D99-86F5-ECC6935CAAA0}"/>
    <cellStyle name="Normal 28 2 2 2 2 3 2 5" xfId="22271" xr:uid="{AD5D4DB5-C859-4650-BF42-904838BB8C36}"/>
    <cellStyle name="Normal 28 2 2 2 2 3 2 6" xfId="22272" xr:uid="{45B1DE82-4104-46D6-A347-DD3B81A65B23}"/>
    <cellStyle name="Normal 28 2 2 2 2 3 3" xfId="22273" xr:uid="{CFF89C7C-BC07-41E6-BEBD-01AED2F91549}"/>
    <cellStyle name="Normal 28 2 2 2 2 3 4" xfId="22274" xr:uid="{31ABFD0F-51EE-4351-8791-3865F98DBA76}"/>
    <cellStyle name="Normal 28 2 2 2 2 3 5" xfId="22275" xr:uid="{C21D15D4-4345-456A-B44C-8ABCA25EB5CA}"/>
    <cellStyle name="Normal 28 2 2 2 2 3 6" xfId="22276" xr:uid="{89585C58-E92A-4022-85FA-E500858A6F2F}"/>
    <cellStyle name="Normal 28 2 2 2 2 4" xfId="22277" xr:uid="{3605870B-FF34-4C6E-935E-6E19F2555B62}"/>
    <cellStyle name="Normal 28 2 2 2 2 5" xfId="22278" xr:uid="{0CB80F3A-2362-40EB-9E0A-9FBBF89AB980}"/>
    <cellStyle name="Normal 28 2 2 2 2 6" xfId="22279" xr:uid="{6C4248FB-19DA-4801-AEED-C46F9CAA093F}"/>
    <cellStyle name="Normal 28 2 2 2 2 7" xfId="22280" xr:uid="{3B28E277-BFCA-4517-8813-0FE7D84C69E5}"/>
    <cellStyle name="Normal 28 2 2 2 2 8" xfId="22281" xr:uid="{23BB3B9B-3C3E-4AC0-8BB9-87FFB230713B}"/>
    <cellStyle name="Normal 28 2 2 2 2 9" xfId="22282" xr:uid="{E009978B-27F6-4180-A4E8-2E4AECB67D2F}"/>
    <cellStyle name="Normal 28 2 2 2 3" xfId="22283" xr:uid="{D3095AC6-B803-4EE9-B7E2-B69732242681}"/>
    <cellStyle name="Normal 28 2 2 2 4" xfId="22284" xr:uid="{86001FCE-02F6-4FB1-93B9-C1B18C2D8CF9}"/>
    <cellStyle name="Normal 28 2 2 2 5" xfId="22285" xr:uid="{E3470A20-7CF1-4B16-8DF0-98F8F3F8267B}"/>
    <cellStyle name="Normal 28 2 2 2 5 2" xfId="22286" xr:uid="{10108433-CBB6-4BB7-B566-FF90F1186A56}"/>
    <cellStyle name="Normal 28 2 2 2 5 2 2" xfId="22287" xr:uid="{DF4294A6-2ED5-4DB3-813D-C6E9B4C0B8B5}"/>
    <cellStyle name="Normal 28 2 2 2 5 2 3" xfId="22288" xr:uid="{03612601-8E0C-4847-96BD-A2F071094E09}"/>
    <cellStyle name="Normal 28 2 2 2 5 2 4" xfId="22289" xr:uid="{14DD560B-F3E0-4F78-BF60-BFFB673F564D}"/>
    <cellStyle name="Normal 28 2 2 2 5 2 5" xfId="22290" xr:uid="{08723F6F-4E42-4058-83F5-7FEC095DBA17}"/>
    <cellStyle name="Normal 28 2 2 2 5 2 6" xfId="22291" xr:uid="{6A6C5242-FE84-4DCE-848B-6281213688F6}"/>
    <cellStyle name="Normal 28 2 2 2 5 3" xfId="22292" xr:uid="{788D058A-DDDD-4E14-91A7-FDE03FCFEB3D}"/>
    <cellStyle name="Normal 28 2 2 2 5 4" xfId="22293" xr:uid="{2399E48F-757C-454F-9FAA-4413E93CD8EA}"/>
    <cellStyle name="Normal 28 2 2 2 5 5" xfId="22294" xr:uid="{6E5292BE-559E-4550-9B52-FFA3B1A7AB69}"/>
    <cellStyle name="Normal 28 2 2 2 5 6" xfId="22295" xr:uid="{2D4BBBE0-13D8-4A30-B820-E0D65ECAB418}"/>
    <cellStyle name="Normal 28 2 2 2 6" xfId="22296" xr:uid="{004149D8-2746-480C-9166-F0235570F645}"/>
    <cellStyle name="Normal 28 2 2 2 7" xfId="22297" xr:uid="{84FA15A4-4366-4ACB-9CF0-E88D896D7D17}"/>
    <cellStyle name="Normal 28 2 2 2 8" xfId="22298" xr:uid="{DFEA1D9E-7AD2-4369-B386-E5F77035FCD5}"/>
    <cellStyle name="Normal 28 2 2 2 9" xfId="22299" xr:uid="{9B53516E-AFB9-4690-B528-60D66DFDC9DA}"/>
    <cellStyle name="Normal 28 2 2 3" xfId="22300" xr:uid="{1A24EAE5-A356-46C4-B68B-F7816B9EF27B}"/>
    <cellStyle name="Normal 28 2 2 3 2" xfId="22301" xr:uid="{D1D59DCA-4DD7-4CEF-9C5E-A08DA1551AD8}"/>
    <cellStyle name="Normal 28 2 2 3 2 2" xfId="22302" xr:uid="{D41CE09F-2C3C-4BC6-89F4-A6BCB418A638}"/>
    <cellStyle name="Normal 28 2 2 3 2 2 2" xfId="22303" xr:uid="{7B5FED60-F3D6-401D-BA02-8C653D209573}"/>
    <cellStyle name="Normal 28 2 2 3 2 2 2 2" xfId="22304" xr:uid="{89CAC275-F536-4854-B509-A76F45644463}"/>
    <cellStyle name="Normal 28 2 2 3 2 2 2 3" xfId="22305" xr:uid="{F39DDE16-535C-4A3C-84C4-A97F665072B6}"/>
    <cellStyle name="Normal 28 2 2 3 2 2 2 4" xfId="22306" xr:uid="{6B7BA483-BED6-4BD5-AC85-EF2C733FA8D3}"/>
    <cellStyle name="Normal 28 2 2 3 2 2 2 5" xfId="22307" xr:uid="{A919FC94-1E81-4F86-8E0A-45C5936F656E}"/>
    <cellStyle name="Normal 28 2 2 3 2 2 2 6" xfId="22308" xr:uid="{2FF9D7CD-2728-403E-A700-C780E32BD8C7}"/>
    <cellStyle name="Normal 28 2 2 3 2 2 3" xfId="22309" xr:uid="{F20AB048-3E40-45BA-BB0F-BD2D8CDB879B}"/>
    <cellStyle name="Normal 28 2 2 3 2 2 4" xfId="22310" xr:uid="{8460C17D-0102-47B1-8C5F-6CA00EEF37D3}"/>
    <cellStyle name="Normal 28 2 2 3 2 2 5" xfId="22311" xr:uid="{DC7CA9B5-C641-44CD-ABB9-5DE54C2DA918}"/>
    <cellStyle name="Normal 28 2 2 3 2 2 6" xfId="22312" xr:uid="{9B12F828-EA21-42A9-8A89-AFA8D80E33D7}"/>
    <cellStyle name="Normal 28 2 2 3 2 3" xfId="22313" xr:uid="{8EFD4D09-E502-49AE-B870-04E393F4CA73}"/>
    <cellStyle name="Normal 28 2 2 3 2 4" xfId="22314" xr:uid="{3BC0861A-CA15-477D-851C-174FE8282B91}"/>
    <cellStyle name="Normal 28 2 2 3 2 5" xfId="22315" xr:uid="{D84A066B-9C0D-4C5C-BD15-14F494559270}"/>
    <cellStyle name="Normal 28 2 2 3 2 6" xfId="22316" xr:uid="{1E9C6F3C-84D2-442C-8906-DED63CF884FC}"/>
    <cellStyle name="Normal 28 2 2 3 2 7" xfId="22317" xr:uid="{9650955B-7AFC-4C17-94C1-CDB52CDE0C6E}"/>
    <cellStyle name="Normal 28 2 2 3 2 8" xfId="22318" xr:uid="{6003AD9A-5699-4B79-B62F-DE77FBAAC856}"/>
    <cellStyle name="Normal 28 2 2 3 2 9" xfId="22319" xr:uid="{D2945EEB-01A4-48CB-9DA8-6262AB17553E}"/>
    <cellStyle name="Normal 28 2 2 3 3" xfId="22320" xr:uid="{E8CAB797-086A-49EB-938C-BB4EF746B3DF}"/>
    <cellStyle name="Normal 28 2 2 3 3 2" xfId="22321" xr:uid="{80FB689E-A326-4065-8FB7-67D50F771403}"/>
    <cellStyle name="Normal 28 2 2 3 3 2 2" xfId="22322" xr:uid="{AD572354-4585-4616-BA0E-26A36CD82237}"/>
    <cellStyle name="Normal 28 2 2 3 3 2 3" xfId="22323" xr:uid="{BC70F66A-0284-4B9F-9520-EF4EF49F042E}"/>
    <cellStyle name="Normal 28 2 2 3 3 2 4" xfId="22324" xr:uid="{4621330B-146E-4AAD-943A-29CACF8781EA}"/>
    <cellStyle name="Normal 28 2 2 3 3 2 5" xfId="22325" xr:uid="{2B30143A-BB8B-4D3D-B257-66EEBF57C180}"/>
    <cellStyle name="Normal 28 2 2 3 3 2 6" xfId="22326" xr:uid="{55A5E10B-EB4B-489C-9825-4968451E2260}"/>
    <cellStyle name="Normal 28 2 2 3 3 3" xfId="22327" xr:uid="{39E143F6-B90F-4FFA-B570-EFA5C3BE19D6}"/>
    <cellStyle name="Normal 28 2 2 3 3 4" xfId="22328" xr:uid="{249453D4-282F-417E-9571-577CDB4EFE32}"/>
    <cellStyle name="Normal 28 2 2 3 3 5" xfId="22329" xr:uid="{35E91331-C8D6-4689-8644-4A4A051F0757}"/>
    <cellStyle name="Normal 28 2 2 3 3 6" xfId="22330" xr:uid="{5739DCC0-B5DB-4166-A27E-4C4DB9F17E1D}"/>
    <cellStyle name="Normal 28 2 2 3 4" xfId="22331" xr:uid="{4A466536-84B8-471C-BA9A-25903394E2A1}"/>
    <cellStyle name="Normal 28 2 2 3 5" xfId="22332" xr:uid="{B31DCD16-7A45-4EE9-B7DB-2DF25548F7F2}"/>
    <cellStyle name="Normal 28 2 2 3 6" xfId="22333" xr:uid="{CAC95E42-306F-432D-A007-6978C168FDA2}"/>
    <cellStyle name="Normal 28 2 2 3 7" xfId="22334" xr:uid="{C8921626-A10B-4272-9541-CF51E7DAB011}"/>
    <cellStyle name="Normal 28 2 2 3 8" xfId="22335" xr:uid="{E41FEBDE-1B22-4EF9-BA95-F23EEEACEC82}"/>
    <cellStyle name="Normal 28 2 2 3 9" xfId="22336" xr:uid="{06D17A13-0455-4A1B-B7E1-4015D231DB38}"/>
    <cellStyle name="Normal 28 2 2 4" xfId="22337" xr:uid="{1FA2C4D6-DC31-4CF4-AB35-18A16DA0D2C7}"/>
    <cellStyle name="Normal 28 2 2 5" xfId="22338" xr:uid="{FCAE85F8-C4A4-4E97-9800-2360310ACD2F}"/>
    <cellStyle name="Normal 28 2 2 5 2" xfId="22339" xr:uid="{CBEF9BC7-FFE4-45C8-9518-EEECD6B6EFE6}"/>
    <cellStyle name="Normal 28 2 2 5 2 2" xfId="22340" xr:uid="{FA94B6C6-597B-4E98-9E57-C1148E7D6A4D}"/>
    <cellStyle name="Normal 28 2 2 5 2 3" xfId="22341" xr:uid="{BF465209-8359-439A-9DE9-D98719018F1B}"/>
    <cellStyle name="Normal 28 2 2 5 2 4" xfId="22342" xr:uid="{0078C823-E76F-4E75-9F07-222B66987802}"/>
    <cellStyle name="Normal 28 2 2 5 2 5" xfId="22343" xr:uid="{3B4EE9A4-FD27-486B-A4DF-0A7F8F0B5FFA}"/>
    <cellStyle name="Normal 28 2 2 5 2 6" xfId="22344" xr:uid="{242B1F5A-39EE-470D-B483-26AC7BA69A78}"/>
    <cellStyle name="Normal 28 2 2 5 3" xfId="22345" xr:uid="{ABD286B3-CEC5-4692-8652-96271FD9D6CA}"/>
    <cellStyle name="Normal 28 2 2 5 4" xfId="22346" xr:uid="{9AB044CC-78FD-4E0E-B87C-70B7785DB03A}"/>
    <cellStyle name="Normal 28 2 2 5 5" xfId="22347" xr:uid="{2EF405F8-9901-4CCD-B1E9-5D5FBCEA614A}"/>
    <cellStyle name="Normal 28 2 2 5 6" xfId="22348" xr:uid="{9AB751D7-DF31-4B76-AFAB-D19FEC3FF904}"/>
    <cellStyle name="Normal 28 2 2 6" xfId="22349" xr:uid="{8C8FE682-BB78-4163-ACDA-8B5331708824}"/>
    <cellStyle name="Normal 28 2 2 7" xfId="22350" xr:uid="{B0CDD83C-C869-4023-8E1C-522D304B3E79}"/>
    <cellStyle name="Normal 28 2 2 8" xfId="22351" xr:uid="{3EE5B361-4201-4720-8032-963A35643A45}"/>
    <cellStyle name="Normal 28 2 2 9" xfId="22352" xr:uid="{F6DE0679-3767-4613-8AFC-D18C025C2C8A}"/>
    <cellStyle name="Normal 28 2 3" xfId="22353" xr:uid="{ABED8B7E-0D50-4F83-9C1F-42481803F524}"/>
    <cellStyle name="Normal 28 2 4" xfId="22354" xr:uid="{881BEEEE-0F5B-42A6-8691-0CEB1B03868B}"/>
    <cellStyle name="Normal 28 2 5" xfId="22355" xr:uid="{6AB31C51-92DB-4626-911F-8ADBBDE2FBF8}"/>
    <cellStyle name="Normal 28 2 5 2" xfId="22356" xr:uid="{1D03F82F-5C2E-454F-870E-9F79B622462A}"/>
    <cellStyle name="Normal 28 2 5 2 2" xfId="22357" xr:uid="{C1FF8F0C-6265-495F-A3F0-08B12CC7A735}"/>
    <cellStyle name="Normal 28 2 5 2 2 2" xfId="22358" xr:uid="{26FBFD70-09DF-4790-B802-F200C4C2A46E}"/>
    <cellStyle name="Normal 28 2 5 2 2 2 2" xfId="22359" xr:uid="{182A97D4-EF71-4915-9334-E0C9267F870B}"/>
    <cellStyle name="Normal 28 2 5 2 2 2 3" xfId="22360" xr:uid="{B1036581-0EA4-4A56-85AF-1D5D38FAB190}"/>
    <cellStyle name="Normal 28 2 5 2 2 2 4" xfId="22361" xr:uid="{0AF0EEBD-9166-481E-B10D-88EF5B42404A}"/>
    <cellStyle name="Normal 28 2 5 2 2 2 5" xfId="22362" xr:uid="{93F3C022-6FF8-41AB-A3C5-E181D8DF2D95}"/>
    <cellStyle name="Normal 28 2 5 2 2 2 6" xfId="22363" xr:uid="{74E40E31-6FB6-4F55-B834-116C5F752ABD}"/>
    <cellStyle name="Normal 28 2 5 2 2 3" xfId="22364" xr:uid="{39957D87-61C8-410E-BD7B-B84FB006CDCD}"/>
    <cellStyle name="Normal 28 2 5 2 2 4" xfId="22365" xr:uid="{4A55E5CC-756D-45DC-9701-7E61D1A91003}"/>
    <cellStyle name="Normal 28 2 5 2 2 5" xfId="22366" xr:uid="{DAAEE2A9-E5D8-4E9F-BF0C-8A3292CD797E}"/>
    <cellStyle name="Normal 28 2 5 2 2 6" xfId="22367" xr:uid="{B7FDC852-BC3E-49ED-96CE-BB44540741A7}"/>
    <cellStyle name="Normal 28 2 5 2 3" xfId="22368" xr:uid="{986570DB-3CAB-4FA6-82B7-13B3AFF525BB}"/>
    <cellStyle name="Normal 28 2 5 2 4" xfId="22369" xr:uid="{680FF418-C0EC-41AE-9A9B-00773766B669}"/>
    <cellStyle name="Normal 28 2 5 2 5" xfId="22370" xr:uid="{394C5EB3-FE39-4730-829D-7031BC33EE86}"/>
    <cellStyle name="Normal 28 2 5 2 6" xfId="22371" xr:uid="{8E58D1F3-2B92-4F10-91AC-8490F0B7D677}"/>
    <cellStyle name="Normal 28 2 5 2 7" xfId="22372" xr:uid="{EC0C44D3-8B54-4E06-9309-86861ED67A89}"/>
    <cellStyle name="Normal 28 2 5 2 8" xfId="22373" xr:uid="{1CFAE0CB-AC7D-42C1-B3E5-CB1A668C101C}"/>
    <cellStyle name="Normal 28 2 5 2 9" xfId="22374" xr:uid="{0B48CB3D-18C4-4D46-9CE5-54037B4EC34F}"/>
    <cellStyle name="Normal 28 2 5 3" xfId="22375" xr:uid="{63F024F0-4AFE-4875-A3F4-E3F32566E7B6}"/>
    <cellStyle name="Normal 28 2 5 3 2" xfId="22376" xr:uid="{14123A03-C15C-42F6-9D00-DCCEDFD7BE59}"/>
    <cellStyle name="Normal 28 2 5 3 2 2" xfId="22377" xr:uid="{26668206-4D57-4D35-8553-9EAE1DB90890}"/>
    <cellStyle name="Normal 28 2 5 3 2 3" xfId="22378" xr:uid="{81B0FBFB-8A2E-425F-96E1-FB982617CC75}"/>
    <cellStyle name="Normal 28 2 5 3 2 4" xfId="22379" xr:uid="{FBCC8844-5742-4520-A24E-B6D34029D1FD}"/>
    <cellStyle name="Normal 28 2 5 3 2 5" xfId="22380" xr:uid="{4A29E2B8-0F62-48D0-B28A-AF137DA08F6D}"/>
    <cellStyle name="Normal 28 2 5 3 2 6" xfId="22381" xr:uid="{9DBD184B-AD7D-45FA-8B74-33C1547272CD}"/>
    <cellStyle name="Normal 28 2 5 3 3" xfId="22382" xr:uid="{4C007B14-122C-46B5-8466-0316E57745DF}"/>
    <cellStyle name="Normal 28 2 5 3 4" xfId="22383" xr:uid="{48814543-910A-4B6D-9AE9-5446FDB630ED}"/>
    <cellStyle name="Normal 28 2 5 3 5" xfId="22384" xr:uid="{8AF8A29B-3ABE-4F5E-9EEB-5DA4256540C2}"/>
    <cellStyle name="Normal 28 2 5 3 6" xfId="22385" xr:uid="{815C1133-3B6D-401C-B21A-6165599A29CB}"/>
    <cellStyle name="Normal 28 2 5 4" xfId="22386" xr:uid="{F2D7675B-EFFF-4336-A4AB-9FDC36491A54}"/>
    <cellStyle name="Normal 28 2 5 5" xfId="22387" xr:uid="{B199ACC2-F824-4511-BB67-F9EDCAF87EFB}"/>
    <cellStyle name="Normal 28 2 5 6" xfId="22388" xr:uid="{3648AE55-A5B1-457E-87DF-8D5E16325581}"/>
    <cellStyle name="Normal 28 2 5 7" xfId="22389" xr:uid="{112716CA-65A2-40FA-AB07-69392969CEA2}"/>
    <cellStyle name="Normal 28 2 5 8" xfId="22390" xr:uid="{86C0ED4D-91F0-4922-BA18-BE616ADDABED}"/>
    <cellStyle name="Normal 28 2 5 9" xfId="22391" xr:uid="{C372C730-722A-4D3A-A069-D384BF0DE94C}"/>
    <cellStyle name="Normal 28 2 6" xfId="22392" xr:uid="{4764118D-9634-4D81-A2C3-DC479277E9F3}"/>
    <cellStyle name="Normal 28 2 7" xfId="22393" xr:uid="{9093719F-B821-4A0E-B4F2-CFF2E1A3D6B9}"/>
    <cellStyle name="Normal 28 2 8" xfId="22394" xr:uid="{307FEE78-6593-4E5B-AC66-B167B37E8CDB}"/>
    <cellStyle name="Normal 28 2 8 2" xfId="22395" xr:uid="{AD43D3FA-8158-4CFC-8448-97D3745EA681}"/>
    <cellStyle name="Normal 28 2 8 2 2" xfId="22396" xr:uid="{28E01797-29AE-405D-84C0-2AE60767D171}"/>
    <cellStyle name="Normal 28 2 8 2 3" xfId="22397" xr:uid="{343940AE-92AB-4837-9F9D-7A0FED812E17}"/>
    <cellStyle name="Normal 28 2 8 2 4" xfId="22398" xr:uid="{05628672-FBD1-47A3-BE5D-AC0ECA9D2EF1}"/>
    <cellStyle name="Normal 28 2 8 2 5" xfId="22399" xr:uid="{3C855A0C-599A-4C3E-9AF9-35846E9CEF29}"/>
    <cellStyle name="Normal 28 2 8 2 6" xfId="22400" xr:uid="{BE0420B4-8F56-4C20-92A2-4AEC13A3E013}"/>
    <cellStyle name="Normal 28 2 8 3" xfId="22401" xr:uid="{6FBAB7E6-B42A-4DF3-8CA8-2633DEC347F5}"/>
    <cellStyle name="Normal 28 2 8 4" xfId="22402" xr:uid="{A84132B2-EB73-4AC9-9546-B7C9A2F2D8B3}"/>
    <cellStyle name="Normal 28 2 8 5" xfId="22403" xr:uid="{F7CF8FD7-5B25-4F7E-A8EF-1E94B8013F82}"/>
    <cellStyle name="Normal 28 2 8 6" xfId="22404" xr:uid="{9CE54D3E-EA1C-4A3D-9698-36A955CB718C}"/>
    <cellStyle name="Normal 28 2 9" xfId="22405" xr:uid="{911BE17D-2B48-49FD-A3D0-FFE635F2EBB5}"/>
    <cellStyle name="Normal 28 20" xfId="22406" xr:uid="{FFB6F816-BE25-4C83-BC22-B8AE559536EB}"/>
    <cellStyle name="Normal 28 21" xfId="22407" xr:uid="{FC5280C0-DBF1-4355-929A-674BB6FD8401}"/>
    <cellStyle name="Normal 28 3" xfId="22408" xr:uid="{46BD6748-9667-41B6-8395-9A838A7B9A38}"/>
    <cellStyle name="Normal 28 3 10" xfId="22409" xr:uid="{078BF94A-A066-47D1-8D84-D1154205C90A}"/>
    <cellStyle name="Normal 28 3 11" xfId="22410" xr:uid="{08221160-35E7-4541-8C8E-670EDCEFA53E}"/>
    <cellStyle name="Normal 28 3 12" xfId="22411" xr:uid="{BCC24EDE-8D19-4F47-B099-6A706592744C}"/>
    <cellStyle name="Normal 28 3 13" xfId="22412" xr:uid="{00074A06-07F2-4221-9CF5-0480240FD72A}"/>
    <cellStyle name="Normal 28 3 14" xfId="22413" xr:uid="{395D72BE-FB86-4189-81C7-E3F88CAEC403}"/>
    <cellStyle name="Normal 28 3 15" xfId="22414" xr:uid="{7F22AC98-1A2A-4CDF-BE96-39609A72051F}"/>
    <cellStyle name="Normal 28 3 16" xfId="22415" xr:uid="{A390D8B5-A54E-4AC4-A0A7-755AF3CF7C09}"/>
    <cellStyle name="Normal 28 3 2" xfId="22416" xr:uid="{EB366BC4-406E-479B-A4EA-AC57158BDC5F}"/>
    <cellStyle name="Normal 28 3 2 10" xfId="22417" xr:uid="{440C8A5E-BB16-43A5-BF46-92C9362A0E0D}"/>
    <cellStyle name="Normal 28 3 2 11" xfId="22418" xr:uid="{8964A411-DA52-44F8-BD6E-0C4779A0C3A6}"/>
    <cellStyle name="Normal 28 3 2 12" xfId="22419" xr:uid="{36E35DBE-1954-4D4A-AB7A-28A36265BDE5}"/>
    <cellStyle name="Normal 28 3 2 2" xfId="22420" xr:uid="{F9111AB4-1A82-438C-B6B0-4D079101ABDE}"/>
    <cellStyle name="Normal 28 3 2 2 2" xfId="22421" xr:uid="{AC836E3E-F6EF-4BFE-BBE9-EE8D9CA06CA7}"/>
    <cellStyle name="Normal 28 3 2 2 2 2" xfId="22422" xr:uid="{B38C0CFE-1F36-4C77-AAB8-EB96DD8867F1}"/>
    <cellStyle name="Normal 28 3 2 2 2 2 2" xfId="22423" xr:uid="{325A8377-7F5F-4F20-B8E1-95DE3F9699F9}"/>
    <cellStyle name="Normal 28 3 2 2 2 2 2 2" xfId="22424" xr:uid="{8DE3231A-3B28-4F46-9076-D2414342C1EA}"/>
    <cellStyle name="Normal 28 3 2 2 2 2 2 3" xfId="22425" xr:uid="{198DB38B-03C1-4C5C-A6C5-BEE0547ECECE}"/>
    <cellStyle name="Normal 28 3 2 2 2 2 2 4" xfId="22426" xr:uid="{53B74864-084B-489A-B66F-424AD867F922}"/>
    <cellStyle name="Normal 28 3 2 2 2 2 2 5" xfId="22427" xr:uid="{C0256BD8-BE31-49BB-A907-AC670D1B7E92}"/>
    <cellStyle name="Normal 28 3 2 2 2 2 2 6" xfId="22428" xr:uid="{07B51CCD-DC54-42EE-A78A-ABCB8584CD3C}"/>
    <cellStyle name="Normal 28 3 2 2 2 2 3" xfId="22429" xr:uid="{991C12C4-ED48-4530-BE42-CE2CBA14E9A9}"/>
    <cellStyle name="Normal 28 3 2 2 2 2 4" xfId="22430" xr:uid="{162A1A76-1990-4B6D-9A90-0B9B177328F4}"/>
    <cellStyle name="Normal 28 3 2 2 2 2 5" xfId="22431" xr:uid="{E72F1A39-917E-418D-8145-8C3CE7D83420}"/>
    <cellStyle name="Normal 28 3 2 2 2 2 6" xfId="22432" xr:uid="{545B4356-DD06-4D1E-B02E-08957F63B0D0}"/>
    <cellStyle name="Normal 28 3 2 2 2 3" xfId="22433" xr:uid="{F5F9DD30-6660-4BA8-9211-27E0B7B8219E}"/>
    <cellStyle name="Normal 28 3 2 2 2 4" xfId="22434" xr:uid="{040FC17B-05C7-412B-BBE8-01B9383A172A}"/>
    <cellStyle name="Normal 28 3 2 2 2 5" xfId="22435" xr:uid="{1077D775-70E2-44DA-ABB5-87D69BFD2C1A}"/>
    <cellStyle name="Normal 28 3 2 2 2 6" xfId="22436" xr:uid="{93ABEABD-5275-40FC-9147-7A0E8591B17D}"/>
    <cellStyle name="Normal 28 3 2 2 2 7" xfId="22437" xr:uid="{C7FBA07E-E1A7-4B53-843E-2FC4875F8535}"/>
    <cellStyle name="Normal 28 3 2 2 2 8" xfId="22438" xr:uid="{A9FAB800-7382-4FC5-B552-A7E0ED8F6548}"/>
    <cellStyle name="Normal 28 3 2 2 2 9" xfId="22439" xr:uid="{8E2930F6-E067-42E0-A00B-2201114038A2}"/>
    <cellStyle name="Normal 28 3 2 2 3" xfId="22440" xr:uid="{EA5CDFB4-BD2D-49E1-98C2-F0804675A7F4}"/>
    <cellStyle name="Normal 28 3 2 2 3 2" xfId="22441" xr:uid="{3E8E29AF-5466-46AB-BF3F-CF6637F894E1}"/>
    <cellStyle name="Normal 28 3 2 2 3 2 2" xfId="22442" xr:uid="{622FBADE-8D60-4900-B6E4-4F1456AF5615}"/>
    <cellStyle name="Normal 28 3 2 2 3 2 3" xfId="22443" xr:uid="{85999F16-6553-458D-B4B2-7EB1A3A1FE6B}"/>
    <cellStyle name="Normal 28 3 2 2 3 2 4" xfId="22444" xr:uid="{524FBA02-9673-46B1-9E40-A015B4EABD92}"/>
    <cellStyle name="Normal 28 3 2 2 3 2 5" xfId="22445" xr:uid="{9717B41C-DFB8-44F1-8E6A-D209F3D54EE5}"/>
    <cellStyle name="Normal 28 3 2 2 3 2 6" xfId="22446" xr:uid="{E371B2F7-7C2A-498F-8D69-9F2B54F35607}"/>
    <cellStyle name="Normal 28 3 2 2 3 3" xfId="22447" xr:uid="{52B44CE8-EAFA-48F3-B6FE-8785CA50A5C3}"/>
    <cellStyle name="Normal 28 3 2 2 3 4" xfId="22448" xr:uid="{0E6DD467-D153-4FCC-98CB-B33562983830}"/>
    <cellStyle name="Normal 28 3 2 2 3 5" xfId="22449" xr:uid="{A9BA5BD6-8D3C-4DB1-A4FB-9B622E1B5D90}"/>
    <cellStyle name="Normal 28 3 2 2 3 6" xfId="22450" xr:uid="{67DCA0B8-921F-4DA0-A931-88CD1A27868F}"/>
    <cellStyle name="Normal 28 3 2 2 4" xfId="22451" xr:uid="{255215C0-3723-480F-AE25-C73FD86D3864}"/>
    <cellStyle name="Normal 28 3 2 2 5" xfId="22452" xr:uid="{8AE8B408-3BB6-48FE-8FF2-3F046957123F}"/>
    <cellStyle name="Normal 28 3 2 2 6" xfId="22453" xr:uid="{65A27508-C73B-4978-B1C6-F2CEF6D98970}"/>
    <cellStyle name="Normal 28 3 2 2 7" xfId="22454" xr:uid="{F6E3AB3E-722F-4C06-A7F6-3AD2FBD41502}"/>
    <cellStyle name="Normal 28 3 2 2 8" xfId="22455" xr:uid="{39D7F1D0-1BA1-4564-A07E-81602B2618D4}"/>
    <cellStyle name="Normal 28 3 2 2 9" xfId="22456" xr:uid="{E8FB3DB9-841A-455D-959B-6B0DAF35858F}"/>
    <cellStyle name="Normal 28 3 2 3" xfId="22457" xr:uid="{C074356D-13B1-452A-933D-1DA513351848}"/>
    <cellStyle name="Normal 28 3 2 4" xfId="22458" xr:uid="{A8C0F544-5C46-4F94-A9A1-045680D0A91C}"/>
    <cellStyle name="Normal 28 3 2 5" xfId="22459" xr:uid="{3F222715-1D7E-4DBD-A828-CB8A64105F4C}"/>
    <cellStyle name="Normal 28 3 2 5 2" xfId="22460" xr:uid="{86EEC705-9863-44CA-B40A-E9329FA0C25B}"/>
    <cellStyle name="Normal 28 3 2 5 2 2" xfId="22461" xr:uid="{E3DF56C6-8550-4E30-A097-3B84C9B377F6}"/>
    <cellStyle name="Normal 28 3 2 5 2 3" xfId="22462" xr:uid="{BB284335-5354-4C83-B025-AC931519243F}"/>
    <cellStyle name="Normal 28 3 2 5 2 4" xfId="22463" xr:uid="{78C7E56A-7BBE-4394-B842-9733F02F6C10}"/>
    <cellStyle name="Normal 28 3 2 5 2 5" xfId="22464" xr:uid="{70C96FC3-E07D-4937-ADB2-263DE6AAA49C}"/>
    <cellStyle name="Normal 28 3 2 5 2 6" xfId="22465" xr:uid="{FEF6DC33-27CD-4181-BAF0-00F028C119A5}"/>
    <cellStyle name="Normal 28 3 2 5 3" xfId="22466" xr:uid="{85CB8908-56E5-4220-8329-B2EBB9FE13FE}"/>
    <cellStyle name="Normal 28 3 2 5 4" xfId="22467" xr:uid="{6A2BD85D-19CF-47A4-B536-6ED8EA9C6785}"/>
    <cellStyle name="Normal 28 3 2 5 5" xfId="22468" xr:uid="{4CF59C2A-F6D8-4750-A20F-037CA2C49179}"/>
    <cellStyle name="Normal 28 3 2 5 6" xfId="22469" xr:uid="{C924D160-F2E0-4FF6-9B84-50F6F98D649D}"/>
    <cellStyle name="Normal 28 3 2 6" xfId="22470" xr:uid="{36A3379F-EF6A-4619-8344-5AC79FA735BE}"/>
    <cellStyle name="Normal 28 3 2 7" xfId="22471" xr:uid="{3C7D83D1-8077-48A0-9A88-0B49222EAF0D}"/>
    <cellStyle name="Normal 28 3 2 8" xfId="22472" xr:uid="{F1558A36-CE5F-4ED0-ABA0-DF9C80B398FC}"/>
    <cellStyle name="Normal 28 3 2 9" xfId="22473" xr:uid="{CE5DBF78-F24D-48BF-BAE0-CC5A725E842B}"/>
    <cellStyle name="Normal 28 3 3" xfId="22474" xr:uid="{3BCC32E8-3CDD-491B-8CAE-F0D5DE71040A}"/>
    <cellStyle name="Normal 28 3 3 2" xfId="22475" xr:uid="{03F3E4C2-D7ED-420F-B8F1-32277287097C}"/>
    <cellStyle name="Normal 28 3 3 2 2" xfId="22476" xr:uid="{C01C6795-F275-40E1-92F2-47E34D7A3EDE}"/>
    <cellStyle name="Normal 28 3 3 2 2 2" xfId="22477" xr:uid="{5BC38DFC-F821-4E55-8C6F-0488252D0438}"/>
    <cellStyle name="Normal 28 3 3 2 2 2 2" xfId="22478" xr:uid="{9A102A6F-2E51-4B4E-BAAE-631B8C7C0E67}"/>
    <cellStyle name="Normal 28 3 3 2 2 2 3" xfId="22479" xr:uid="{E2306A32-42A1-4690-BDB0-52727F61FA48}"/>
    <cellStyle name="Normal 28 3 3 2 2 2 4" xfId="22480" xr:uid="{8C6BEBCF-0A23-45FC-9E9A-37A6CFC0D355}"/>
    <cellStyle name="Normal 28 3 3 2 2 2 5" xfId="22481" xr:uid="{74D2B66A-A1DB-44DF-A625-109280041F92}"/>
    <cellStyle name="Normal 28 3 3 2 2 2 6" xfId="22482" xr:uid="{5AB186F8-B0B3-473F-B515-13243049B472}"/>
    <cellStyle name="Normal 28 3 3 2 2 3" xfId="22483" xr:uid="{E0CC4603-A1C3-48D7-A76A-D3E84A83F0AE}"/>
    <cellStyle name="Normal 28 3 3 2 2 4" xfId="22484" xr:uid="{54B286F0-0794-4E3A-88DE-770E779128EA}"/>
    <cellStyle name="Normal 28 3 3 2 2 5" xfId="22485" xr:uid="{E5AB028F-8668-4184-A439-E104B34357E5}"/>
    <cellStyle name="Normal 28 3 3 2 2 6" xfId="22486" xr:uid="{F5185A42-04A0-42C6-989E-A4C946C6EE57}"/>
    <cellStyle name="Normal 28 3 3 2 3" xfId="22487" xr:uid="{ACB192E3-762C-4BBB-A78A-FA59AFCFB59C}"/>
    <cellStyle name="Normal 28 3 3 2 4" xfId="22488" xr:uid="{6517C90E-34FE-421F-BB2E-07C952B0D498}"/>
    <cellStyle name="Normal 28 3 3 2 5" xfId="22489" xr:uid="{656CE991-A382-45FA-85CB-4E38DEEDB999}"/>
    <cellStyle name="Normal 28 3 3 2 6" xfId="22490" xr:uid="{AF84033D-1C31-451D-A3BF-3E9757492E07}"/>
    <cellStyle name="Normal 28 3 3 2 7" xfId="22491" xr:uid="{26D3F9FA-2D38-438E-9802-880E7BBA94F1}"/>
    <cellStyle name="Normal 28 3 3 2 8" xfId="22492" xr:uid="{8475FBAE-D6BF-45E4-BB1B-A47F187630CD}"/>
    <cellStyle name="Normal 28 3 3 2 9" xfId="22493" xr:uid="{1459A431-E2F8-4277-B4EA-14CDDA717041}"/>
    <cellStyle name="Normal 28 3 3 3" xfId="22494" xr:uid="{9D6E2F8C-7B4A-4A6C-A37B-EFD0C310B05E}"/>
    <cellStyle name="Normal 28 3 3 3 2" xfId="22495" xr:uid="{4035C12C-6570-42EE-98BA-A830E9D706E9}"/>
    <cellStyle name="Normal 28 3 3 3 2 2" xfId="22496" xr:uid="{421D6B86-C19A-486D-9606-F9796703421F}"/>
    <cellStyle name="Normal 28 3 3 3 2 3" xfId="22497" xr:uid="{F0F0B69F-21C5-4AD1-917C-C507D9077C5C}"/>
    <cellStyle name="Normal 28 3 3 3 2 4" xfId="22498" xr:uid="{DB3753DB-73DE-43EC-A2CC-59C2166F8B9A}"/>
    <cellStyle name="Normal 28 3 3 3 2 5" xfId="22499" xr:uid="{65D536D8-A19E-4003-9E35-510AF9061F29}"/>
    <cellStyle name="Normal 28 3 3 3 2 6" xfId="22500" xr:uid="{8F86C2B8-F5EA-4D85-8071-9D0B782CD365}"/>
    <cellStyle name="Normal 28 3 3 3 3" xfId="22501" xr:uid="{07C440C1-6EAA-493E-BA63-FDC78B1F09EA}"/>
    <cellStyle name="Normal 28 3 3 3 4" xfId="22502" xr:uid="{9AA64E6F-3183-412C-8A32-8E203FD32925}"/>
    <cellStyle name="Normal 28 3 3 3 5" xfId="22503" xr:uid="{DBA148C4-99E9-4205-A3A1-0ADA9ECFAFDE}"/>
    <cellStyle name="Normal 28 3 3 3 6" xfId="22504" xr:uid="{9CB61F2F-B5DF-484D-BC25-CF5C675C5066}"/>
    <cellStyle name="Normal 28 3 3 4" xfId="22505" xr:uid="{BEA9BF48-4403-4FB6-92EC-265946ACFC94}"/>
    <cellStyle name="Normal 28 3 3 5" xfId="22506" xr:uid="{6169DF9F-50E3-47FB-B893-CFFD7E67762C}"/>
    <cellStyle name="Normal 28 3 3 6" xfId="22507" xr:uid="{54D3C49D-5EA9-46E5-9E3C-87DB28ED200E}"/>
    <cellStyle name="Normal 28 3 3 7" xfId="22508" xr:uid="{B9B99B52-4558-47AF-A374-1936B89D4A15}"/>
    <cellStyle name="Normal 28 3 3 8" xfId="22509" xr:uid="{57D9F20F-6285-42A0-AB2F-A2607423EE3C}"/>
    <cellStyle name="Normal 28 3 3 9" xfId="22510" xr:uid="{7E64ACD6-0BCB-4139-AA21-0CE25BF8C0FE}"/>
    <cellStyle name="Normal 28 3 4" xfId="22511" xr:uid="{09A6AF92-7F86-4588-8FA7-655E32FE80EA}"/>
    <cellStyle name="Normal 28 3 5" xfId="22512" xr:uid="{4547D3CC-189A-41DD-9A8B-BE31D7CDCEEB}"/>
    <cellStyle name="Normal 28 3 5 2" xfId="22513" xr:uid="{62211AEE-3B3E-442B-B22B-80259DBA8460}"/>
    <cellStyle name="Normal 28 3 5 2 2" xfId="22514" xr:uid="{BCFB6E1C-E2EF-401F-964D-80601ECE81A8}"/>
    <cellStyle name="Normal 28 3 5 2 3" xfId="22515" xr:uid="{252BEC89-CF72-478B-AE87-8211D0CC3EF9}"/>
    <cellStyle name="Normal 28 3 5 2 4" xfId="22516" xr:uid="{C269C32E-A541-405B-AFD9-08308AF57E82}"/>
    <cellStyle name="Normal 28 3 5 2 5" xfId="22517" xr:uid="{EE2A072D-4BCF-4B95-8A4D-75BECD921CD6}"/>
    <cellStyle name="Normal 28 3 5 2 6" xfId="22518" xr:uid="{CD8ED278-B94A-4A29-82A2-20A6FC70C011}"/>
    <cellStyle name="Normal 28 3 5 3" xfId="22519" xr:uid="{D2C67348-FCE5-4762-9A2C-3BC80398BB8C}"/>
    <cellStyle name="Normal 28 3 5 4" xfId="22520" xr:uid="{335708CB-33FC-4749-ABF6-AFA85989AAE0}"/>
    <cellStyle name="Normal 28 3 5 5" xfId="22521" xr:uid="{F59B476E-8C53-4EF9-A022-192F639B3033}"/>
    <cellStyle name="Normal 28 3 5 6" xfId="22522" xr:uid="{4BE4E46A-EA21-43F5-A4F0-1B5B3B68A3BA}"/>
    <cellStyle name="Normal 28 3 6" xfId="22523" xr:uid="{5BEE0E31-27D4-416E-BDF2-EC4B821C8EBC}"/>
    <cellStyle name="Normal 28 3 7" xfId="22524" xr:uid="{B9E9565F-772A-4A17-AABD-BC3C160FB8C9}"/>
    <cellStyle name="Normal 28 3 8" xfId="22525" xr:uid="{A364D604-9A21-4484-B9CA-473C02C7374B}"/>
    <cellStyle name="Normal 28 3 9" xfId="22526" xr:uid="{99154F1E-363F-4C22-8366-91B7CD5709D9}"/>
    <cellStyle name="Normal 28 4" xfId="22527" xr:uid="{DF10DD2D-0953-43AC-8A68-E4A84DFE417C}"/>
    <cellStyle name="Normal 28 4 2" xfId="22528" xr:uid="{02696D9E-0A53-4668-8018-4556C5630102}"/>
    <cellStyle name="Normal 28 4 3" xfId="22529" xr:uid="{98BC03B9-B97D-4F8A-A4B7-0ACA5FA5F502}"/>
    <cellStyle name="Normal 28 4 4" xfId="22530" xr:uid="{E9F8E01A-30B4-43B7-A933-CB4A4332B8FF}"/>
    <cellStyle name="Normal 28 4 5" xfId="22531" xr:uid="{A1A2FF06-577A-4A2B-95C4-E7E705CAFF92}"/>
    <cellStyle name="Normal 28 5" xfId="22532" xr:uid="{B071CDBD-E3E1-4706-8032-8F4127E9BE24}"/>
    <cellStyle name="Normal 28 6" xfId="22533" xr:uid="{A6CD6D62-ABCA-4563-96A1-F638FEB8505F}"/>
    <cellStyle name="Normal 28 7" xfId="22534" xr:uid="{17994C48-AEEE-44AD-B8DE-7F3E320EE4BB}"/>
    <cellStyle name="Normal 28 8" xfId="22535" xr:uid="{72BC3D89-8C95-4D0E-835F-4378DB8D28BD}"/>
    <cellStyle name="Normal 28 9" xfId="22536" xr:uid="{4BA8E6DC-4F8F-4886-8063-C6BCCEA7398B}"/>
    <cellStyle name="Normal 29" xfId="22537" xr:uid="{832A61FB-DF6F-4A73-B22B-581E32BD3040}"/>
    <cellStyle name="Normal 29 10" xfId="22538" xr:uid="{86128ED6-88C8-452D-9DE8-DF3D142F0630}"/>
    <cellStyle name="Normal 29 11" xfId="22539" xr:uid="{B38C924C-7129-4430-92A6-21E05B3A8516}"/>
    <cellStyle name="Normal 29 12" xfId="22540" xr:uid="{FB5979CF-11B9-48C5-828B-D6304435A7E8}"/>
    <cellStyle name="Normal 29 13" xfId="22541" xr:uid="{CCA3B7C4-83ED-4FF8-BECA-7667FB88710D}"/>
    <cellStyle name="Normal 29 14" xfId="22542" xr:uid="{2C237BAA-28A0-4721-BDC8-620EA300E01D}"/>
    <cellStyle name="Normal 29 15" xfId="22543" xr:uid="{D4B65F5C-7724-4839-AD47-97951BB1891F}"/>
    <cellStyle name="Normal 29 16" xfId="22544" xr:uid="{1D27DD58-1F55-468C-AB4F-7948EDC03A3E}"/>
    <cellStyle name="Normal 29 17" xfId="22545" xr:uid="{D773CBF0-C175-4448-92CF-C2511800F545}"/>
    <cellStyle name="Normal 29 18" xfId="22546" xr:uid="{2EFEBB47-B9DC-4A28-81D6-CD2404381740}"/>
    <cellStyle name="Normal 29 19" xfId="22547" xr:uid="{1117C4E0-36A7-4E0D-8200-CEC8B7FEDD0D}"/>
    <cellStyle name="Normal 29 2" xfId="22548" xr:uid="{50F7E56F-DA47-45F2-95E2-ACFD03E0A4C0}"/>
    <cellStyle name="Normal 29 20" xfId="22549" xr:uid="{89791C77-39D2-46BE-A89F-94851E4A37F4}"/>
    <cellStyle name="Normal 29 21" xfId="22550" xr:uid="{0521B11E-4EF2-4A68-8C70-71F4C6FFCC46}"/>
    <cellStyle name="Normal 29 3" xfId="22551" xr:uid="{0C12E843-E3E0-4555-9138-10B6E835464E}"/>
    <cellStyle name="Normal 29 4" xfId="22552" xr:uid="{39D14928-4625-40EA-B28F-6E2C5D5F1011}"/>
    <cellStyle name="Normal 29 5" xfId="22553" xr:uid="{F1A160DC-CBF9-4333-A7EB-60AD62DBB45A}"/>
    <cellStyle name="Normal 29 6" xfId="22554" xr:uid="{78CC55F6-5DEF-40D5-8EF1-D8153B0501EE}"/>
    <cellStyle name="Normal 29 7" xfId="22555" xr:uid="{2B14F523-4218-417C-AAF1-BB52D5F55D4E}"/>
    <cellStyle name="Normal 29 8" xfId="22556" xr:uid="{B8D6FB3C-7AF7-4AA3-B3F9-8FF7A28FA37C}"/>
    <cellStyle name="Normal 29 9" xfId="22557" xr:uid="{D3086816-CD0E-48C7-B9BF-1575CA9945CF}"/>
    <cellStyle name="Normal 3" xfId="5" xr:uid="{961E8B19-57E9-428B-98F1-E5FB3ADBD19B}"/>
    <cellStyle name="Normal 3 10" xfId="22559" xr:uid="{02835DC0-A3F5-4633-B8F1-C3E32766F9C2}"/>
    <cellStyle name="Normal 3 10 2" xfId="22560" xr:uid="{6CA71D33-D636-4B83-ABA6-AFA90BFDAE7E}"/>
    <cellStyle name="Normal 3 10 3" xfId="22561" xr:uid="{F9E0FAB2-D098-453D-9540-8B2D16768D60}"/>
    <cellStyle name="Normal 3 10 4" xfId="22562" xr:uid="{B4B90B75-E637-4613-B60E-F0DE843A282C}"/>
    <cellStyle name="Normal 3 11" xfId="22563" xr:uid="{333527CB-1A08-4CA8-9674-2E68FE14B335}"/>
    <cellStyle name="Normal 3 11 2" xfId="22564" xr:uid="{699BF579-9DB5-4685-A9A3-017657415239}"/>
    <cellStyle name="Normal 3 11 3" xfId="22565" xr:uid="{5B26DF1F-2AA9-42AC-98F2-7B15922BDF1A}"/>
    <cellStyle name="Normal 3 11 4" xfId="22566" xr:uid="{8BC8D756-1372-49F7-B431-9263CC504596}"/>
    <cellStyle name="Normal 3 12" xfId="22567" xr:uid="{7D283E0C-2C6F-4C52-9FE0-ECA927770FC7}"/>
    <cellStyle name="Normal 3 12 10" xfId="22568" xr:uid="{A770B705-F56C-42A3-ADD0-71287AE3FDC6}"/>
    <cellStyle name="Normal 3 12 11" xfId="22569" xr:uid="{5F9B8FD7-E41C-46D0-8C91-1B95E473716B}"/>
    <cellStyle name="Normal 3 12 2" xfId="22570" xr:uid="{2675C6EE-BA22-458D-8A46-50899A0F6929}"/>
    <cellStyle name="Normal 3 12 2 10" xfId="22571" xr:uid="{5CAEE1BE-31A4-4442-BB4A-2F6A6F0113E9}"/>
    <cellStyle name="Normal 3 12 2 10 2" xfId="22572" xr:uid="{AD6A82A3-4108-44A2-BE97-B8119364B49D}"/>
    <cellStyle name="Normal 3 12 2 10 3" xfId="22573" xr:uid="{628068D1-DA47-412D-9CFA-32FE7B917F9F}"/>
    <cellStyle name="Normal 3 12 2 10 4" xfId="22574" xr:uid="{1F2C77C9-060B-40F6-BE3C-94F0F38F971F}"/>
    <cellStyle name="Normal 3 12 2 10 5" xfId="22575" xr:uid="{B9CFEBB3-2242-4C77-BC46-1F944E28E597}"/>
    <cellStyle name="Normal 3 12 2 10 6" xfId="22576" xr:uid="{E0A216E8-8370-4A16-A238-EBFF93788A0D}"/>
    <cellStyle name="Normal 3 12 2 11" xfId="22577" xr:uid="{38C30718-D2BA-4F04-A4D7-303B8D0994B5}"/>
    <cellStyle name="Normal 3 12 2 11 2" xfId="22578" xr:uid="{A172445A-C55F-4870-A18D-C6C86E5F4B00}"/>
    <cellStyle name="Normal 3 12 2 11 3" xfId="22579" xr:uid="{F63CE7EA-B0CF-4267-B664-1A588B855AC8}"/>
    <cellStyle name="Normal 3 12 2 11 4" xfId="22580" xr:uid="{28826366-FAB3-470B-A9A0-F655365092EB}"/>
    <cellStyle name="Normal 3 12 2 11 5" xfId="22581" xr:uid="{E114F85C-5D6C-4E74-B16C-51DBD132E52B}"/>
    <cellStyle name="Normal 3 12 2 11 6" xfId="22582" xr:uid="{BA9170AA-68AB-4545-ACBA-DF7640881980}"/>
    <cellStyle name="Normal 3 12 2 12" xfId="22583" xr:uid="{2357AE73-9EC6-4ED4-A146-0BF7370DFD8A}"/>
    <cellStyle name="Normal 3 12 2 12 2" xfId="22584" xr:uid="{FD755010-C246-4ED6-808B-593790946C91}"/>
    <cellStyle name="Normal 3 12 2 12 3" xfId="22585" xr:uid="{36B2EC84-C17E-4592-97CB-402AB10B9F55}"/>
    <cellStyle name="Normal 3 12 2 12 4" xfId="22586" xr:uid="{B3FFECBA-BAEB-4576-94D2-1196941E85AF}"/>
    <cellStyle name="Normal 3 12 2 12 5" xfId="22587" xr:uid="{B0279763-6E61-4B7D-9D4A-EA5743B2205F}"/>
    <cellStyle name="Normal 3 12 2 12 6" xfId="22588" xr:uid="{B6177656-6C0F-48E0-91C5-0D2B129E5F74}"/>
    <cellStyle name="Normal 3 12 2 13" xfId="22589" xr:uid="{115FD71A-E0F5-4FCD-BD44-51F68A1E6F70}"/>
    <cellStyle name="Normal 3 12 2 13 2" xfId="22590" xr:uid="{2719B4E8-5630-43ED-B610-973A1F96196B}"/>
    <cellStyle name="Normal 3 12 2 13 3" xfId="22591" xr:uid="{73DFEE13-8A3B-4245-B3B6-362DB679B128}"/>
    <cellStyle name="Normal 3 12 2 13 4" xfId="22592" xr:uid="{70B4A058-80EF-4409-A555-0EE5482F8EB5}"/>
    <cellStyle name="Normal 3 12 2 13 5" xfId="22593" xr:uid="{BB2D711B-0E7E-408C-BB02-6B071DDA2F3E}"/>
    <cellStyle name="Normal 3 12 2 13 6" xfId="22594" xr:uid="{CA563D7D-86DC-4CF4-A3E2-7DAAD36CEB6F}"/>
    <cellStyle name="Normal 3 12 2 14" xfId="22595" xr:uid="{2ACB6910-95E0-4AD7-A0A6-219DCE1BC936}"/>
    <cellStyle name="Normal 3 12 2 14 2" xfId="22596" xr:uid="{0BD9CFDC-4573-4584-B39D-3C9BC02B0EC7}"/>
    <cellStyle name="Normal 3 12 2 14 3" xfId="22597" xr:uid="{6D6CB998-25EB-489C-91E4-3A65BC0319FB}"/>
    <cellStyle name="Normal 3 12 2 14 4" xfId="22598" xr:uid="{185EE2E9-F852-4E26-9E0E-F6D7E9D6ADCF}"/>
    <cellStyle name="Normal 3 12 2 14 5" xfId="22599" xr:uid="{874CF722-03FC-4BD2-9B00-37C9883954D1}"/>
    <cellStyle name="Normal 3 12 2 14 6" xfId="22600" xr:uid="{0E813B8B-D0D0-4164-BA2C-B953CD9FF900}"/>
    <cellStyle name="Normal 3 12 2 15" xfId="22601" xr:uid="{E9DC5DA5-F8F0-41C8-8421-CF77EFE6206D}"/>
    <cellStyle name="Normal 3 12 2 16" xfId="22602" xr:uid="{81BA0059-877D-413D-B04B-3C96FBEB1FB1}"/>
    <cellStyle name="Normal 3 12 2 17" xfId="22603" xr:uid="{D3B6B6E5-15C5-4D72-96E5-21E7A0069202}"/>
    <cellStyle name="Normal 3 12 2 18" xfId="22604" xr:uid="{D8220336-FB2E-4CB6-B37C-6D411C6E3162}"/>
    <cellStyle name="Normal 3 12 2 19" xfId="22605" xr:uid="{48B182E7-4881-4B09-9D65-5D766F09F517}"/>
    <cellStyle name="Normal 3 12 2 2" xfId="22606" xr:uid="{D385151E-FC4F-4192-84DB-353F0C76B0E7}"/>
    <cellStyle name="Normal 3 12 2 3" xfId="22607" xr:uid="{AC422047-AC64-49DA-A42F-651C3188A7F1}"/>
    <cellStyle name="Normal 3 12 2 4" xfId="22608" xr:uid="{A26C8255-B340-4239-8A6B-89326C81C1CB}"/>
    <cellStyle name="Normal 3 12 2 5" xfId="22609" xr:uid="{5307CC3B-DFCD-49ED-9F66-D5704FF72B02}"/>
    <cellStyle name="Normal 3 12 2 6" xfId="22610" xr:uid="{4101B39A-3353-45FF-8EEC-2ADB85CC7A5A}"/>
    <cellStyle name="Normal 3 12 2 7" xfId="22611" xr:uid="{5AF9E88B-F601-4966-991E-1AA982672024}"/>
    <cellStyle name="Normal 3 12 2 8" xfId="22612" xr:uid="{607E6F9F-7B89-486F-96A3-2EF1D4181727}"/>
    <cellStyle name="Normal 3 12 2 9" xfId="22613" xr:uid="{50D1911C-2147-4D60-8143-132451B8F2DD}"/>
    <cellStyle name="Normal 3 12 3" xfId="22614" xr:uid="{FD1BA10D-DC41-4C83-AF33-DF90394063C0}"/>
    <cellStyle name="Normal 3 12 3 10" xfId="22615" xr:uid="{E4428FF4-0188-4A0D-AFA0-66883C039F2A}"/>
    <cellStyle name="Normal 3 12 3 11" xfId="22616" xr:uid="{4EC06FF1-A04D-4A04-ACF2-4BBCFFB80CC2}"/>
    <cellStyle name="Normal 3 12 3 2" xfId="22617" xr:uid="{E18716D8-87C7-4770-856E-121E06814D9D}"/>
    <cellStyle name="Normal 3 12 3 2 2" xfId="22618" xr:uid="{D4B59ED2-2CE4-4889-82DF-BF508EB1D8D9}"/>
    <cellStyle name="Normal 3 12 3 2 3" xfId="22619" xr:uid="{C466CEC4-D4DF-4490-8955-1AFFE2B93C8C}"/>
    <cellStyle name="Normal 3 12 3 2 4" xfId="22620" xr:uid="{06A8508B-0711-4E38-81FA-7EF960F19778}"/>
    <cellStyle name="Normal 3 12 3 2 5" xfId="22621" xr:uid="{26C0A912-87A6-40BB-9240-B066CA7AA4E0}"/>
    <cellStyle name="Normal 3 12 3 2 6" xfId="22622" xr:uid="{827EC3A2-EF70-4703-90F2-CA0D08B26D05}"/>
    <cellStyle name="Normal 3 12 3 3" xfId="22623" xr:uid="{C69CFB8F-8C25-4F86-A2C0-AF8941D7FAC1}"/>
    <cellStyle name="Normal 3 12 3 3 2" xfId="22624" xr:uid="{3B7C457E-898B-472F-BA2A-4578C38BD5FD}"/>
    <cellStyle name="Normal 3 12 3 3 3" xfId="22625" xr:uid="{684D1AD2-3555-49B8-A770-BB67533A3993}"/>
    <cellStyle name="Normal 3 12 3 3 4" xfId="22626" xr:uid="{603BF232-D4F1-4C91-B6C3-59EBC14510BB}"/>
    <cellStyle name="Normal 3 12 3 3 5" xfId="22627" xr:uid="{6DBB714C-C6B8-4B45-B3DF-15D2193D81EF}"/>
    <cellStyle name="Normal 3 12 3 3 6" xfId="22628" xr:uid="{5A26AF79-EC7D-4F00-B352-971B00AE3DA6}"/>
    <cellStyle name="Normal 3 12 3 4" xfId="22629" xr:uid="{695A65C8-5BB2-4CEA-97BA-56810AFABF7D}"/>
    <cellStyle name="Normal 3 12 3 4 2" xfId="22630" xr:uid="{FA8FA39C-0946-4C8D-A030-EA456374956C}"/>
    <cellStyle name="Normal 3 12 3 4 3" xfId="22631" xr:uid="{7388DCDE-E4D6-4378-A2AE-0E98F0DB9F97}"/>
    <cellStyle name="Normal 3 12 3 4 4" xfId="22632" xr:uid="{02960273-4B4A-4A83-ACF6-7452A98F168D}"/>
    <cellStyle name="Normal 3 12 3 4 5" xfId="22633" xr:uid="{448D9E5D-06C8-44A7-8CF8-880C6A02117F}"/>
    <cellStyle name="Normal 3 12 3 4 6" xfId="22634" xr:uid="{03A1CCC7-1F49-4F04-B9A3-AA2AD5C8ADB9}"/>
    <cellStyle name="Normal 3 12 3 5" xfId="22635" xr:uid="{A696014E-D50F-4A95-9ECB-4633617DC9EA}"/>
    <cellStyle name="Normal 3 12 3 5 2" xfId="22636" xr:uid="{E577365A-0749-4038-988E-1A444D6C69C9}"/>
    <cellStyle name="Normal 3 12 3 5 3" xfId="22637" xr:uid="{FC7D6805-F24C-482A-BEF0-DD010EF3DE99}"/>
    <cellStyle name="Normal 3 12 3 5 4" xfId="22638" xr:uid="{3B241DB8-0D0D-467B-BD06-0747204D380C}"/>
    <cellStyle name="Normal 3 12 3 5 5" xfId="22639" xr:uid="{3492F78B-7A7C-4D73-999D-CFAACE2DBF50}"/>
    <cellStyle name="Normal 3 12 3 5 6" xfId="22640" xr:uid="{C0732DBF-4E73-43A3-9E4F-0D96BDA8E65D}"/>
    <cellStyle name="Normal 3 12 3 6" xfId="22641" xr:uid="{548559E6-9CD2-4CB8-94E4-BDD3025ECB86}"/>
    <cellStyle name="Normal 3 12 3 6 2" xfId="22642" xr:uid="{36900BAD-77AC-4277-B753-B7FD406E8F25}"/>
    <cellStyle name="Normal 3 12 3 6 3" xfId="22643" xr:uid="{C864DBF8-E4E5-40F7-ACFE-42077C04D8AD}"/>
    <cellStyle name="Normal 3 12 3 6 4" xfId="22644" xr:uid="{31BC7D22-F478-468F-9EBA-BADD9A2B2407}"/>
    <cellStyle name="Normal 3 12 3 6 5" xfId="22645" xr:uid="{6104C6B1-883E-420E-ABBD-9BAE35FB3AE6}"/>
    <cellStyle name="Normal 3 12 3 6 6" xfId="22646" xr:uid="{3CE5439A-C31B-4B8A-94B5-8C2D0F929380}"/>
    <cellStyle name="Normal 3 12 3 7" xfId="22647" xr:uid="{47F740BD-0785-42A7-A78E-B051E71A70E9}"/>
    <cellStyle name="Normal 3 12 3 8" xfId="22648" xr:uid="{108B97B9-7F2A-4571-838E-0E02A18A4F58}"/>
    <cellStyle name="Normal 3 12 3 9" xfId="22649" xr:uid="{A8E7ED4D-FBF2-4095-A49F-52D8A139D94A}"/>
    <cellStyle name="Normal 3 12 4" xfId="22650" xr:uid="{7ED5BB7F-3687-4599-BC4A-51627F26F534}"/>
    <cellStyle name="Normal 3 12 4 10" xfId="22651" xr:uid="{59DCE499-1181-49CD-B95E-9D6448828772}"/>
    <cellStyle name="Normal 3 12 4 11" xfId="22652" xr:uid="{0B78E173-917A-4BAA-971B-5C4FF6640551}"/>
    <cellStyle name="Normal 3 12 4 2" xfId="22653" xr:uid="{E65949ED-3C2C-4887-89E3-F14A265CF099}"/>
    <cellStyle name="Normal 3 12 4 2 2" xfId="22654" xr:uid="{A69E71D5-A0F9-4302-8549-A6938D4BC01A}"/>
    <cellStyle name="Normal 3 12 4 2 3" xfId="22655" xr:uid="{6BAC81C7-C9E1-4B44-A0EC-703A84418695}"/>
    <cellStyle name="Normal 3 12 4 2 4" xfId="22656" xr:uid="{5F58D574-48E0-4A6E-8DDD-6E5F54CBD76D}"/>
    <cellStyle name="Normal 3 12 4 2 5" xfId="22657" xr:uid="{4863D387-2283-4206-B136-8D362E1A1983}"/>
    <cellStyle name="Normal 3 12 4 2 6" xfId="22658" xr:uid="{B3966043-DEF8-4475-AAD9-9EE18A80D903}"/>
    <cellStyle name="Normal 3 12 4 3" xfId="22659" xr:uid="{B5AE4CEA-FE91-4933-8EBC-8E547075C809}"/>
    <cellStyle name="Normal 3 12 4 3 2" xfId="22660" xr:uid="{4145C9DF-0D19-49F7-9DF6-3D706C7FF2DC}"/>
    <cellStyle name="Normal 3 12 4 3 3" xfId="22661" xr:uid="{F755094B-70D8-40A1-8B17-817498769D01}"/>
    <cellStyle name="Normal 3 12 4 3 4" xfId="22662" xr:uid="{CDBDF7EF-EB52-4C17-A32C-5E0170DB8541}"/>
    <cellStyle name="Normal 3 12 4 3 5" xfId="22663" xr:uid="{E1A97F5F-24DF-4D14-A2F5-E87AF4CC4B6B}"/>
    <cellStyle name="Normal 3 12 4 3 6" xfId="22664" xr:uid="{4BAAF167-5565-42AD-B9AA-8E47386FC944}"/>
    <cellStyle name="Normal 3 12 4 4" xfId="22665" xr:uid="{D15BA6BE-E0E0-424D-9FAF-0080006DC7F2}"/>
    <cellStyle name="Normal 3 12 4 4 2" xfId="22666" xr:uid="{75835C13-7B8A-4544-A5DD-67F48A74C186}"/>
    <cellStyle name="Normal 3 12 4 4 3" xfId="22667" xr:uid="{4D3A05F8-783A-4490-B4B3-2AEED94B398A}"/>
    <cellStyle name="Normal 3 12 4 4 4" xfId="22668" xr:uid="{5ABBDCE9-9B80-4218-9B69-2C8221C29D59}"/>
    <cellStyle name="Normal 3 12 4 4 5" xfId="22669" xr:uid="{AA5B2221-9F8D-4C02-865E-3D53DD94CC21}"/>
    <cellStyle name="Normal 3 12 4 4 6" xfId="22670" xr:uid="{73E9B73A-81C2-416A-AE98-519EB791E0D4}"/>
    <cellStyle name="Normal 3 12 4 5" xfId="22671" xr:uid="{41614DD2-A590-4BB8-9619-8BF5EAFC040E}"/>
    <cellStyle name="Normal 3 12 4 5 2" xfId="22672" xr:uid="{6B0DE961-1492-4709-8DEF-3699ECC01B70}"/>
    <cellStyle name="Normal 3 12 4 5 3" xfId="22673" xr:uid="{8D5A56E2-A169-4D6C-825A-15F46B9DE385}"/>
    <cellStyle name="Normal 3 12 4 5 4" xfId="22674" xr:uid="{FAFEC232-1633-4E9E-90E3-6327CB24AE92}"/>
    <cellStyle name="Normal 3 12 4 5 5" xfId="22675" xr:uid="{5F769E51-9171-48D7-B9A7-0B8883DA2EBB}"/>
    <cellStyle name="Normal 3 12 4 5 6" xfId="22676" xr:uid="{9FE740C3-807C-479E-8AFC-53BA5D8B700B}"/>
    <cellStyle name="Normal 3 12 4 6" xfId="22677" xr:uid="{CD4E1385-96DD-412D-B63B-C4EFA1245332}"/>
    <cellStyle name="Normal 3 12 4 6 2" xfId="22678" xr:uid="{4C0AC0C1-C2A3-4CC2-9F04-15EB831BD1C2}"/>
    <cellStyle name="Normal 3 12 4 6 3" xfId="22679" xr:uid="{66B73A9D-00D0-4939-AC5C-28B7785BAF25}"/>
    <cellStyle name="Normal 3 12 4 6 4" xfId="22680" xr:uid="{D5F5890E-8B43-4B45-BC7D-DD5068D7B975}"/>
    <cellStyle name="Normal 3 12 4 6 5" xfId="22681" xr:uid="{F24393B1-94AA-4D4B-989E-8D1A05934FB2}"/>
    <cellStyle name="Normal 3 12 4 6 6" xfId="22682" xr:uid="{AF8E32F6-B6C4-4B8E-88B5-E275BC8BED28}"/>
    <cellStyle name="Normal 3 12 4 7" xfId="22683" xr:uid="{43F7A22E-8591-4CC9-A81B-35AC924F5CD6}"/>
    <cellStyle name="Normal 3 12 4 8" xfId="22684" xr:uid="{69F88173-BB9E-4EE6-BB1D-C771930BB8BC}"/>
    <cellStyle name="Normal 3 12 4 9" xfId="22685" xr:uid="{40B847BD-DBE1-4472-88E7-85F873F6CF6F}"/>
    <cellStyle name="Normal 3 12 5" xfId="22686" xr:uid="{7E7C9200-8F73-4EE8-B759-1D7BBFF13D4A}"/>
    <cellStyle name="Normal 3 12 5 10" xfId="22687" xr:uid="{F41E8CE4-F6A2-404E-A095-C3BC5FADB1F8}"/>
    <cellStyle name="Normal 3 12 5 11" xfId="22688" xr:uid="{B87961DC-08C0-427E-8719-3D5407516D6B}"/>
    <cellStyle name="Normal 3 12 5 2" xfId="22689" xr:uid="{825D4BA2-BB44-4838-9791-AFCC7388DBA5}"/>
    <cellStyle name="Normal 3 12 5 2 2" xfId="22690" xr:uid="{30F0A427-BED7-4C71-A508-1F8F34D62307}"/>
    <cellStyle name="Normal 3 12 5 2 3" xfId="22691" xr:uid="{BB938D49-0F15-465C-935F-E83D64AEFE22}"/>
    <cellStyle name="Normal 3 12 5 2 4" xfId="22692" xr:uid="{6D44354A-986C-4AFB-B382-61274E437A26}"/>
    <cellStyle name="Normal 3 12 5 2 5" xfId="22693" xr:uid="{41F47C1D-3FBE-4B9B-8231-6E0F067C33D3}"/>
    <cellStyle name="Normal 3 12 5 2 6" xfId="22694" xr:uid="{C52CF283-379F-423D-B7CC-16F07145500E}"/>
    <cellStyle name="Normal 3 12 5 3" xfId="22695" xr:uid="{075E8CCD-5D7A-4DD5-B86B-D6162AF827B1}"/>
    <cellStyle name="Normal 3 12 5 3 2" xfId="22696" xr:uid="{A5198212-7B1F-45DF-86D6-6CFEC3665B31}"/>
    <cellStyle name="Normal 3 12 5 3 3" xfId="22697" xr:uid="{E3127059-50B6-475C-BF86-B105DCE362BD}"/>
    <cellStyle name="Normal 3 12 5 3 4" xfId="22698" xr:uid="{E148EA1E-495A-4BEB-A5E7-7025A9FE8E39}"/>
    <cellStyle name="Normal 3 12 5 3 5" xfId="22699" xr:uid="{8A408B3F-C480-4FDB-89D0-F7A5C0659265}"/>
    <cellStyle name="Normal 3 12 5 3 6" xfId="22700" xr:uid="{31CE3048-FB13-4B90-A792-C030E794B819}"/>
    <cellStyle name="Normal 3 12 5 4" xfId="22701" xr:uid="{34EEA16B-3C5C-4011-8F8A-02F7C8D160B4}"/>
    <cellStyle name="Normal 3 12 5 4 2" xfId="22702" xr:uid="{A91C6A13-9CFE-4B29-A799-DA88EDA08DA7}"/>
    <cellStyle name="Normal 3 12 5 4 3" xfId="22703" xr:uid="{AF45A0A2-C477-4686-95D7-68A13E540E05}"/>
    <cellStyle name="Normal 3 12 5 4 4" xfId="22704" xr:uid="{DEF3141D-D732-42F5-A4D8-89852E0FDA49}"/>
    <cellStyle name="Normal 3 12 5 4 5" xfId="22705" xr:uid="{4DE9A337-2E0A-4509-A757-D82A599736C0}"/>
    <cellStyle name="Normal 3 12 5 4 6" xfId="22706" xr:uid="{CF789EC8-EFBC-4063-BF00-C20E91D07BA1}"/>
    <cellStyle name="Normal 3 12 5 5" xfId="22707" xr:uid="{55A88711-6387-4DC6-98E5-C0B555B3FD0C}"/>
    <cellStyle name="Normal 3 12 5 5 2" xfId="22708" xr:uid="{503AD39D-B646-4083-8104-D4990A4479E6}"/>
    <cellStyle name="Normal 3 12 5 5 3" xfId="22709" xr:uid="{088C9088-7FE3-4F33-A583-D6EEB7206EE9}"/>
    <cellStyle name="Normal 3 12 5 5 4" xfId="22710" xr:uid="{1BD4828A-A200-4593-94C0-991A76FEBF3B}"/>
    <cellStyle name="Normal 3 12 5 5 5" xfId="22711" xr:uid="{899834A5-D530-4996-8687-8DCFA0C7BBE7}"/>
    <cellStyle name="Normal 3 12 5 5 6" xfId="22712" xr:uid="{BDF47437-22C5-49C6-B709-CCA13458A0DC}"/>
    <cellStyle name="Normal 3 12 5 6" xfId="22713" xr:uid="{11ADBFE9-B1EE-423C-A49A-212D5FAFC6BB}"/>
    <cellStyle name="Normal 3 12 5 6 2" xfId="22714" xr:uid="{1B12B705-A527-476F-80AE-74E9FB58FAB8}"/>
    <cellStyle name="Normal 3 12 5 6 3" xfId="22715" xr:uid="{37C1F6C2-3CEF-4B68-8343-E9E6B1FDA21B}"/>
    <cellStyle name="Normal 3 12 5 6 4" xfId="22716" xr:uid="{9431B281-76A0-4A51-B560-CE8CB3F3DD4F}"/>
    <cellStyle name="Normal 3 12 5 6 5" xfId="22717" xr:uid="{D3F21311-CC3A-43DE-82CF-A3B650D3A436}"/>
    <cellStyle name="Normal 3 12 5 6 6" xfId="22718" xr:uid="{237EC317-C062-447E-9CBB-D30B2C340415}"/>
    <cellStyle name="Normal 3 12 5 7" xfId="22719" xr:uid="{0FF91C6B-38C4-48A1-9AE5-262C77ABF3B1}"/>
    <cellStyle name="Normal 3 12 5 8" xfId="22720" xr:uid="{438A354C-A869-48E8-A3F6-8B1211CD7AE8}"/>
    <cellStyle name="Normal 3 12 5 9" xfId="22721" xr:uid="{6F13149B-74ED-43ED-895F-899821BB5EE8}"/>
    <cellStyle name="Normal 3 12 6" xfId="22722" xr:uid="{A3DD5B9B-203A-4630-9383-2CF4407E8D29}"/>
    <cellStyle name="Normal 3 12 6 10" xfId="22723" xr:uid="{209BAA29-75C4-45A7-ABED-37AAEAE8FA8E}"/>
    <cellStyle name="Normal 3 12 6 11" xfId="22724" xr:uid="{17ED6A3D-E414-4F07-B076-9D44AF2242C4}"/>
    <cellStyle name="Normal 3 12 6 2" xfId="22725" xr:uid="{E3414C8D-0E57-45F1-9EA3-A3D3B5EABAEC}"/>
    <cellStyle name="Normal 3 12 6 2 2" xfId="22726" xr:uid="{A2945A36-69E4-498A-9C46-111D4FAB092B}"/>
    <cellStyle name="Normal 3 12 6 2 3" xfId="22727" xr:uid="{638C1B90-7848-4C30-8454-2470C6E7CEB1}"/>
    <cellStyle name="Normal 3 12 6 2 4" xfId="22728" xr:uid="{F603F87A-2F07-47D3-B2B2-A102213E5952}"/>
    <cellStyle name="Normal 3 12 6 2 5" xfId="22729" xr:uid="{F91BDFFC-56EE-4B0D-A166-604CC1DA58E3}"/>
    <cellStyle name="Normal 3 12 6 2 6" xfId="22730" xr:uid="{25DA733F-3F46-4163-9242-C6EC34225472}"/>
    <cellStyle name="Normal 3 12 6 3" xfId="22731" xr:uid="{3E749213-DC28-4BAF-A3E8-0D3DA21C036B}"/>
    <cellStyle name="Normal 3 12 6 3 2" xfId="22732" xr:uid="{B465B649-B212-4B25-AFCB-67C5125B56AB}"/>
    <cellStyle name="Normal 3 12 6 3 3" xfId="22733" xr:uid="{5B427228-6BF6-4D8C-BA5C-3EC3D37A4901}"/>
    <cellStyle name="Normal 3 12 6 3 4" xfId="22734" xr:uid="{380569FE-04CD-4050-8FF2-373D77313835}"/>
    <cellStyle name="Normal 3 12 6 3 5" xfId="22735" xr:uid="{384DE35F-6140-4678-907A-11E0C3312B58}"/>
    <cellStyle name="Normal 3 12 6 3 6" xfId="22736" xr:uid="{6DAF3951-68F3-4B1D-B804-42A49C768C58}"/>
    <cellStyle name="Normal 3 12 6 4" xfId="22737" xr:uid="{05365684-C0EA-4AA7-918C-49BFC511B8AE}"/>
    <cellStyle name="Normal 3 12 6 4 2" xfId="22738" xr:uid="{0A90C922-3C4F-4454-8AFA-C6F628FECB81}"/>
    <cellStyle name="Normal 3 12 6 4 3" xfId="22739" xr:uid="{F8DAC151-B3AC-488F-8D5A-DC3A4DA5535B}"/>
    <cellStyle name="Normal 3 12 6 4 4" xfId="22740" xr:uid="{1E7F0500-C587-4973-98DC-38807BD85694}"/>
    <cellStyle name="Normal 3 12 6 4 5" xfId="22741" xr:uid="{6E254F10-B70F-460A-AA4C-55ADA0A137CB}"/>
    <cellStyle name="Normal 3 12 6 4 6" xfId="22742" xr:uid="{85DC8FC8-4B2F-4112-BB34-8C7E367725E9}"/>
    <cellStyle name="Normal 3 12 6 5" xfId="22743" xr:uid="{43B34D36-5D96-43A7-9D4F-74237581EFC1}"/>
    <cellStyle name="Normal 3 12 6 5 2" xfId="22744" xr:uid="{BCCFE8C5-7DC3-4156-B97B-71A28B784D97}"/>
    <cellStyle name="Normal 3 12 6 5 3" xfId="22745" xr:uid="{B154846A-51AE-42AE-B001-0711B60F93CF}"/>
    <cellStyle name="Normal 3 12 6 5 4" xfId="22746" xr:uid="{4C57B5AE-9D19-48B4-98F9-64890DF8C0B5}"/>
    <cellStyle name="Normal 3 12 6 5 5" xfId="22747" xr:uid="{FBBF7D55-E22C-4A8C-81F8-72D991B3F7D3}"/>
    <cellStyle name="Normal 3 12 6 5 6" xfId="22748" xr:uid="{3A38DAE2-CB61-4D9B-8492-89E26A3AFFCA}"/>
    <cellStyle name="Normal 3 12 6 6" xfId="22749" xr:uid="{5BFFD770-3267-4B77-A8E5-3F78A2549EB7}"/>
    <cellStyle name="Normal 3 12 6 6 2" xfId="22750" xr:uid="{459763E3-96B6-44A5-9817-B6E19DFB2274}"/>
    <cellStyle name="Normal 3 12 6 6 3" xfId="22751" xr:uid="{5CE18E72-2A47-46DD-8518-22A12334DEE8}"/>
    <cellStyle name="Normal 3 12 6 6 4" xfId="22752" xr:uid="{33C0AF72-D2DD-421D-BDD8-272F1F089197}"/>
    <cellStyle name="Normal 3 12 6 6 5" xfId="22753" xr:uid="{88F9096D-BB6C-4471-9334-F55CF763BBC4}"/>
    <cellStyle name="Normal 3 12 6 6 6" xfId="22754" xr:uid="{B97A966D-2F4B-43FC-AE3F-361516D425DA}"/>
    <cellStyle name="Normal 3 12 6 7" xfId="22755" xr:uid="{AD129665-01B7-4B9C-8F90-6FAED5D5E1A9}"/>
    <cellStyle name="Normal 3 12 6 8" xfId="22756" xr:uid="{E024A4CE-A0A5-4A6D-BEE1-F1F4AEFE2493}"/>
    <cellStyle name="Normal 3 12 6 9" xfId="22757" xr:uid="{3F27FE68-61B3-48C3-AD55-4AC248BC44E7}"/>
    <cellStyle name="Normal 3 12 7" xfId="22758" xr:uid="{95A982B0-DB05-41FF-9FD9-A0F4DB3DDA2B}"/>
    <cellStyle name="Normal 3 12 7 10" xfId="22759" xr:uid="{BE27A0DF-9C69-4AF9-BF59-BB1326E45BAB}"/>
    <cellStyle name="Normal 3 12 7 11" xfId="22760" xr:uid="{72BC5C34-953D-4169-953F-B23A26E2653B}"/>
    <cellStyle name="Normal 3 12 7 2" xfId="22761" xr:uid="{99096056-0548-49FD-A75F-B80CD16FA144}"/>
    <cellStyle name="Normal 3 12 7 2 2" xfId="22762" xr:uid="{6EB452C8-9F5C-40F0-B445-175463B1E6A9}"/>
    <cellStyle name="Normal 3 12 7 2 3" xfId="22763" xr:uid="{569AC2D1-F063-4EB9-A8FE-487AE9B10F86}"/>
    <cellStyle name="Normal 3 12 7 2 4" xfId="22764" xr:uid="{40DA1CD4-DF0B-4900-B7B3-20C116F6D550}"/>
    <cellStyle name="Normal 3 12 7 2 5" xfId="22765" xr:uid="{AB039D6B-1B10-4865-8E2C-C420EB2F3F8C}"/>
    <cellStyle name="Normal 3 12 7 2 6" xfId="22766" xr:uid="{94843251-DC3C-410F-A2DF-6F8C9A31DF88}"/>
    <cellStyle name="Normal 3 12 7 3" xfId="22767" xr:uid="{0A53A609-B3BC-4A7A-9AEF-90302FCBDECC}"/>
    <cellStyle name="Normal 3 12 7 3 2" xfId="22768" xr:uid="{4837830A-3962-40CC-922D-D4F08D7478B7}"/>
    <cellStyle name="Normal 3 12 7 3 3" xfId="22769" xr:uid="{EDBC2F87-4C68-4E06-A107-DA6A49FB03FD}"/>
    <cellStyle name="Normal 3 12 7 3 4" xfId="22770" xr:uid="{BF9AAA09-6845-4D65-8ED0-E12D0AC7C482}"/>
    <cellStyle name="Normal 3 12 7 3 5" xfId="22771" xr:uid="{2D8E0892-7DD1-4C9F-88F2-C670AC4B0EAD}"/>
    <cellStyle name="Normal 3 12 7 3 6" xfId="22772" xr:uid="{2C939BD0-1F4B-4E0F-A46B-25C999E1E217}"/>
    <cellStyle name="Normal 3 12 7 4" xfId="22773" xr:uid="{56801E61-B573-4A41-8046-BFB48B25B5FB}"/>
    <cellStyle name="Normal 3 12 7 4 2" xfId="22774" xr:uid="{8C7647B4-FFD6-40E7-9440-842DE9A8D420}"/>
    <cellStyle name="Normal 3 12 7 4 3" xfId="22775" xr:uid="{C1366688-6038-40D8-9B0B-B27515746389}"/>
    <cellStyle name="Normal 3 12 7 4 4" xfId="22776" xr:uid="{B44C3BAB-15A2-46D1-9D37-3E1E49CA22D1}"/>
    <cellStyle name="Normal 3 12 7 4 5" xfId="22777" xr:uid="{6131A73C-46C1-43FD-8EBC-AE87020DD57F}"/>
    <cellStyle name="Normal 3 12 7 4 6" xfId="22778" xr:uid="{1F0D1CE1-C04C-427B-B805-574EE8208D65}"/>
    <cellStyle name="Normal 3 12 7 5" xfId="22779" xr:uid="{2A3C115A-B6C7-4D74-8BE1-1668A72EF0F9}"/>
    <cellStyle name="Normal 3 12 7 5 2" xfId="22780" xr:uid="{4B9099AA-9A9F-4BF6-B7B6-F6BA32969D94}"/>
    <cellStyle name="Normal 3 12 7 5 3" xfId="22781" xr:uid="{47A5DB98-875D-481E-A1B0-C6D25F4FEBBC}"/>
    <cellStyle name="Normal 3 12 7 5 4" xfId="22782" xr:uid="{869BF2CE-93CC-4275-959B-DC4C9AD84843}"/>
    <cellStyle name="Normal 3 12 7 5 5" xfId="22783" xr:uid="{69579006-5282-4382-92A6-5CADFE1383C2}"/>
    <cellStyle name="Normal 3 12 7 5 6" xfId="22784" xr:uid="{5C9387B2-259E-4BD3-A859-FDCF20A6CA84}"/>
    <cellStyle name="Normal 3 12 7 6" xfId="22785" xr:uid="{DEC4BCD4-404E-411B-A005-607E3C67F95D}"/>
    <cellStyle name="Normal 3 12 7 6 2" xfId="22786" xr:uid="{F78EC18B-327E-4ED9-9EC5-0053909BFC7D}"/>
    <cellStyle name="Normal 3 12 7 6 3" xfId="22787" xr:uid="{836F43AD-1C73-4A87-A833-30E4F1F0EE19}"/>
    <cellStyle name="Normal 3 12 7 6 4" xfId="22788" xr:uid="{33B951EC-3D70-45B9-B2C2-1E4E91422855}"/>
    <cellStyle name="Normal 3 12 7 6 5" xfId="22789" xr:uid="{80874A29-4E7D-4E31-950B-347B9BC4A5E0}"/>
    <cellStyle name="Normal 3 12 7 6 6" xfId="22790" xr:uid="{2E520110-4CE0-4A6D-A305-6836739E840C}"/>
    <cellStyle name="Normal 3 12 7 7" xfId="22791" xr:uid="{93142D6A-4BBA-4C68-895D-C3B99E05ED54}"/>
    <cellStyle name="Normal 3 12 7 8" xfId="22792" xr:uid="{2A1B299B-D9DB-4E3A-9DD6-0056659C904F}"/>
    <cellStyle name="Normal 3 12 7 9" xfId="22793" xr:uid="{6317DE29-850F-4459-8278-76E16FB8719D}"/>
    <cellStyle name="Normal 3 12 8" xfId="22794" xr:uid="{319C29BB-3FAA-42CD-9AB7-D5261281BEC7}"/>
    <cellStyle name="Normal 3 12 8 10" xfId="22795" xr:uid="{D2F0EBDD-063F-4AF5-90AB-CFAA9922BE9E}"/>
    <cellStyle name="Normal 3 12 8 11" xfId="22796" xr:uid="{60C65561-DB0F-44D4-84D9-F00B708A6229}"/>
    <cellStyle name="Normal 3 12 8 2" xfId="22797" xr:uid="{6A93FAE5-CBB6-4D10-80C7-F1A10A7FE958}"/>
    <cellStyle name="Normal 3 12 8 2 2" xfId="22798" xr:uid="{076FCDB6-CD9D-4640-B567-B56699A7D70E}"/>
    <cellStyle name="Normal 3 12 8 2 3" xfId="22799" xr:uid="{47CBA826-2C6A-4ED3-806B-25E5B1E9E8E6}"/>
    <cellStyle name="Normal 3 12 8 2 4" xfId="22800" xr:uid="{80ACC9F6-4FE5-458D-A8B8-7F1D388D5769}"/>
    <cellStyle name="Normal 3 12 8 2 5" xfId="22801" xr:uid="{8506393F-D85B-4224-B73A-A3F542F2B6BE}"/>
    <cellStyle name="Normal 3 12 8 2 6" xfId="22802" xr:uid="{E250B452-3E89-4C88-A3A5-7DA68724450D}"/>
    <cellStyle name="Normal 3 12 8 3" xfId="22803" xr:uid="{48C0BE70-5375-4D01-9C2F-0D483EACCE4A}"/>
    <cellStyle name="Normal 3 12 8 3 2" xfId="22804" xr:uid="{E0800341-8130-4114-AF7E-D9256C102A18}"/>
    <cellStyle name="Normal 3 12 8 3 3" xfId="22805" xr:uid="{4B0F7879-09C9-4CA0-8DF0-8DA74DC5BBA8}"/>
    <cellStyle name="Normal 3 12 8 3 4" xfId="22806" xr:uid="{62669B82-EF3B-471A-945F-D2872CE98266}"/>
    <cellStyle name="Normal 3 12 8 3 5" xfId="22807" xr:uid="{8E4A6731-EFDB-4DF7-B57D-260D5255390F}"/>
    <cellStyle name="Normal 3 12 8 3 6" xfId="22808" xr:uid="{1C3A2525-77F5-4875-959E-9B70A54425D1}"/>
    <cellStyle name="Normal 3 12 8 4" xfId="22809" xr:uid="{F147D586-A59B-4362-B2F6-CF1159AC9F71}"/>
    <cellStyle name="Normal 3 12 8 4 2" xfId="22810" xr:uid="{26A35331-F050-415D-9A85-1C87D8F28537}"/>
    <cellStyle name="Normal 3 12 8 4 3" xfId="22811" xr:uid="{5D2E2780-25C3-424F-9F24-8317C041DD59}"/>
    <cellStyle name="Normal 3 12 8 4 4" xfId="22812" xr:uid="{DA1013AA-1B73-449E-B868-E2F14E499573}"/>
    <cellStyle name="Normal 3 12 8 4 5" xfId="22813" xr:uid="{CE4DDC19-9B10-4F71-AA8C-D9BC96F73142}"/>
    <cellStyle name="Normal 3 12 8 4 6" xfId="22814" xr:uid="{208EEB93-9501-4CE0-AA2D-AA35C43F0A2D}"/>
    <cellStyle name="Normal 3 12 8 5" xfId="22815" xr:uid="{E2A20D3A-A0C0-4D09-97AA-F4D31B685B09}"/>
    <cellStyle name="Normal 3 12 8 5 2" xfId="22816" xr:uid="{FAA03764-1FE8-4D1E-BBC8-1BE74F6BDF6C}"/>
    <cellStyle name="Normal 3 12 8 5 3" xfId="22817" xr:uid="{072FFD4A-82DD-420F-B572-F0D039FAAC41}"/>
    <cellStyle name="Normal 3 12 8 5 4" xfId="22818" xr:uid="{0A6C7E52-CC0E-4659-808D-1B67CD126099}"/>
    <cellStyle name="Normal 3 12 8 5 5" xfId="22819" xr:uid="{AC75DC0D-8ADC-455D-BE2B-A22F51FE283E}"/>
    <cellStyle name="Normal 3 12 8 5 6" xfId="22820" xr:uid="{1E6F746A-BB11-4CD7-9739-7A63295D6172}"/>
    <cellStyle name="Normal 3 12 8 6" xfId="22821" xr:uid="{F80CEB80-3624-4857-B2A4-59FF70E2CD2E}"/>
    <cellStyle name="Normal 3 12 8 6 2" xfId="22822" xr:uid="{57110167-FA55-4D88-9784-7A2F9C89FF83}"/>
    <cellStyle name="Normal 3 12 8 6 3" xfId="22823" xr:uid="{E64D06B8-3A69-44E5-A1D1-1394EC18D2FE}"/>
    <cellStyle name="Normal 3 12 8 6 4" xfId="22824" xr:uid="{50B7054A-3425-4DE7-9793-A166C8DBBD67}"/>
    <cellStyle name="Normal 3 12 8 6 5" xfId="22825" xr:uid="{7CADD49B-665F-4953-BA1E-A54B22CA826C}"/>
    <cellStyle name="Normal 3 12 8 6 6" xfId="22826" xr:uid="{E366245D-FA77-4FFC-8952-B67C966D6010}"/>
    <cellStyle name="Normal 3 12 8 7" xfId="22827" xr:uid="{F33594A6-FA51-442D-8EF4-DDFBF1E0CAF6}"/>
    <cellStyle name="Normal 3 12 8 8" xfId="22828" xr:uid="{658E26BE-615E-42E8-BC3F-DF3CFA582FFE}"/>
    <cellStyle name="Normal 3 12 8 9" xfId="22829" xr:uid="{C4B9BF25-85FD-44AC-82F3-7CBB1EAAF309}"/>
    <cellStyle name="Normal 3 12 9" xfId="22830" xr:uid="{714C9839-822F-4736-8932-6689F441EF41}"/>
    <cellStyle name="Normal 3 12 9 10" xfId="22831" xr:uid="{83FDCC46-C81A-483E-8AE8-6416422E452E}"/>
    <cellStyle name="Normal 3 12 9 11" xfId="22832" xr:uid="{FF8C652E-1B81-4927-B310-EEB40AC3BF47}"/>
    <cellStyle name="Normal 3 12 9 2" xfId="22833" xr:uid="{35E49245-9B95-4A69-B19F-C1B33E4B0EDA}"/>
    <cellStyle name="Normal 3 12 9 2 2" xfId="22834" xr:uid="{088EFDAA-803D-47BF-9E51-B2D3B0770035}"/>
    <cellStyle name="Normal 3 12 9 2 3" xfId="22835" xr:uid="{4ED6E423-68B5-4A95-9E81-81AD9CE4C068}"/>
    <cellStyle name="Normal 3 12 9 2 4" xfId="22836" xr:uid="{1D2FAE43-6FAE-467A-A2D9-8243B6251E63}"/>
    <cellStyle name="Normal 3 12 9 2 5" xfId="22837" xr:uid="{04CD9E5E-4213-498D-ABB8-9512DCB964EC}"/>
    <cellStyle name="Normal 3 12 9 2 6" xfId="22838" xr:uid="{8A321CD1-5B77-4A86-A6F6-BB8D101FD971}"/>
    <cellStyle name="Normal 3 12 9 3" xfId="22839" xr:uid="{31FC6218-40B1-49F8-B59F-8CD37208C47D}"/>
    <cellStyle name="Normal 3 12 9 3 2" xfId="22840" xr:uid="{AF3DA4BC-CFA0-46DE-8D01-FA5E77E98B61}"/>
    <cellStyle name="Normal 3 12 9 3 3" xfId="22841" xr:uid="{63FCEF8B-F603-4BE0-AD1D-5744F571778D}"/>
    <cellStyle name="Normal 3 12 9 3 4" xfId="22842" xr:uid="{DC3B4A01-925D-469E-ABFB-6442CA9F1EC8}"/>
    <cellStyle name="Normal 3 12 9 3 5" xfId="22843" xr:uid="{042D34B6-C5FD-4A0E-BA97-8A9A68D6411D}"/>
    <cellStyle name="Normal 3 12 9 3 6" xfId="22844" xr:uid="{6049FCFF-8FBC-4B9E-8C4C-7ED06779C276}"/>
    <cellStyle name="Normal 3 12 9 4" xfId="22845" xr:uid="{C2B446AB-EC73-45C2-9E6E-7E5ABE943FA4}"/>
    <cellStyle name="Normal 3 12 9 4 2" xfId="22846" xr:uid="{8D4815EA-660E-42CD-8F1A-9D575D42C6F0}"/>
    <cellStyle name="Normal 3 12 9 4 3" xfId="22847" xr:uid="{CE0DAE8F-599D-47ED-BFB9-BE3089402CB6}"/>
    <cellStyle name="Normal 3 12 9 4 4" xfId="22848" xr:uid="{4D7B8A0A-DCDE-4106-8EE6-DB4B32692C0D}"/>
    <cellStyle name="Normal 3 12 9 4 5" xfId="22849" xr:uid="{C38D0340-6951-4184-8E66-C1A2354AFFFE}"/>
    <cellStyle name="Normal 3 12 9 4 6" xfId="22850" xr:uid="{76BDCB13-6D66-4BD3-855E-9A4916C59BD6}"/>
    <cellStyle name="Normal 3 12 9 5" xfId="22851" xr:uid="{CD0D65DA-7E9A-4E04-A7C0-3E89A3E47B05}"/>
    <cellStyle name="Normal 3 12 9 5 2" xfId="22852" xr:uid="{AB765512-DB1D-429D-8662-7680A1509DD4}"/>
    <cellStyle name="Normal 3 12 9 5 3" xfId="22853" xr:uid="{90C59A41-03EF-4D8D-BC70-AE5D94E31469}"/>
    <cellStyle name="Normal 3 12 9 5 4" xfId="22854" xr:uid="{79AA2822-BB11-422D-99B8-93543FC3F6BB}"/>
    <cellStyle name="Normal 3 12 9 5 5" xfId="22855" xr:uid="{5DF0FFBD-787B-4C0B-923A-D5DB76AC20C9}"/>
    <cellStyle name="Normal 3 12 9 5 6" xfId="22856" xr:uid="{D4F76CA0-CB34-4E67-BABA-96875EAAD3B2}"/>
    <cellStyle name="Normal 3 12 9 6" xfId="22857" xr:uid="{4CD8075E-5925-47BA-A161-171BE5199C72}"/>
    <cellStyle name="Normal 3 12 9 6 2" xfId="22858" xr:uid="{A9514EB9-419E-435E-B0ED-A32F9792DF2A}"/>
    <cellStyle name="Normal 3 12 9 6 3" xfId="22859" xr:uid="{62D57258-8EDC-48DD-B3FB-97465627A850}"/>
    <cellStyle name="Normal 3 12 9 6 4" xfId="22860" xr:uid="{97090D07-FCE4-4DFE-89AC-4DD4820C10B5}"/>
    <cellStyle name="Normal 3 12 9 6 5" xfId="22861" xr:uid="{E38B8229-2D82-451C-BEE4-8406A27E1034}"/>
    <cellStyle name="Normal 3 12 9 6 6" xfId="22862" xr:uid="{FCBC1815-C51F-492E-BA5F-4434E1F62274}"/>
    <cellStyle name="Normal 3 12 9 7" xfId="22863" xr:uid="{E4B4AC52-876A-4275-A6AE-AEE53AF4CB6C}"/>
    <cellStyle name="Normal 3 12 9 8" xfId="22864" xr:uid="{10D7F89C-3F8C-4FFF-9C97-E887F00E0A11}"/>
    <cellStyle name="Normal 3 12 9 9" xfId="22865" xr:uid="{BAB04CE8-D0BB-42A8-A64F-A9A6BAD96080}"/>
    <cellStyle name="Normal 3 13" xfId="22866" xr:uid="{CFE6CD8C-E1E6-457C-B8DD-D39B5FFA4B27}"/>
    <cellStyle name="Normal 3 13 2" xfId="22867" xr:uid="{E91186B3-B3DF-4E2D-8BCA-5DD8805E36A1}"/>
    <cellStyle name="Normal 3 13 3" xfId="22868" xr:uid="{87739E43-F6D9-4A83-8F2F-BE58233D66AC}"/>
    <cellStyle name="Normal 3 14" xfId="22869" xr:uid="{706BE019-BE28-4AB6-9556-19F5FE282BA0}"/>
    <cellStyle name="Normal 3 14 2" xfId="22870" xr:uid="{2F153E81-C213-44EF-85C9-36694500D4A5}"/>
    <cellStyle name="Normal 3 14 3" xfId="22871" xr:uid="{543841AE-A3DB-4614-8FAB-7D35FEE260F1}"/>
    <cellStyle name="Normal 3 15" xfId="22872" xr:uid="{7B2F1749-1B6C-4520-A605-3426B9C7A0F5}"/>
    <cellStyle name="Normal 3 15 2" xfId="22873" xr:uid="{33523F38-85CB-4591-98DB-15848EF05B40}"/>
    <cellStyle name="Normal 3 15 3" xfId="22874" xr:uid="{2E136BE4-8941-4B95-B236-4ABA3AD842F3}"/>
    <cellStyle name="Normal 3 16" xfId="22875" xr:uid="{E528E76A-9045-469C-89B8-925704ED3ED6}"/>
    <cellStyle name="Normal 3 16 2" xfId="22876" xr:uid="{B10E3E53-9CAC-49B9-8CA4-8A3275430739}"/>
    <cellStyle name="Normal 3 16 3" xfId="22877" xr:uid="{50038847-6471-4DC1-9142-42876A1CD772}"/>
    <cellStyle name="Normal 3 17" xfId="22878" xr:uid="{86BBD87A-B697-42A4-9C47-9E128424B9EE}"/>
    <cellStyle name="Normal 3 17 2" xfId="22879" xr:uid="{D5FF866D-3DC4-4F99-8A82-464EDB9A3974}"/>
    <cellStyle name="Normal 3 18" xfId="22880" xr:uid="{EA94215B-F83A-4B9B-A66B-93454AF2D524}"/>
    <cellStyle name="Normal 3 18 2" xfId="22881" xr:uid="{FBC39A61-772B-4B9D-BC2D-CDD955E6C630}"/>
    <cellStyle name="Normal 3 19" xfId="22882" xr:uid="{193B870F-2D4B-410C-B596-6B3DA46C29AC}"/>
    <cellStyle name="Normal 3 19 2" xfId="22883" xr:uid="{FEE69170-BCFF-476B-980F-2C97466C5467}"/>
    <cellStyle name="Normal 3 2" xfId="22884" xr:uid="{C11F2E7A-0C0E-4D3D-AC39-7100EC8D06ED}"/>
    <cellStyle name="Normal 3 2 10" xfId="22885" xr:uid="{448DD79B-16E7-4A4F-AF6F-6573D84C7B9D}"/>
    <cellStyle name="Normal 3 2 10 10" xfId="22886" xr:uid="{370F1230-533E-492F-9539-DFE0E6EFBEF5}"/>
    <cellStyle name="Normal 3 2 10 11" xfId="22887" xr:uid="{DC27E6C7-32F5-4E01-97E8-B8AC335C9A94}"/>
    <cellStyle name="Normal 3 2 10 12" xfId="22888" xr:uid="{BDB86AB7-A528-4A6F-97A4-92BA6A48ABF9}"/>
    <cellStyle name="Normal 3 2 10 2" xfId="22889" xr:uid="{24A44779-D450-415F-847D-2E540FACD791}"/>
    <cellStyle name="Normal 3 2 10 2 2" xfId="22890" xr:uid="{75194321-634C-46FD-A3A5-A41037994460}"/>
    <cellStyle name="Normal 3 2 10 2 3" xfId="22891" xr:uid="{BAE0A5A1-FA57-4A89-9E3A-9878B9A73C3F}"/>
    <cellStyle name="Normal 3 2 10 2 4" xfId="22892" xr:uid="{780FF423-5424-4D84-A591-4DA827745118}"/>
    <cellStyle name="Normal 3 2 10 2 5" xfId="22893" xr:uid="{0BF55052-CE65-4244-9B82-E7B94304D31A}"/>
    <cellStyle name="Normal 3 2 10 2 6" xfId="22894" xr:uid="{C51BB71D-F012-485C-BDB3-5FF5C35D4239}"/>
    <cellStyle name="Normal 3 2 10 3" xfId="22895" xr:uid="{50269EEA-DBCD-43D4-ACDD-7D59D9A673F7}"/>
    <cellStyle name="Normal 3 2 10 3 2" xfId="22896" xr:uid="{82449053-4DA0-4AC9-BAC2-8C6DFD2D68C3}"/>
    <cellStyle name="Normal 3 2 10 3 3" xfId="22897" xr:uid="{72B6E5B5-C136-44BB-9955-B9842F9A7CF0}"/>
    <cellStyle name="Normal 3 2 10 3 4" xfId="22898" xr:uid="{0666C998-6F32-4B74-AA4A-3CD27D9F19F4}"/>
    <cellStyle name="Normal 3 2 10 3 5" xfId="22899" xr:uid="{BE35BA53-0F43-4B00-8BEE-4D0039B381ED}"/>
    <cellStyle name="Normal 3 2 10 3 6" xfId="22900" xr:uid="{4F05581D-B226-4992-A56C-103BC21B475B}"/>
    <cellStyle name="Normal 3 2 10 4" xfId="22901" xr:uid="{16828F62-26A2-4397-B94D-3455A1EE465E}"/>
    <cellStyle name="Normal 3 2 10 4 2" xfId="22902" xr:uid="{DE08D6F8-C018-4DE4-938D-45BD6F54828E}"/>
    <cellStyle name="Normal 3 2 10 4 3" xfId="22903" xr:uid="{1B27E519-23DE-452E-812A-ECBE4F37BFFD}"/>
    <cellStyle name="Normal 3 2 10 4 4" xfId="22904" xr:uid="{F7BAD231-6431-4EF2-966C-532E3B9194C6}"/>
    <cellStyle name="Normal 3 2 10 4 5" xfId="22905" xr:uid="{09E38FAD-869E-47F0-A9A0-2D58DED64558}"/>
    <cellStyle name="Normal 3 2 10 4 6" xfId="22906" xr:uid="{EC5281E3-3714-437E-9E7E-D9B31441664D}"/>
    <cellStyle name="Normal 3 2 10 5" xfId="22907" xr:uid="{556626A7-B225-4006-B3B1-C520DD846890}"/>
    <cellStyle name="Normal 3 2 10 5 2" xfId="22908" xr:uid="{EC917413-E3F1-4116-812B-5FFDF18C9AEB}"/>
    <cellStyle name="Normal 3 2 10 5 3" xfId="22909" xr:uid="{88F92476-9915-460A-BBB4-515C5DF16E93}"/>
    <cellStyle name="Normal 3 2 10 5 4" xfId="22910" xr:uid="{DA737D08-A83F-45E1-A907-F7888D7302CB}"/>
    <cellStyle name="Normal 3 2 10 5 5" xfId="22911" xr:uid="{79E6ADCB-B557-4A28-857D-10FF61B4A12C}"/>
    <cellStyle name="Normal 3 2 10 5 6" xfId="22912" xr:uid="{0518B241-D775-4115-A609-C29ADDC02CBF}"/>
    <cellStyle name="Normal 3 2 10 6" xfId="22913" xr:uid="{5FBA3DAE-AC3B-4BB6-9579-9507412D69CF}"/>
    <cellStyle name="Normal 3 2 10 6 2" xfId="22914" xr:uid="{337D9AAA-C673-48C3-9CD0-85A84AB643C7}"/>
    <cellStyle name="Normal 3 2 10 6 3" xfId="22915" xr:uid="{3BF66484-8789-451C-922D-04D7C1EBA342}"/>
    <cellStyle name="Normal 3 2 10 6 4" xfId="22916" xr:uid="{1FABF6BD-2964-4F52-BF38-690A86A0BDA4}"/>
    <cellStyle name="Normal 3 2 10 6 5" xfId="22917" xr:uid="{9217051D-F696-4946-A9C6-D23E1B0E903B}"/>
    <cellStyle name="Normal 3 2 10 6 6" xfId="22918" xr:uid="{E540C074-0E61-4FD5-9C72-333C8E5C9613}"/>
    <cellStyle name="Normal 3 2 10 7" xfId="22919" xr:uid="{A6573010-43D8-4623-8A0B-9734D1985BF4}"/>
    <cellStyle name="Normal 3 2 10 8" xfId="22920" xr:uid="{B1314877-83B7-4EF6-BF08-5E35D21286C1}"/>
    <cellStyle name="Normal 3 2 10 9" xfId="22921" xr:uid="{8E479CA2-D4BF-4256-914F-48399D4F41C5}"/>
    <cellStyle name="Normal 3 2 100" xfId="22922" xr:uid="{358262B3-0323-467A-B307-B988FF7CA79D}"/>
    <cellStyle name="Normal 3 2 101" xfId="22923" xr:uid="{068F50D6-BC35-4867-96C9-0DA01C3AE223}"/>
    <cellStyle name="Normal 3 2 102" xfId="22924" xr:uid="{03799C86-16B7-4573-A442-BA4E95930D9F}"/>
    <cellStyle name="Normal 3 2 103" xfId="22925" xr:uid="{FF969EE1-9EEC-4403-9A7C-43E51EDE7AE5}"/>
    <cellStyle name="Normal 3 2 104" xfId="22926" xr:uid="{F7F77E2B-413D-450C-8EAC-65536675716F}"/>
    <cellStyle name="Normal 3 2 105" xfId="22927" xr:uid="{E31D66B9-ED16-4A16-BA2C-DA6F128E1ABD}"/>
    <cellStyle name="Normal 3 2 106" xfId="22928" xr:uid="{C3B6712C-19C3-4F96-9EAC-57DCE0D70E6C}"/>
    <cellStyle name="Normal 3 2 107" xfId="22929" xr:uid="{82D05068-EAA7-4B56-9F0B-11B4DA644F34}"/>
    <cellStyle name="Normal 3 2 108" xfId="22930" xr:uid="{713E5207-8F62-4F39-8E5D-714042EA76DA}"/>
    <cellStyle name="Normal 3 2 109" xfId="22931" xr:uid="{E0666CCD-1DCA-4142-8CEB-9309EA6E770B}"/>
    <cellStyle name="Normal 3 2 11" xfId="22932" xr:uid="{D81C7E76-A3E2-459F-8F3A-9B4824196603}"/>
    <cellStyle name="Normal 3 2 11 10" xfId="22933" xr:uid="{E5029400-AD59-440F-ACF7-3562F4AFBCFF}"/>
    <cellStyle name="Normal 3 2 11 11" xfId="22934" xr:uid="{7379B472-6F7E-4EB5-98C2-6CE1D75354CB}"/>
    <cellStyle name="Normal 3 2 11 2" xfId="22935" xr:uid="{353AED69-749B-4776-9299-5B480B67EB40}"/>
    <cellStyle name="Normal 3 2 11 2 2" xfId="22936" xr:uid="{8F241991-B652-4F42-ADD5-5132D6CA150A}"/>
    <cellStyle name="Normal 3 2 11 2 3" xfId="22937" xr:uid="{019408FF-62F7-4414-9630-E0F493F59A79}"/>
    <cellStyle name="Normal 3 2 11 2 4" xfId="22938" xr:uid="{C53E7542-5D1D-4D98-A831-FAE66C118B8E}"/>
    <cellStyle name="Normal 3 2 11 2 5" xfId="22939" xr:uid="{C78F23B4-1CC2-4BC0-9364-F56EE7145A09}"/>
    <cellStyle name="Normal 3 2 11 2 6" xfId="22940" xr:uid="{239D0066-BC23-49CF-AE70-594CC263D72D}"/>
    <cellStyle name="Normal 3 2 11 3" xfId="22941" xr:uid="{29849D70-36BD-48E0-8AE0-285F2B4E2C82}"/>
    <cellStyle name="Normal 3 2 11 3 2" xfId="22942" xr:uid="{E0268E06-F2AB-400D-992B-8C63B36B4A32}"/>
    <cellStyle name="Normal 3 2 11 3 3" xfId="22943" xr:uid="{BED0222D-090D-4238-A049-BD093727B842}"/>
    <cellStyle name="Normal 3 2 11 3 4" xfId="22944" xr:uid="{7F2074F0-5B6D-4B6B-928E-B646C5CF6EC3}"/>
    <cellStyle name="Normal 3 2 11 3 5" xfId="22945" xr:uid="{AFA57772-87D5-4471-82A1-F18F5FD6C93F}"/>
    <cellStyle name="Normal 3 2 11 3 6" xfId="22946" xr:uid="{3B8312B5-BB98-44E5-8D5F-30FC2997272F}"/>
    <cellStyle name="Normal 3 2 11 4" xfId="22947" xr:uid="{87EF8CCD-CDB1-4576-B6F6-92EFFD44C837}"/>
    <cellStyle name="Normal 3 2 11 4 2" xfId="22948" xr:uid="{72DAD061-99AF-429A-92F3-343790FB1E03}"/>
    <cellStyle name="Normal 3 2 11 4 3" xfId="22949" xr:uid="{6971BDB1-444D-4B9B-8B7E-8AADFBA8E916}"/>
    <cellStyle name="Normal 3 2 11 4 4" xfId="22950" xr:uid="{81309CE4-D62A-43D4-9F55-6A03572E7B68}"/>
    <cellStyle name="Normal 3 2 11 4 5" xfId="22951" xr:uid="{472B9E79-7562-4F56-AE7B-F923F2C8E076}"/>
    <cellStyle name="Normal 3 2 11 4 6" xfId="22952" xr:uid="{6DD6AE97-2D7C-4908-92C1-49BD03AAA5E2}"/>
    <cellStyle name="Normal 3 2 11 5" xfId="22953" xr:uid="{A4EB8EAA-7B81-4AAC-ABAB-ADC81F5344DA}"/>
    <cellStyle name="Normal 3 2 11 5 2" xfId="22954" xr:uid="{C13AC27F-EF96-4AC7-B833-DD7866167EC5}"/>
    <cellStyle name="Normal 3 2 11 5 3" xfId="22955" xr:uid="{D1DE13D7-9C82-4237-8FF4-4ABFED3FE810}"/>
    <cellStyle name="Normal 3 2 11 5 4" xfId="22956" xr:uid="{FB191EE1-FB50-42BB-9D5E-CF67E49E4F23}"/>
    <cellStyle name="Normal 3 2 11 5 5" xfId="22957" xr:uid="{95471913-34D7-4A18-89F2-D118D40BE291}"/>
    <cellStyle name="Normal 3 2 11 5 6" xfId="22958" xr:uid="{6F55767B-79D4-44E6-A27C-1B1907793F69}"/>
    <cellStyle name="Normal 3 2 11 6" xfId="22959" xr:uid="{9B1CDE70-6CD9-47A2-9975-8CD61ABBE0AA}"/>
    <cellStyle name="Normal 3 2 11 6 2" xfId="22960" xr:uid="{BB36C225-AAB5-4715-9FEA-7EE373967A37}"/>
    <cellStyle name="Normal 3 2 11 6 3" xfId="22961" xr:uid="{6130D6CA-A415-401B-A9D7-11D2F28167BE}"/>
    <cellStyle name="Normal 3 2 11 6 4" xfId="22962" xr:uid="{7E954C87-9FE0-4F48-BFBB-5F3E237C3BB7}"/>
    <cellStyle name="Normal 3 2 11 6 5" xfId="22963" xr:uid="{6D19FAF7-81D4-4492-8869-3945B002EAE9}"/>
    <cellStyle name="Normal 3 2 11 6 6" xfId="22964" xr:uid="{561C9C43-D626-4C9E-9146-80ADFB1BFFF0}"/>
    <cellStyle name="Normal 3 2 11 7" xfId="22965" xr:uid="{39B9CEF0-0177-491A-A66C-437CDBEA8487}"/>
    <cellStyle name="Normal 3 2 11 8" xfId="22966" xr:uid="{A7CF9E9C-5F89-480A-8B72-562B191733A4}"/>
    <cellStyle name="Normal 3 2 11 9" xfId="22967" xr:uid="{BA92EA71-AE32-4D4B-9642-2FD3CE077E22}"/>
    <cellStyle name="Normal 3 2 110" xfId="22968" xr:uid="{B003B027-24A3-4D82-927D-4870EC446388}"/>
    <cellStyle name="Normal 3 2 111" xfId="22969" xr:uid="{93B3772F-0630-4D9A-A73F-1FB3C8259F15}"/>
    <cellStyle name="Normal 3 2 112" xfId="22970" xr:uid="{0EC73D8B-3EBD-4E0F-94FA-346CF93B292A}"/>
    <cellStyle name="Normal 3 2 113" xfId="22971" xr:uid="{CB4863E3-9705-4C75-8927-FA5FB74EC251}"/>
    <cellStyle name="Normal 3 2 114" xfId="22972" xr:uid="{110BE30A-0756-4CE3-8971-8FEEAD5F3C5B}"/>
    <cellStyle name="Normal 3 2 115" xfId="22973" xr:uid="{72B4BF59-F543-4402-BA7A-780C2F4E97E5}"/>
    <cellStyle name="Normal 3 2 116" xfId="22974" xr:uid="{F41DB76E-5FE5-48F2-913A-C7EABC57479B}"/>
    <cellStyle name="Normal 3 2 117" xfId="22975" xr:uid="{B2560FF9-A2D0-4EE5-9E1E-57F6E1948541}"/>
    <cellStyle name="Normal 3 2 118" xfId="22976" xr:uid="{F2C36CEF-9F5B-43F3-B2E3-A824B6335B08}"/>
    <cellStyle name="Normal 3 2 119" xfId="22977" xr:uid="{34966299-682D-4C07-801C-DF0FD7731FE1}"/>
    <cellStyle name="Normal 3 2 119 2" xfId="22978" xr:uid="{8506BAAA-1DDF-46F9-930F-931AF09C6A29}"/>
    <cellStyle name="Normal 3 2 119 3" xfId="22979" xr:uid="{D087C5CA-42D3-44D3-8C24-43B81045E190}"/>
    <cellStyle name="Normal 3 2 119 4" xfId="22980" xr:uid="{B69070A4-211A-4D20-B91B-53B3F73FE188}"/>
    <cellStyle name="Normal 3 2 12" xfId="22981" xr:uid="{BB747FA4-21D7-4C56-83B7-BA865C6901F2}"/>
    <cellStyle name="Normal 3 2 12 10" xfId="22982" xr:uid="{E41259B9-7AEC-4A16-9EDA-C59D0ACB57A5}"/>
    <cellStyle name="Normal 3 2 12 10 2" xfId="22983" xr:uid="{BBF55A8F-4083-49CE-9FB4-095B997AA70A}"/>
    <cellStyle name="Normal 3 2 12 10 3" xfId="22984" xr:uid="{DD8F07E6-E906-4E81-BA9E-A89E6A66EA96}"/>
    <cellStyle name="Normal 3 2 12 10 4" xfId="22985" xr:uid="{62D6593E-BB10-498A-8EB0-13B251CE5316}"/>
    <cellStyle name="Normal 3 2 12 10 5" xfId="22986" xr:uid="{52C910F2-D092-4F2A-A17C-77AF1334563A}"/>
    <cellStyle name="Normal 3 2 12 10 6" xfId="22987" xr:uid="{4BEADB6F-59F3-45C0-A8DA-C6E5C65D253D}"/>
    <cellStyle name="Normal 3 2 12 11" xfId="22988" xr:uid="{6BF44FFB-2469-4984-B7DB-E32545055369}"/>
    <cellStyle name="Normal 3 2 12 11 2" xfId="22989" xr:uid="{E5438722-2F76-4660-853B-2592652AA9AA}"/>
    <cellStyle name="Normal 3 2 12 11 3" xfId="22990" xr:uid="{24C3F7BD-3304-45BF-BEB8-96A847A6FFE7}"/>
    <cellStyle name="Normal 3 2 12 11 4" xfId="22991" xr:uid="{338679DE-AD82-4D6F-BF14-FCD9B3A8B7F7}"/>
    <cellStyle name="Normal 3 2 12 11 5" xfId="22992" xr:uid="{434F9E62-A33D-461D-AD1B-0DD18F751889}"/>
    <cellStyle name="Normal 3 2 12 11 6" xfId="22993" xr:uid="{5EB39CCF-BD31-4159-824D-58C766E3715A}"/>
    <cellStyle name="Normal 3 2 12 12" xfId="22994" xr:uid="{BDE7AF91-2DD9-42CA-B11C-803B25A4BC82}"/>
    <cellStyle name="Normal 3 2 12 12 2" xfId="22995" xr:uid="{16A1752A-4AF6-45DD-B079-7F317B7A2CE8}"/>
    <cellStyle name="Normal 3 2 12 12 3" xfId="22996" xr:uid="{67C5A1FA-D108-4D39-891D-D0D6767B5605}"/>
    <cellStyle name="Normal 3 2 12 12 4" xfId="22997" xr:uid="{0A4F0F2C-EEF3-4A5D-8BC2-70C5E340D40E}"/>
    <cellStyle name="Normal 3 2 12 12 5" xfId="22998" xr:uid="{387CD10B-82C8-4525-841C-9993BD4AC4DC}"/>
    <cellStyle name="Normal 3 2 12 12 6" xfId="22999" xr:uid="{A0B55162-DDD4-442E-ACC2-CF6EF9F03093}"/>
    <cellStyle name="Normal 3 2 12 13" xfId="23000" xr:uid="{FEF6E97E-8029-4D15-B454-E29FB914604C}"/>
    <cellStyle name="Normal 3 2 12 13 2" xfId="23001" xr:uid="{E0DED2FA-7A1D-45FA-8EEC-B4FFC9F5961E}"/>
    <cellStyle name="Normal 3 2 12 13 3" xfId="23002" xr:uid="{5D9AF878-BE58-4837-BC4C-1D7A9B02495C}"/>
    <cellStyle name="Normal 3 2 12 13 4" xfId="23003" xr:uid="{8EB23F10-B541-4EC7-BDA9-570D46D9880A}"/>
    <cellStyle name="Normal 3 2 12 13 5" xfId="23004" xr:uid="{99DF39C5-70AF-4789-9E00-24FACB3E2F80}"/>
    <cellStyle name="Normal 3 2 12 13 6" xfId="23005" xr:uid="{823EB6BF-F45B-4A71-BAA5-06C24384CA79}"/>
    <cellStyle name="Normal 3 2 12 14" xfId="23006" xr:uid="{57891970-F3EF-40E5-964E-44A69D2E26AC}"/>
    <cellStyle name="Normal 3 2 12 14 2" xfId="23007" xr:uid="{09821C3B-C3CC-42A7-9CCB-AD54627E5C3F}"/>
    <cellStyle name="Normal 3 2 12 14 3" xfId="23008" xr:uid="{1C277A27-9B75-4D72-8F27-39D4346C85FB}"/>
    <cellStyle name="Normal 3 2 12 14 4" xfId="23009" xr:uid="{16CA31C1-C3F0-4515-B64E-FBF5DEE3AA85}"/>
    <cellStyle name="Normal 3 2 12 14 5" xfId="23010" xr:uid="{71B278E4-3C9B-461B-802F-F5C064211E31}"/>
    <cellStyle name="Normal 3 2 12 14 6" xfId="23011" xr:uid="{0D34CF78-91D9-41E0-ACE0-C95F8A499E5E}"/>
    <cellStyle name="Normal 3 2 12 15" xfId="23012" xr:uid="{2046AB9A-454B-47B1-AA93-D8715CA482D2}"/>
    <cellStyle name="Normal 3 2 12 16" xfId="23013" xr:uid="{654E798D-0014-4BC5-AA91-B8DF4F8F971F}"/>
    <cellStyle name="Normal 3 2 12 17" xfId="23014" xr:uid="{9D1991CF-3695-409B-93D7-8C574016243E}"/>
    <cellStyle name="Normal 3 2 12 18" xfId="23015" xr:uid="{AC039DC2-01C2-4C56-8B86-02820156372C}"/>
    <cellStyle name="Normal 3 2 12 19" xfId="23016" xr:uid="{BDBB37DC-35E9-4F42-BFBE-EFE33C5712EB}"/>
    <cellStyle name="Normal 3 2 12 2" xfId="23017" xr:uid="{00256BFA-B830-4411-9E97-CCA74C0F846E}"/>
    <cellStyle name="Normal 3 2 12 2 2" xfId="23018" xr:uid="{A3A4CF11-1321-4FCF-96E7-ECD8FBFB5C2E}"/>
    <cellStyle name="Normal 3 2 12 2 2 10" xfId="23019" xr:uid="{840F76A1-2719-47DC-B894-2773B6B3D573}"/>
    <cellStyle name="Normal 3 2 12 2 2 11" xfId="23020" xr:uid="{E9DEEB28-1871-45A1-AA1A-E99984BDA677}"/>
    <cellStyle name="Normal 3 2 12 2 2 2" xfId="23021" xr:uid="{622EA684-123F-4DE4-AC8F-85AA7C221D4B}"/>
    <cellStyle name="Normal 3 2 12 2 2 2 2" xfId="23022" xr:uid="{8C01BB4F-59FE-4762-A5DF-03F7A6B44C18}"/>
    <cellStyle name="Normal 3 2 12 2 2 2 3" xfId="23023" xr:uid="{61CB3C1A-641E-4649-A909-61DD0717AE33}"/>
    <cellStyle name="Normal 3 2 12 2 2 2 4" xfId="23024" xr:uid="{BB1A880F-9FAB-4CE1-8465-3846C09BC8A5}"/>
    <cellStyle name="Normal 3 2 12 2 2 2 5" xfId="23025" xr:uid="{F57E4F3D-7AA8-4B0E-9528-03C92C65D77D}"/>
    <cellStyle name="Normal 3 2 12 2 2 2 6" xfId="23026" xr:uid="{C9F7F3CD-8841-488D-940D-EF02D3F4EF3D}"/>
    <cellStyle name="Normal 3 2 12 2 2 3" xfId="23027" xr:uid="{89EF62A0-F41B-43DB-9296-8F038FFE04BD}"/>
    <cellStyle name="Normal 3 2 12 2 2 3 2" xfId="23028" xr:uid="{AF13ED91-2AE6-48F4-94C2-8B519100CE88}"/>
    <cellStyle name="Normal 3 2 12 2 2 3 3" xfId="23029" xr:uid="{038FB5D1-B519-4414-A266-05AA3DAEF249}"/>
    <cellStyle name="Normal 3 2 12 2 2 3 4" xfId="23030" xr:uid="{31B63C90-B796-41E0-A639-BC17A524A29E}"/>
    <cellStyle name="Normal 3 2 12 2 2 3 5" xfId="23031" xr:uid="{E67B8C5F-EA97-4AF9-9A32-F3386C422F01}"/>
    <cellStyle name="Normal 3 2 12 2 2 3 6" xfId="23032" xr:uid="{32BC7BF0-BD51-486B-B228-8F2E3FD983FE}"/>
    <cellStyle name="Normal 3 2 12 2 2 4" xfId="23033" xr:uid="{407070B7-84AE-40FD-BD59-22479BD70136}"/>
    <cellStyle name="Normal 3 2 12 2 2 4 2" xfId="23034" xr:uid="{505DFB42-744D-464B-9DCB-59050459BA3D}"/>
    <cellStyle name="Normal 3 2 12 2 2 4 3" xfId="23035" xr:uid="{CCEE3E1F-6599-47E2-9C56-E5746281E4D7}"/>
    <cellStyle name="Normal 3 2 12 2 2 4 4" xfId="23036" xr:uid="{E77F388C-EA7C-48A2-8CC0-91BB4B2754E1}"/>
    <cellStyle name="Normal 3 2 12 2 2 4 5" xfId="23037" xr:uid="{637DDC07-E48D-4D92-8BFF-5E71272094EB}"/>
    <cellStyle name="Normal 3 2 12 2 2 4 6" xfId="23038" xr:uid="{8AB5ECBA-8770-47E9-9DD7-5FC8CA3047AD}"/>
    <cellStyle name="Normal 3 2 12 2 2 5" xfId="23039" xr:uid="{A57D03D8-D109-4F17-AC06-52E5CCA1A43A}"/>
    <cellStyle name="Normal 3 2 12 2 2 5 2" xfId="23040" xr:uid="{AF00C735-E982-4A20-96CE-A6536A7EE625}"/>
    <cellStyle name="Normal 3 2 12 2 2 5 3" xfId="23041" xr:uid="{B9C09C89-C7BE-4AE2-BFD3-DF9F1C4AAE18}"/>
    <cellStyle name="Normal 3 2 12 2 2 5 4" xfId="23042" xr:uid="{8AB35964-9774-42C5-A3CE-58264E6B0210}"/>
    <cellStyle name="Normal 3 2 12 2 2 5 5" xfId="23043" xr:uid="{17FCAF02-02EA-47CE-9F47-E6AFB8485DC8}"/>
    <cellStyle name="Normal 3 2 12 2 2 5 6" xfId="23044" xr:uid="{3ABFC4B9-A971-45BF-9629-B1903383A44D}"/>
    <cellStyle name="Normal 3 2 12 2 2 6" xfId="23045" xr:uid="{0159BC09-93D3-4008-9035-C44FE1A082D7}"/>
    <cellStyle name="Normal 3 2 12 2 2 6 2" xfId="23046" xr:uid="{77FE1E9A-A91E-4C3B-A1CC-966F5C2641F6}"/>
    <cellStyle name="Normal 3 2 12 2 2 6 3" xfId="23047" xr:uid="{8D8E7985-C4DF-4CF1-AF43-820A3F9DDB11}"/>
    <cellStyle name="Normal 3 2 12 2 2 6 4" xfId="23048" xr:uid="{0AF8E637-74B2-42BA-8953-6284ADA27A1F}"/>
    <cellStyle name="Normal 3 2 12 2 2 6 5" xfId="23049" xr:uid="{2D19EDC8-9D75-4692-9E82-3E14FCEEBF42}"/>
    <cellStyle name="Normal 3 2 12 2 2 6 6" xfId="23050" xr:uid="{F014F6B8-81CB-4DDE-AF58-70B1EE2D7897}"/>
    <cellStyle name="Normal 3 2 12 2 2 7" xfId="23051" xr:uid="{7D700A18-A1AF-4039-9035-26DE1700C3CF}"/>
    <cellStyle name="Normal 3 2 12 2 2 8" xfId="23052" xr:uid="{E9059953-6D63-4F80-88F5-00E9675DAE56}"/>
    <cellStyle name="Normal 3 2 12 2 2 9" xfId="23053" xr:uid="{101FD9DB-F5A6-44CB-967A-8F9CB1F5AC77}"/>
    <cellStyle name="Normal 3 2 12 2 3" xfId="23054" xr:uid="{CD23EA21-EEA7-410E-9E1B-5D7263495609}"/>
    <cellStyle name="Normal 3 2 12 2 3 10" xfId="23055" xr:uid="{CC325809-3779-4FD3-BF05-5849BB80994F}"/>
    <cellStyle name="Normal 3 2 12 2 3 11" xfId="23056" xr:uid="{E141548F-10AB-4B47-AD98-829CDE468A32}"/>
    <cellStyle name="Normal 3 2 12 2 3 2" xfId="23057" xr:uid="{4663FC92-5D77-44DD-8DFD-89DF7D384403}"/>
    <cellStyle name="Normal 3 2 12 2 3 2 2" xfId="23058" xr:uid="{0DEE38DC-7BFF-4A5C-BEA2-B2F6D521E0A6}"/>
    <cellStyle name="Normal 3 2 12 2 3 2 3" xfId="23059" xr:uid="{28CC6A87-9009-4104-8317-D8811A1A3A75}"/>
    <cellStyle name="Normal 3 2 12 2 3 2 4" xfId="23060" xr:uid="{4289C2FA-F54B-4738-B2CC-195218421A98}"/>
    <cellStyle name="Normal 3 2 12 2 3 2 5" xfId="23061" xr:uid="{2D67BD2C-C8B1-4E7C-86F2-4DC823B11315}"/>
    <cellStyle name="Normal 3 2 12 2 3 2 6" xfId="23062" xr:uid="{9B3EA0F1-81E5-42BE-B01A-06B1D5CC5F04}"/>
    <cellStyle name="Normal 3 2 12 2 3 3" xfId="23063" xr:uid="{97D2E767-01D4-4722-8B50-0295D4B7C3D4}"/>
    <cellStyle name="Normal 3 2 12 2 3 3 2" xfId="23064" xr:uid="{B7BAFF14-02BB-4BFA-9727-452277685DEB}"/>
    <cellStyle name="Normal 3 2 12 2 3 3 3" xfId="23065" xr:uid="{FF942DB5-6EF0-4E83-A816-A0C117221148}"/>
    <cellStyle name="Normal 3 2 12 2 3 3 4" xfId="23066" xr:uid="{FFB2516D-1699-40A1-AAC6-E0CBA252629D}"/>
    <cellStyle name="Normal 3 2 12 2 3 3 5" xfId="23067" xr:uid="{961D42F6-5499-4C98-BFAE-857D3C02903B}"/>
    <cellStyle name="Normal 3 2 12 2 3 3 6" xfId="23068" xr:uid="{18A75C5F-3ECA-4C13-B511-BBA0BD5596D8}"/>
    <cellStyle name="Normal 3 2 12 2 3 4" xfId="23069" xr:uid="{14392509-2695-405D-B8A9-F3B1D5CD9715}"/>
    <cellStyle name="Normal 3 2 12 2 3 4 2" xfId="23070" xr:uid="{304378DD-BE1D-402C-B112-26836DF1457E}"/>
    <cellStyle name="Normal 3 2 12 2 3 4 3" xfId="23071" xr:uid="{CE4269B2-9A1C-4C48-B7D4-C72E1F6C353A}"/>
    <cellStyle name="Normal 3 2 12 2 3 4 4" xfId="23072" xr:uid="{7368B66B-2088-4B9A-A4BC-B17E6203757A}"/>
    <cellStyle name="Normal 3 2 12 2 3 4 5" xfId="23073" xr:uid="{495C0B79-7175-4A4D-A776-02724C35DCED}"/>
    <cellStyle name="Normal 3 2 12 2 3 4 6" xfId="23074" xr:uid="{3D572092-B447-466A-874A-23C58F563B5D}"/>
    <cellStyle name="Normal 3 2 12 2 3 5" xfId="23075" xr:uid="{5251C0C0-3640-446A-814F-19649BD006E0}"/>
    <cellStyle name="Normal 3 2 12 2 3 5 2" xfId="23076" xr:uid="{3E693F2A-6541-44B6-B694-F4307E9611DE}"/>
    <cellStyle name="Normal 3 2 12 2 3 5 3" xfId="23077" xr:uid="{344054D6-C6E6-468E-9F5F-CDF65D498FEB}"/>
    <cellStyle name="Normal 3 2 12 2 3 5 4" xfId="23078" xr:uid="{6D38474D-D10B-46F7-9750-133F45F699E3}"/>
    <cellStyle name="Normal 3 2 12 2 3 5 5" xfId="23079" xr:uid="{3A4C677A-E334-4F85-AAB8-0563F7BAE47C}"/>
    <cellStyle name="Normal 3 2 12 2 3 5 6" xfId="23080" xr:uid="{84F877F3-FAA1-41AB-B3BA-59A2909194B2}"/>
    <cellStyle name="Normal 3 2 12 2 3 6" xfId="23081" xr:uid="{05957325-30DF-451E-9766-6B5DE903FACE}"/>
    <cellStyle name="Normal 3 2 12 2 3 6 2" xfId="23082" xr:uid="{CC309C20-A1EB-4D7A-9690-B6570E8AFBAB}"/>
    <cellStyle name="Normal 3 2 12 2 3 6 3" xfId="23083" xr:uid="{AE9F7489-E592-42F5-9E02-208580B7E06B}"/>
    <cellStyle name="Normal 3 2 12 2 3 6 4" xfId="23084" xr:uid="{44D9D912-BBE8-486E-93E2-8600B5D29A86}"/>
    <cellStyle name="Normal 3 2 12 2 3 6 5" xfId="23085" xr:uid="{0AC5B083-C3ED-410B-BF1A-9DCF28B0E103}"/>
    <cellStyle name="Normal 3 2 12 2 3 6 6" xfId="23086" xr:uid="{15789321-C6D3-4A46-BE18-00AB22B7FA40}"/>
    <cellStyle name="Normal 3 2 12 2 3 7" xfId="23087" xr:uid="{6F6AE349-89A7-473B-8322-3AAD143B6F85}"/>
    <cellStyle name="Normal 3 2 12 2 3 8" xfId="23088" xr:uid="{1D1DD047-BCC9-4A85-8147-634135B1FC3F}"/>
    <cellStyle name="Normal 3 2 12 2 3 9" xfId="23089" xr:uid="{F18F5171-8A69-4F20-896E-F4A2070D497D}"/>
    <cellStyle name="Normal 3 2 12 2 4" xfId="23090" xr:uid="{BE8BAFD2-109C-40D0-A608-40B974807904}"/>
    <cellStyle name="Normal 3 2 12 2 4 10" xfId="23091" xr:uid="{12B13139-A01D-4A90-9FAA-9FB86C12E451}"/>
    <cellStyle name="Normal 3 2 12 2 4 11" xfId="23092" xr:uid="{926AE2C7-D4D1-436C-B0A8-8C6BC094CB5C}"/>
    <cellStyle name="Normal 3 2 12 2 4 2" xfId="23093" xr:uid="{B7429251-2092-41E3-B428-1CFE90DF2964}"/>
    <cellStyle name="Normal 3 2 12 2 4 2 2" xfId="23094" xr:uid="{66257394-4D61-494E-BCCF-03F82A67303E}"/>
    <cellStyle name="Normal 3 2 12 2 4 2 3" xfId="23095" xr:uid="{E9EFDD5B-88B6-42F2-B7F4-FD9069C22396}"/>
    <cellStyle name="Normal 3 2 12 2 4 2 4" xfId="23096" xr:uid="{4A9D9E54-105B-4F52-8E83-07DC24417F9E}"/>
    <cellStyle name="Normal 3 2 12 2 4 2 5" xfId="23097" xr:uid="{46363500-85EB-4FA6-8F91-90B0FEC83BBC}"/>
    <cellStyle name="Normal 3 2 12 2 4 2 6" xfId="23098" xr:uid="{74374761-A495-47FC-A44F-D887C27EC0B3}"/>
    <cellStyle name="Normal 3 2 12 2 4 3" xfId="23099" xr:uid="{332F1043-A415-4257-86FA-F548041EF0B0}"/>
    <cellStyle name="Normal 3 2 12 2 4 3 2" xfId="23100" xr:uid="{385F8A54-14D2-466B-9325-95672EB71311}"/>
    <cellStyle name="Normal 3 2 12 2 4 3 3" xfId="23101" xr:uid="{B169B6E3-61C8-495C-8CEF-D696371E3E54}"/>
    <cellStyle name="Normal 3 2 12 2 4 3 4" xfId="23102" xr:uid="{CE6CB69C-4AB1-4E40-AA23-40A3367E45B6}"/>
    <cellStyle name="Normal 3 2 12 2 4 3 5" xfId="23103" xr:uid="{6C881CE5-333E-442D-923E-BA57DB785FAF}"/>
    <cellStyle name="Normal 3 2 12 2 4 3 6" xfId="23104" xr:uid="{B629D870-A6A1-4E6E-A310-5491951004CC}"/>
    <cellStyle name="Normal 3 2 12 2 4 4" xfId="23105" xr:uid="{566F086C-2FA6-47F7-BD55-4271D8906944}"/>
    <cellStyle name="Normal 3 2 12 2 4 4 2" xfId="23106" xr:uid="{F6A4FFF6-6F84-4AEA-9738-B2ADB0F21FE8}"/>
    <cellStyle name="Normal 3 2 12 2 4 4 3" xfId="23107" xr:uid="{A2854BB0-4FE1-4412-A416-F8D4259FE122}"/>
    <cellStyle name="Normal 3 2 12 2 4 4 4" xfId="23108" xr:uid="{58BA4891-E709-4FB4-A07A-97E3EAD4E293}"/>
    <cellStyle name="Normal 3 2 12 2 4 4 5" xfId="23109" xr:uid="{C9B97367-B809-4A3E-9AE5-7F47384CF489}"/>
    <cellStyle name="Normal 3 2 12 2 4 4 6" xfId="23110" xr:uid="{845C14E5-3F18-457A-982D-471191C50065}"/>
    <cellStyle name="Normal 3 2 12 2 4 5" xfId="23111" xr:uid="{46D81DE8-48EB-4DA0-814B-C58540223D0C}"/>
    <cellStyle name="Normal 3 2 12 2 4 5 2" xfId="23112" xr:uid="{E89AE3D2-2343-4F81-9C5E-2FE042D77A4A}"/>
    <cellStyle name="Normal 3 2 12 2 4 5 3" xfId="23113" xr:uid="{2A2FCE89-8420-4061-8C1B-D2CA5FCD207F}"/>
    <cellStyle name="Normal 3 2 12 2 4 5 4" xfId="23114" xr:uid="{BE1C7EFC-ECD6-40FF-8BE6-DB307672D30D}"/>
    <cellStyle name="Normal 3 2 12 2 4 5 5" xfId="23115" xr:uid="{98CE8C72-E971-4022-AD3F-147074E1A5EC}"/>
    <cellStyle name="Normal 3 2 12 2 4 5 6" xfId="23116" xr:uid="{CA62B835-A4EF-4919-BC7E-F2AC9DCBF1A6}"/>
    <cellStyle name="Normal 3 2 12 2 4 6" xfId="23117" xr:uid="{225A2D2F-DE4F-4E5A-991E-7CC92B55931C}"/>
    <cellStyle name="Normal 3 2 12 2 4 6 2" xfId="23118" xr:uid="{16F1122F-F7F5-4E0A-BF36-9438E8A67828}"/>
    <cellStyle name="Normal 3 2 12 2 4 6 3" xfId="23119" xr:uid="{255E4FE8-57C4-4B1C-B1DF-AC4157F29377}"/>
    <cellStyle name="Normal 3 2 12 2 4 6 4" xfId="23120" xr:uid="{E0E5F483-412E-4652-BE26-231F9C6334A7}"/>
    <cellStyle name="Normal 3 2 12 2 4 6 5" xfId="23121" xr:uid="{DFEA4780-8902-4236-9147-B7E55EB8E455}"/>
    <cellStyle name="Normal 3 2 12 2 4 6 6" xfId="23122" xr:uid="{0BA2D699-644F-42B2-8D73-087BB13047DC}"/>
    <cellStyle name="Normal 3 2 12 2 4 7" xfId="23123" xr:uid="{167765D7-5313-494E-A3D0-52AD108744E5}"/>
    <cellStyle name="Normal 3 2 12 2 4 8" xfId="23124" xr:uid="{61C017FD-D253-4A83-AB32-D2C61C197B80}"/>
    <cellStyle name="Normal 3 2 12 2 4 9" xfId="23125" xr:uid="{37B1A11D-F577-4DBF-B449-5AF5D8CA7AAD}"/>
    <cellStyle name="Normal 3 2 12 2 5" xfId="23126" xr:uid="{88861815-72B6-4D34-9D5F-7C6E839F0780}"/>
    <cellStyle name="Normal 3 2 12 2 5 10" xfId="23127" xr:uid="{9DD69AA7-2FD1-4DF1-A3C8-A661D4731058}"/>
    <cellStyle name="Normal 3 2 12 2 5 11" xfId="23128" xr:uid="{3877B25C-F6DB-4742-AB8D-172B78C06D2E}"/>
    <cellStyle name="Normal 3 2 12 2 5 2" xfId="23129" xr:uid="{2A94196F-D0EB-4D6C-AB5F-F782BF4D62AE}"/>
    <cellStyle name="Normal 3 2 12 2 5 2 2" xfId="23130" xr:uid="{86D2758B-FF2B-4D6D-AC72-41ABE79F5241}"/>
    <cellStyle name="Normal 3 2 12 2 5 2 3" xfId="23131" xr:uid="{E0AE6FDE-3B19-4692-B4AB-E474ACBB6698}"/>
    <cellStyle name="Normal 3 2 12 2 5 2 4" xfId="23132" xr:uid="{7EB64B3D-45A6-491C-99BA-92D955ED979A}"/>
    <cellStyle name="Normal 3 2 12 2 5 2 5" xfId="23133" xr:uid="{D94BD5C0-1DF8-43E5-BCE7-89DA7697B3BE}"/>
    <cellStyle name="Normal 3 2 12 2 5 2 6" xfId="23134" xr:uid="{A775E063-8724-42D2-A565-F7BABFED4125}"/>
    <cellStyle name="Normal 3 2 12 2 5 3" xfId="23135" xr:uid="{2A61152A-076C-4E88-BC31-FBFB57DE2EA6}"/>
    <cellStyle name="Normal 3 2 12 2 5 3 2" xfId="23136" xr:uid="{232034C2-D5A1-4C28-8BB8-8A3F75D6F7B3}"/>
    <cellStyle name="Normal 3 2 12 2 5 3 3" xfId="23137" xr:uid="{7541A035-2141-4582-A45E-E5650F5AD138}"/>
    <cellStyle name="Normal 3 2 12 2 5 3 4" xfId="23138" xr:uid="{17B479A2-56E5-4263-B9CE-5B112DA9D209}"/>
    <cellStyle name="Normal 3 2 12 2 5 3 5" xfId="23139" xr:uid="{88A1F7C2-EF5A-43DE-A3F9-E30C351A22AF}"/>
    <cellStyle name="Normal 3 2 12 2 5 3 6" xfId="23140" xr:uid="{D430DC39-A0A6-4BE1-87C2-8DEE232499F6}"/>
    <cellStyle name="Normal 3 2 12 2 5 4" xfId="23141" xr:uid="{69E959E3-CD90-4935-9A75-64579F8AF502}"/>
    <cellStyle name="Normal 3 2 12 2 5 4 2" xfId="23142" xr:uid="{7105B117-E722-4B9F-9441-4906199FA608}"/>
    <cellStyle name="Normal 3 2 12 2 5 4 3" xfId="23143" xr:uid="{FE2693C2-9B6F-4E48-833E-62D68C034667}"/>
    <cellStyle name="Normal 3 2 12 2 5 4 4" xfId="23144" xr:uid="{53049032-CD24-4F7D-A958-CE3445A27F34}"/>
    <cellStyle name="Normal 3 2 12 2 5 4 5" xfId="23145" xr:uid="{3AFEE7DD-3F90-4243-8DB1-4CBD10B5C5FA}"/>
    <cellStyle name="Normal 3 2 12 2 5 4 6" xfId="23146" xr:uid="{60C014E8-0B76-43CC-8DB9-DA3C03728ECA}"/>
    <cellStyle name="Normal 3 2 12 2 5 5" xfId="23147" xr:uid="{8E8B3AC2-629E-4DB6-8B47-7B10E1792092}"/>
    <cellStyle name="Normal 3 2 12 2 5 5 2" xfId="23148" xr:uid="{B6BA52BE-1A1F-406F-BCB5-3875AED78F3B}"/>
    <cellStyle name="Normal 3 2 12 2 5 5 3" xfId="23149" xr:uid="{86FE1D21-DE58-4134-80D6-211278FC31BA}"/>
    <cellStyle name="Normal 3 2 12 2 5 5 4" xfId="23150" xr:uid="{35018B49-FCCB-405E-AFC7-66E4FB3D9A66}"/>
    <cellStyle name="Normal 3 2 12 2 5 5 5" xfId="23151" xr:uid="{9BCA0172-514E-4A2D-A714-3E1B2018063C}"/>
    <cellStyle name="Normal 3 2 12 2 5 5 6" xfId="23152" xr:uid="{D52A0518-2CB2-49E5-B5F1-ABC62F208CA8}"/>
    <cellStyle name="Normal 3 2 12 2 5 6" xfId="23153" xr:uid="{925C8D46-76F7-4842-80BB-E329183B0DA1}"/>
    <cellStyle name="Normal 3 2 12 2 5 6 2" xfId="23154" xr:uid="{CF03D19B-9C96-4D4B-B26F-7157427EF7AC}"/>
    <cellStyle name="Normal 3 2 12 2 5 6 3" xfId="23155" xr:uid="{A503DE75-D832-4AE9-9677-388CEEF04165}"/>
    <cellStyle name="Normal 3 2 12 2 5 6 4" xfId="23156" xr:uid="{B7A4A6FF-D3C2-4BD8-8BDD-7C4A538716A6}"/>
    <cellStyle name="Normal 3 2 12 2 5 6 5" xfId="23157" xr:uid="{35463E6F-40A6-4DD8-81E1-32E1B59CF4CA}"/>
    <cellStyle name="Normal 3 2 12 2 5 6 6" xfId="23158" xr:uid="{2CB8EAD6-1D12-43D5-A868-6CBB9ED7EC58}"/>
    <cellStyle name="Normal 3 2 12 2 5 7" xfId="23159" xr:uid="{DFD5CD2C-2221-4458-9002-5753B88F5928}"/>
    <cellStyle name="Normal 3 2 12 2 5 8" xfId="23160" xr:uid="{607C75D0-2B8D-4D89-9139-C4FADFA8A58C}"/>
    <cellStyle name="Normal 3 2 12 2 5 9" xfId="23161" xr:uid="{3DEA2DBA-D321-4FA4-869E-D65ABE272EB0}"/>
    <cellStyle name="Normal 3 2 12 2 6" xfId="23162" xr:uid="{61C31FE9-3E26-4A28-A992-C28B83A99E26}"/>
    <cellStyle name="Normal 3 2 12 2 6 10" xfId="23163" xr:uid="{ED67286A-4F93-4028-A0BA-B4ECDA629FE0}"/>
    <cellStyle name="Normal 3 2 12 2 6 11" xfId="23164" xr:uid="{4BFEE2BD-6390-4C70-BC13-B3B564FAE600}"/>
    <cellStyle name="Normal 3 2 12 2 6 2" xfId="23165" xr:uid="{A627FB77-DEF5-403C-B484-D1F31FD49D3A}"/>
    <cellStyle name="Normal 3 2 12 2 6 2 2" xfId="23166" xr:uid="{5B81BE50-9C87-465D-8BB6-0A643E495DFD}"/>
    <cellStyle name="Normal 3 2 12 2 6 2 3" xfId="23167" xr:uid="{7C2DF769-F1B8-40CE-9141-B1DFD1F185B4}"/>
    <cellStyle name="Normal 3 2 12 2 6 2 4" xfId="23168" xr:uid="{D2E3F3E9-4113-4F56-BFFC-6C7CEDFC2996}"/>
    <cellStyle name="Normal 3 2 12 2 6 2 5" xfId="23169" xr:uid="{46FB6E0F-B3E4-4E94-9C09-459DAE90F7FE}"/>
    <cellStyle name="Normal 3 2 12 2 6 2 6" xfId="23170" xr:uid="{DE00010D-2623-42A4-8F9C-9DE25CF4ADA0}"/>
    <cellStyle name="Normal 3 2 12 2 6 3" xfId="23171" xr:uid="{494180D3-42F2-44A8-AE02-3D19F064DC85}"/>
    <cellStyle name="Normal 3 2 12 2 6 3 2" xfId="23172" xr:uid="{D1C99221-254A-45C5-89C2-E9ABEEFE87FC}"/>
    <cellStyle name="Normal 3 2 12 2 6 3 3" xfId="23173" xr:uid="{D8A47399-0495-41F6-9FD5-5FEB350243BA}"/>
    <cellStyle name="Normal 3 2 12 2 6 3 4" xfId="23174" xr:uid="{30E673DF-CBBF-4BC6-A3CB-B47278E7470E}"/>
    <cellStyle name="Normal 3 2 12 2 6 3 5" xfId="23175" xr:uid="{4730EBA1-60CE-4992-A72B-2FD3D39042A3}"/>
    <cellStyle name="Normal 3 2 12 2 6 3 6" xfId="23176" xr:uid="{057722CD-AB9D-461F-81B2-088A66D93C50}"/>
    <cellStyle name="Normal 3 2 12 2 6 4" xfId="23177" xr:uid="{C4C7ECF6-DC35-429A-8095-655357EA8521}"/>
    <cellStyle name="Normal 3 2 12 2 6 4 2" xfId="23178" xr:uid="{497E19FA-0D92-4F72-BF1B-9BEF33342CFF}"/>
    <cellStyle name="Normal 3 2 12 2 6 4 3" xfId="23179" xr:uid="{BB7BBDFF-0982-4E5A-8D20-ED643B23395A}"/>
    <cellStyle name="Normal 3 2 12 2 6 4 4" xfId="23180" xr:uid="{0B619B2F-64FB-4F5D-81EB-3FF59F0670D9}"/>
    <cellStyle name="Normal 3 2 12 2 6 4 5" xfId="23181" xr:uid="{47CFF18E-8D23-46BA-AA81-D35F1CCBBE84}"/>
    <cellStyle name="Normal 3 2 12 2 6 4 6" xfId="23182" xr:uid="{8A238B09-EDB0-4596-899A-DA44604F65F2}"/>
    <cellStyle name="Normal 3 2 12 2 6 5" xfId="23183" xr:uid="{BC63DFEF-13B0-49BA-BA73-3B8F2926726F}"/>
    <cellStyle name="Normal 3 2 12 2 6 5 2" xfId="23184" xr:uid="{698B7766-9723-453C-915C-63A6CCC774F9}"/>
    <cellStyle name="Normal 3 2 12 2 6 5 3" xfId="23185" xr:uid="{AC42CADE-BB1B-423C-8F31-F79329BAC43E}"/>
    <cellStyle name="Normal 3 2 12 2 6 5 4" xfId="23186" xr:uid="{524E662F-AA6D-4F8E-B156-8C4312843F3D}"/>
    <cellStyle name="Normal 3 2 12 2 6 5 5" xfId="23187" xr:uid="{E042BC0A-E630-4305-8951-CC3A356C61D6}"/>
    <cellStyle name="Normal 3 2 12 2 6 5 6" xfId="23188" xr:uid="{56BE4198-71A9-4D33-AB7A-EEECA865ECA7}"/>
    <cellStyle name="Normal 3 2 12 2 6 6" xfId="23189" xr:uid="{B20B853D-403C-42D9-B207-1EB219223BC4}"/>
    <cellStyle name="Normal 3 2 12 2 6 6 2" xfId="23190" xr:uid="{FA68F03B-E096-4DD0-9AF1-21585704DDFB}"/>
    <cellStyle name="Normal 3 2 12 2 6 6 3" xfId="23191" xr:uid="{C3637ABE-CECB-4974-9441-A9DDDF40185A}"/>
    <cellStyle name="Normal 3 2 12 2 6 6 4" xfId="23192" xr:uid="{1A25A2BA-59AB-4791-8780-15723B4362B8}"/>
    <cellStyle name="Normal 3 2 12 2 6 6 5" xfId="23193" xr:uid="{11985E2B-DB93-46B5-83FF-FB1C47367C49}"/>
    <cellStyle name="Normal 3 2 12 2 6 6 6" xfId="23194" xr:uid="{A712685D-585F-47FB-BB12-88496FBFC2AA}"/>
    <cellStyle name="Normal 3 2 12 2 6 7" xfId="23195" xr:uid="{43E284B0-8D62-488B-ABA3-3BA256C46650}"/>
    <cellStyle name="Normal 3 2 12 2 6 8" xfId="23196" xr:uid="{21A3582D-791C-4F0C-9093-26EA945BA9C4}"/>
    <cellStyle name="Normal 3 2 12 2 6 9" xfId="23197" xr:uid="{0D9C65BF-5048-4823-B0AC-5F2720079372}"/>
    <cellStyle name="Normal 3 2 12 2 7" xfId="23198" xr:uid="{6DF768C4-04CB-4F7D-849B-EF73142E4040}"/>
    <cellStyle name="Normal 3 2 12 2 7 10" xfId="23199" xr:uid="{21BDF3BF-7B62-4FEC-8D01-9DB1E0BE8765}"/>
    <cellStyle name="Normal 3 2 12 2 7 11" xfId="23200" xr:uid="{C25E335F-2AFC-4C99-B961-D20906E7AF62}"/>
    <cellStyle name="Normal 3 2 12 2 7 2" xfId="23201" xr:uid="{36195848-B53A-446A-B74D-5B55FDFA2A93}"/>
    <cellStyle name="Normal 3 2 12 2 7 2 2" xfId="23202" xr:uid="{957AB737-4AC6-4AE6-816F-1E2B57F1947F}"/>
    <cellStyle name="Normal 3 2 12 2 7 2 3" xfId="23203" xr:uid="{8D224CCC-4F6D-4EC4-9689-80AE87C4AA8F}"/>
    <cellStyle name="Normal 3 2 12 2 7 2 4" xfId="23204" xr:uid="{C6BA5D15-67F2-443D-B84B-8519DC24D276}"/>
    <cellStyle name="Normal 3 2 12 2 7 2 5" xfId="23205" xr:uid="{F7B4DE75-CC03-45ED-9F6D-B37EA62FF729}"/>
    <cellStyle name="Normal 3 2 12 2 7 2 6" xfId="23206" xr:uid="{F1EE7879-7746-43FD-9F52-B3C5D267D475}"/>
    <cellStyle name="Normal 3 2 12 2 7 3" xfId="23207" xr:uid="{6EF6AFBD-1E9C-4832-9A8C-3E91CF173111}"/>
    <cellStyle name="Normal 3 2 12 2 7 3 2" xfId="23208" xr:uid="{1B854985-0A04-4E7F-9A66-3BBAC1F038EE}"/>
    <cellStyle name="Normal 3 2 12 2 7 3 3" xfId="23209" xr:uid="{88A9573D-6DC2-4A21-BA54-6D5CED2F7E46}"/>
    <cellStyle name="Normal 3 2 12 2 7 3 4" xfId="23210" xr:uid="{CA019838-5B5F-41C4-A354-D8A55B06F137}"/>
    <cellStyle name="Normal 3 2 12 2 7 3 5" xfId="23211" xr:uid="{EA20A554-39E2-4B49-A823-B7625F4D624F}"/>
    <cellStyle name="Normal 3 2 12 2 7 3 6" xfId="23212" xr:uid="{68156F82-9238-4B24-95F0-1EC668DCE910}"/>
    <cellStyle name="Normal 3 2 12 2 7 4" xfId="23213" xr:uid="{F51BDBAB-FF48-4403-832A-9CE3552816EC}"/>
    <cellStyle name="Normal 3 2 12 2 7 4 2" xfId="23214" xr:uid="{FC2A1EB1-91EC-435F-8FF6-94BD3BB5DF09}"/>
    <cellStyle name="Normal 3 2 12 2 7 4 3" xfId="23215" xr:uid="{3AA25ECA-4C64-4C4E-9B98-93C676F2E73E}"/>
    <cellStyle name="Normal 3 2 12 2 7 4 4" xfId="23216" xr:uid="{19B47E74-61E1-43F2-96A3-03A0EF788157}"/>
    <cellStyle name="Normal 3 2 12 2 7 4 5" xfId="23217" xr:uid="{BF86E20B-2C21-4C76-B970-33880E2713A8}"/>
    <cellStyle name="Normal 3 2 12 2 7 4 6" xfId="23218" xr:uid="{E71E5053-09AF-4320-AF6D-2D4D00096557}"/>
    <cellStyle name="Normal 3 2 12 2 7 5" xfId="23219" xr:uid="{A11AF839-ACC6-4972-BDD5-8B63C3208C85}"/>
    <cellStyle name="Normal 3 2 12 2 7 5 2" xfId="23220" xr:uid="{C6C1E92D-50B4-4DBF-9209-164ACE5EB2BA}"/>
    <cellStyle name="Normal 3 2 12 2 7 5 3" xfId="23221" xr:uid="{9219EFEE-20B2-4B2C-B512-06981C1310B6}"/>
    <cellStyle name="Normal 3 2 12 2 7 5 4" xfId="23222" xr:uid="{F74466A0-A64B-44EC-B933-E4ECECC27D2F}"/>
    <cellStyle name="Normal 3 2 12 2 7 5 5" xfId="23223" xr:uid="{D3EEBC94-9C23-426C-B7EE-ED99623C23FB}"/>
    <cellStyle name="Normal 3 2 12 2 7 5 6" xfId="23224" xr:uid="{8F8F3A4E-A776-4ED3-B5DC-61A2A8DB456D}"/>
    <cellStyle name="Normal 3 2 12 2 7 6" xfId="23225" xr:uid="{D0560F17-6950-42C4-8789-588E7AFBBB9C}"/>
    <cellStyle name="Normal 3 2 12 2 7 6 2" xfId="23226" xr:uid="{99DBBE82-CAC3-4F4F-AFDC-E605B65D6D15}"/>
    <cellStyle name="Normal 3 2 12 2 7 6 3" xfId="23227" xr:uid="{E48EF459-4635-4353-BDE5-578EB22888B0}"/>
    <cellStyle name="Normal 3 2 12 2 7 6 4" xfId="23228" xr:uid="{5952A4CE-DA8C-46B5-93BD-AEE9917EEDD2}"/>
    <cellStyle name="Normal 3 2 12 2 7 6 5" xfId="23229" xr:uid="{816D3E11-0B5C-4BA1-81E5-9903AF217F76}"/>
    <cellStyle name="Normal 3 2 12 2 7 6 6" xfId="23230" xr:uid="{C689B6EE-AF6B-4CE2-9911-C129BAA8C3D0}"/>
    <cellStyle name="Normal 3 2 12 2 7 7" xfId="23231" xr:uid="{67E1CAD8-0359-470A-BEBB-3D3794A026F4}"/>
    <cellStyle name="Normal 3 2 12 2 7 8" xfId="23232" xr:uid="{1C361253-3DEA-4434-9124-52C7BB51944A}"/>
    <cellStyle name="Normal 3 2 12 2 7 9" xfId="23233" xr:uid="{45DFE152-CF13-4711-B591-B00DFC4D4EE5}"/>
    <cellStyle name="Normal 3 2 12 2 8" xfId="23234" xr:uid="{AF216742-5EAF-48F1-BF98-F833FEA8CA21}"/>
    <cellStyle name="Normal 3 2 12 2 8 10" xfId="23235" xr:uid="{05AFADBD-C210-474C-851B-8152ADC553BB}"/>
    <cellStyle name="Normal 3 2 12 2 8 11" xfId="23236" xr:uid="{2ACB1304-199E-4CC2-816C-CF2AA0E44C5C}"/>
    <cellStyle name="Normal 3 2 12 2 8 2" xfId="23237" xr:uid="{8F719F0D-74B0-453D-A263-9E7AAFADCC60}"/>
    <cellStyle name="Normal 3 2 12 2 8 2 2" xfId="23238" xr:uid="{CEEC706B-AF7D-40D5-BB5A-5240B54E3DC9}"/>
    <cellStyle name="Normal 3 2 12 2 8 2 3" xfId="23239" xr:uid="{7D3287CC-A4B6-4D7E-BBFA-F60CBD651FAC}"/>
    <cellStyle name="Normal 3 2 12 2 8 2 4" xfId="23240" xr:uid="{C06AD4F6-9EEF-4E41-88CA-297FE0CF626D}"/>
    <cellStyle name="Normal 3 2 12 2 8 2 5" xfId="23241" xr:uid="{5C621CB0-CCE6-460C-8E9F-D5CBF4F66F1D}"/>
    <cellStyle name="Normal 3 2 12 2 8 2 6" xfId="23242" xr:uid="{93B4B062-8FEF-406B-8983-E864404780EF}"/>
    <cellStyle name="Normal 3 2 12 2 8 3" xfId="23243" xr:uid="{8709B958-7BCB-4C80-AF51-1238189D1CCC}"/>
    <cellStyle name="Normal 3 2 12 2 8 3 2" xfId="23244" xr:uid="{B63E0E02-C560-48FD-87F0-EFFBA887F879}"/>
    <cellStyle name="Normal 3 2 12 2 8 3 3" xfId="23245" xr:uid="{456FD4D3-D444-4FC0-949B-D4E250DD2CDF}"/>
    <cellStyle name="Normal 3 2 12 2 8 3 4" xfId="23246" xr:uid="{A3E81D72-48EB-403E-9149-AE32DD978315}"/>
    <cellStyle name="Normal 3 2 12 2 8 3 5" xfId="23247" xr:uid="{A7329F9A-3132-467D-BA5E-EB6BC30FA31D}"/>
    <cellStyle name="Normal 3 2 12 2 8 3 6" xfId="23248" xr:uid="{47730689-E6AB-4750-87CC-D093B2A13922}"/>
    <cellStyle name="Normal 3 2 12 2 8 4" xfId="23249" xr:uid="{F9890099-4FC6-4F1A-8597-051AF7BF714A}"/>
    <cellStyle name="Normal 3 2 12 2 8 4 2" xfId="23250" xr:uid="{8D36B523-65EE-4F75-9735-7B6F8E5FDA2E}"/>
    <cellStyle name="Normal 3 2 12 2 8 4 3" xfId="23251" xr:uid="{2B1DD25B-DE89-4692-B2B7-133F22A1D489}"/>
    <cellStyle name="Normal 3 2 12 2 8 4 4" xfId="23252" xr:uid="{8012541C-BA03-4388-9D80-FDDE35DF006C}"/>
    <cellStyle name="Normal 3 2 12 2 8 4 5" xfId="23253" xr:uid="{D180790A-8070-4335-B88A-DEE7A9B5A018}"/>
    <cellStyle name="Normal 3 2 12 2 8 4 6" xfId="23254" xr:uid="{457440E9-100C-4B1B-BE26-DCE27EE47E73}"/>
    <cellStyle name="Normal 3 2 12 2 8 5" xfId="23255" xr:uid="{210F13BB-A406-4C1C-AB47-5C018E24D8E6}"/>
    <cellStyle name="Normal 3 2 12 2 8 5 2" xfId="23256" xr:uid="{07BB9E5A-D118-42D6-9684-90E7C8EE6C13}"/>
    <cellStyle name="Normal 3 2 12 2 8 5 3" xfId="23257" xr:uid="{B2521B1B-617C-44B8-99B5-86D3EEB92848}"/>
    <cellStyle name="Normal 3 2 12 2 8 5 4" xfId="23258" xr:uid="{8F3DAFCC-18BF-4D66-AEF3-D217BD21CC9A}"/>
    <cellStyle name="Normal 3 2 12 2 8 5 5" xfId="23259" xr:uid="{F1888757-E8F8-4D65-9702-B581939B1656}"/>
    <cellStyle name="Normal 3 2 12 2 8 5 6" xfId="23260" xr:uid="{9BCB12C2-4120-4E5A-9740-DC53EDE23D6F}"/>
    <cellStyle name="Normal 3 2 12 2 8 6" xfId="23261" xr:uid="{1E7D113E-7352-402E-8194-0E2C1B2675B6}"/>
    <cellStyle name="Normal 3 2 12 2 8 6 2" xfId="23262" xr:uid="{C9FC5DFE-564D-413E-BDBF-D07BCC5DAB71}"/>
    <cellStyle name="Normal 3 2 12 2 8 6 3" xfId="23263" xr:uid="{9CD939DD-1079-4003-A2AD-06FDD9218244}"/>
    <cellStyle name="Normal 3 2 12 2 8 6 4" xfId="23264" xr:uid="{A866136E-E98F-4395-BE2B-8F1271E01F86}"/>
    <cellStyle name="Normal 3 2 12 2 8 6 5" xfId="23265" xr:uid="{6B2D6471-D3FF-4FBF-B82A-B3483A1E2A87}"/>
    <cellStyle name="Normal 3 2 12 2 8 6 6" xfId="23266" xr:uid="{A10E4B60-E32A-49FF-8DF5-C4C5F1D37B72}"/>
    <cellStyle name="Normal 3 2 12 2 8 7" xfId="23267" xr:uid="{EC00A637-A468-48B5-B1CF-9552F5FC1D7E}"/>
    <cellStyle name="Normal 3 2 12 2 8 8" xfId="23268" xr:uid="{24F95693-D24B-4112-827B-0408D0F12894}"/>
    <cellStyle name="Normal 3 2 12 2 8 9" xfId="23269" xr:uid="{34B97E64-F63D-4880-B490-42D6CDDC7B69}"/>
    <cellStyle name="Normal 3 2 12 2 9" xfId="23270" xr:uid="{FDD00DA3-15E6-4A18-8CAE-362BFBD686BE}"/>
    <cellStyle name="Normal 3 2 12 2 9 10" xfId="23271" xr:uid="{5F300BD6-063F-44FA-AFC6-C2EA00A5A114}"/>
    <cellStyle name="Normal 3 2 12 2 9 11" xfId="23272" xr:uid="{97AAC999-C471-4EC4-8E17-9BD67FEAE2D5}"/>
    <cellStyle name="Normal 3 2 12 2 9 2" xfId="23273" xr:uid="{6C43B2B4-5579-4280-9B99-0482267C84C9}"/>
    <cellStyle name="Normal 3 2 12 2 9 2 2" xfId="23274" xr:uid="{52EBAF3B-6CC7-418C-AF3D-658B48FA3E43}"/>
    <cellStyle name="Normal 3 2 12 2 9 2 3" xfId="23275" xr:uid="{51978748-2080-4123-9DCE-7088851F5282}"/>
    <cellStyle name="Normal 3 2 12 2 9 2 4" xfId="23276" xr:uid="{5D2838E1-6D86-4DBE-B279-2B27C5FFA2E5}"/>
    <cellStyle name="Normal 3 2 12 2 9 2 5" xfId="23277" xr:uid="{4EF44AFD-B94E-45E8-8E15-56BAA8E77C46}"/>
    <cellStyle name="Normal 3 2 12 2 9 2 6" xfId="23278" xr:uid="{946F8781-4A6E-41A3-8DAE-E47D0CD77568}"/>
    <cellStyle name="Normal 3 2 12 2 9 3" xfId="23279" xr:uid="{DD43D796-07FF-45B7-AD62-456B30DA1718}"/>
    <cellStyle name="Normal 3 2 12 2 9 3 2" xfId="23280" xr:uid="{71740E2A-C7CD-461F-BF04-B12A16BEA33F}"/>
    <cellStyle name="Normal 3 2 12 2 9 3 3" xfId="23281" xr:uid="{C39EED7B-C520-408E-959E-AEB38D0648A2}"/>
    <cellStyle name="Normal 3 2 12 2 9 3 4" xfId="23282" xr:uid="{E6A5A847-BDA1-4B27-AADA-B4C28664A551}"/>
    <cellStyle name="Normal 3 2 12 2 9 3 5" xfId="23283" xr:uid="{4AE6EEC6-89B2-47DE-86F2-90C95E1AE104}"/>
    <cellStyle name="Normal 3 2 12 2 9 3 6" xfId="23284" xr:uid="{CE10D752-91BA-4F64-998F-58DCA20B3719}"/>
    <cellStyle name="Normal 3 2 12 2 9 4" xfId="23285" xr:uid="{586EEF54-E27A-45A5-AB20-503F9854FAB8}"/>
    <cellStyle name="Normal 3 2 12 2 9 4 2" xfId="23286" xr:uid="{E76AF606-0056-48A3-8608-016907442CBB}"/>
    <cellStyle name="Normal 3 2 12 2 9 4 3" xfId="23287" xr:uid="{E252626D-62C4-41C8-8957-4ECB2E534869}"/>
    <cellStyle name="Normal 3 2 12 2 9 4 4" xfId="23288" xr:uid="{963BEC76-0B6A-4D72-99C3-0BAC14F5D056}"/>
    <cellStyle name="Normal 3 2 12 2 9 4 5" xfId="23289" xr:uid="{C6F3416F-43AD-4652-9C73-554E66421E47}"/>
    <cellStyle name="Normal 3 2 12 2 9 4 6" xfId="23290" xr:uid="{F8308675-005D-4C64-8DDA-50FB8289A49A}"/>
    <cellStyle name="Normal 3 2 12 2 9 5" xfId="23291" xr:uid="{3D073399-AAB1-442C-ABDE-1FAD17764241}"/>
    <cellStyle name="Normal 3 2 12 2 9 5 2" xfId="23292" xr:uid="{40BF8613-8453-4156-8719-E52FE0A99F28}"/>
    <cellStyle name="Normal 3 2 12 2 9 5 3" xfId="23293" xr:uid="{686C75CC-1786-4632-A74D-EB2245624E7C}"/>
    <cellStyle name="Normal 3 2 12 2 9 5 4" xfId="23294" xr:uid="{17469958-01E8-4095-A7A2-B38C2584A52C}"/>
    <cellStyle name="Normal 3 2 12 2 9 5 5" xfId="23295" xr:uid="{4FF5978F-16D2-450C-818C-065EBEC9734E}"/>
    <cellStyle name="Normal 3 2 12 2 9 5 6" xfId="23296" xr:uid="{14905F91-D93D-47BF-86E4-FD88B6979D3A}"/>
    <cellStyle name="Normal 3 2 12 2 9 6" xfId="23297" xr:uid="{7FD3B3B4-4F4D-4069-AB6B-2A3D76B482D2}"/>
    <cellStyle name="Normal 3 2 12 2 9 6 2" xfId="23298" xr:uid="{AE833145-B3A8-47DE-9397-3847BB584D98}"/>
    <cellStyle name="Normal 3 2 12 2 9 6 3" xfId="23299" xr:uid="{7C59DE3F-1667-43E1-9306-10B75B8912F7}"/>
    <cellStyle name="Normal 3 2 12 2 9 6 4" xfId="23300" xr:uid="{D90D3960-8AF3-41CE-886C-FABDC2CEA493}"/>
    <cellStyle name="Normal 3 2 12 2 9 6 5" xfId="23301" xr:uid="{548BBE6F-6E41-4CA9-A08C-03BA149F8277}"/>
    <cellStyle name="Normal 3 2 12 2 9 6 6" xfId="23302" xr:uid="{D7E12875-3BDC-4508-9EC9-8A3DDE48A41D}"/>
    <cellStyle name="Normal 3 2 12 2 9 7" xfId="23303" xr:uid="{2DD33915-C6A4-4DC0-B540-76E177661431}"/>
    <cellStyle name="Normal 3 2 12 2 9 8" xfId="23304" xr:uid="{515AB2B3-9C0F-489A-A5F6-A99342484CC6}"/>
    <cellStyle name="Normal 3 2 12 2 9 9" xfId="23305" xr:uid="{5FBFA05C-3179-43BF-AE06-E2977286BE67}"/>
    <cellStyle name="Normal 3 2 12 3" xfId="23306" xr:uid="{E0CA36C0-59AF-4BF1-ACC1-4A1B939D324E}"/>
    <cellStyle name="Normal 3 2 12 4" xfId="23307" xr:uid="{876D73C5-D764-47DE-AB26-D23D186CAB0B}"/>
    <cellStyle name="Normal 3 2 12 5" xfId="23308" xr:uid="{8B95395D-38DC-4E38-80FA-CD4E751F93E5}"/>
    <cellStyle name="Normal 3 2 12 6" xfId="23309" xr:uid="{1941FEA5-1030-4E68-A0E5-4B7893709DB8}"/>
    <cellStyle name="Normal 3 2 12 7" xfId="23310" xr:uid="{578CF40A-910F-471A-AB50-E3209F5AE5CC}"/>
    <cellStyle name="Normal 3 2 12 8" xfId="23311" xr:uid="{199AEFEE-D452-4C41-9CFE-A0C84AD39FA3}"/>
    <cellStyle name="Normal 3 2 12 9" xfId="23312" xr:uid="{B3917337-D855-45A5-99CF-29C7F0182607}"/>
    <cellStyle name="Normal 3 2 120" xfId="23313" xr:uid="{ACA24E11-85B1-42C2-BD36-0C8571BDE4EF}"/>
    <cellStyle name="Normal 3 2 121" xfId="23314" xr:uid="{4680770A-A57E-43CB-9D0A-57E12EE9E25B}"/>
    <cellStyle name="Normal 3 2 122" xfId="23315" xr:uid="{AE070A28-F991-4E38-9EDF-2EF3C6048C2A}"/>
    <cellStyle name="Normal 3 2 123" xfId="23316" xr:uid="{24A5FFE9-EA39-40DD-B6F3-57962A8FA5A5}"/>
    <cellStyle name="Normal 3 2 13" xfId="23317" xr:uid="{1901B0E6-3EE8-40AF-8E68-39EE0892995C}"/>
    <cellStyle name="Normal 3 2 13 10" xfId="23318" xr:uid="{B9A6E388-23B9-4398-9F8D-F00FBE00C96C}"/>
    <cellStyle name="Normal 3 2 13 11" xfId="23319" xr:uid="{D6AD51F1-8B4A-48FD-B508-881D331B5FF4}"/>
    <cellStyle name="Normal 3 2 13 2" xfId="23320" xr:uid="{F789A4A4-7498-4CE4-8EA5-61702D71A3C5}"/>
    <cellStyle name="Normal 3 2 13 2 2" xfId="23321" xr:uid="{6A88E280-DDCA-4BEC-93E6-0E681D8A24A2}"/>
    <cellStyle name="Normal 3 2 13 2 3" xfId="23322" xr:uid="{E9DBA0B9-9475-44D6-B954-A27360E90042}"/>
    <cellStyle name="Normal 3 2 13 2 4" xfId="23323" xr:uid="{30135D95-5B92-442F-9E3D-C04E8DC3097D}"/>
    <cellStyle name="Normal 3 2 13 2 5" xfId="23324" xr:uid="{AA2796FF-103D-4DE8-930F-EC022B9EA793}"/>
    <cellStyle name="Normal 3 2 13 2 6" xfId="23325" xr:uid="{E943A2A6-B99B-458C-8A75-2F7F922E3DD3}"/>
    <cellStyle name="Normal 3 2 13 3" xfId="23326" xr:uid="{E38BD11A-4A00-4C9C-BF28-44B6DEB300E7}"/>
    <cellStyle name="Normal 3 2 13 3 2" xfId="23327" xr:uid="{AF5E907D-5874-4890-894C-571FB2D1B338}"/>
    <cellStyle name="Normal 3 2 13 3 3" xfId="23328" xr:uid="{74751DDA-07A1-4271-9EC3-0ACB7BDADA06}"/>
    <cellStyle name="Normal 3 2 13 3 4" xfId="23329" xr:uid="{82E83A7E-B2A2-440F-83E0-201092FD4ED4}"/>
    <cellStyle name="Normal 3 2 13 3 5" xfId="23330" xr:uid="{DD487B11-55F3-4F8B-A77C-C64CCD036776}"/>
    <cellStyle name="Normal 3 2 13 3 6" xfId="23331" xr:uid="{44760837-E7E1-4F26-9569-1E280B9DE078}"/>
    <cellStyle name="Normal 3 2 13 4" xfId="23332" xr:uid="{26FAF6CC-D84D-4343-BD5F-C08EEFE45025}"/>
    <cellStyle name="Normal 3 2 13 4 2" xfId="23333" xr:uid="{C4135A5B-399D-4E53-9DA6-F53FE4B44D90}"/>
    <cellStyle name="Normal 3 2 13 4 3" xfId="23334" xr:uid="{343C5ADC-0463-4ADD-BE48-9B806BB10F21}"/>
    <cellStyle name="Normal 3 2 13 4 4" xfId="23335" xr:uid="{112330CE-3260-4C9C-A351-8C88A8415AE3}"/>
    <cellStyle name="Normal 3 2 13 4 5" xfId="23336" xr:uid="{96D164DF-CB99-4972-BEC7-2A8245B5C759}"/>
    <cellStyle name="Normal 3 2 13 4 6" xfId="23337" xr:uid="{63DF595D-2F96-431E-B3DD-E8748CA5AE79}"/>
    <cellStyle name="Normal 3 2 13 5" xfId="23338" xr:uid="{CE0BEFD6-DC29-4746-9402-05D3BA667FD8}"/>
    <cellStyle name="Normal 3 2 13 5 2" xfId="23339" xr:uid="{6B96DBD7-C78C-4A34-9FD6-AE2FD36FE8D8}"/>
    <cellStyle name="Normal 3 2 13 5 3" xfId="23340" xr:uid="{369B3229-CA90-4C34-BD6F-CE5B1DC945B7}"/>
    <cellStyle name="Normal 3 2 13 5 4" xfId="23341" xr:uid="{20C80E80-2F9B-44B7-91FB-AE2760660E65}"/>
    <cellStyle name="Normal 3 2 13 5 5" xfId="23342" xr:uid="{A0A081BA-2FEF-4B33-86A5-2188DCA38592}"/>
    <cellStyle name="Normal 3 2 13 5 6" xfId="23343" xr:uid="{EBA4DC2A-2181-4267-B2B7-B6A6008405E4}"/>
    <cellStyle name="Normal 3 2 13 6" xfId="23344" xr:uid="{447F6912-A86F-48CD-AE55-96466C1F1690}"/>
    <cellStyle name="Normal 3 2 13 6 2" xfId="23345" xr:uid="{F6649BD6-351E-4B05-AC13-1592100988EE}"/>
    <cellStyle name="Normal 3 2 13 6 3" xfId="23346" xr:uid="{77E364F0-3F7A-4A20-843A-404C0EE5E0E4}"/>
    <cellStyle name="Normal 3 2 13 6 4" xfId="23347" xr:uid="{A2B78CBE-DD11-471A-B9A4-B47684D00314}"/>
    <cellStyle name="Normal 3 2 13 6 5" xfId="23348" xr:uid="{D99F49B4-37AD-4E74-9530-95CA4538138D}"/>
    <cellStyle name="Normal 3 2 13 6 6" xfId="23349" xr:uid="{A0C01C44-DF03-40B8-B22A-EDB8EB9BC7E7}"/>
    <cellStyle name="Normal 3 2 13 7" xfId="23350" xr:uid="{ABDA0069-7AAC-44DC-BFAF-489DD40023F1}"/>
    <cellStyle name="Normal 3 2 13 8" xfId="23351" xr:uid="{0B758A3A-06B7-48C8-9D9E-43C558F334EA}"/>
    <cellStyle name="Normal 3 2 13 9" xfId="23352" xr:uid="{1BA58069-E0AF-412F-A3A0-450FFE590015}"/>
    <cellStyle name="Normal 3 2 14" xfId="23353" xr:uid="{EEA10597-6F71-4141-9ED0-8452BDD35468}"/>
    <cellStyle name="Normal 3 2 14 10" xfId="23354" xr:uid="{9179ECDD-DA94-4FF0-B695-B69FBE54B744}"/>
    <cellStyle name="Normal 3 2 14 11" xfId="23355" xr:uid="{77740F9F-9D1C-4F03-AB18-786E4FEE998C}"/>
    <cellStyle name="Normal 3 2 14 2" xfId="23356" xr:uid="{57F62A72-DA90-40CA-82BE-026EC1C700CF}"/>
    <cellStyle name="Normal 3 2 14 2 2" xfId="23357" xr:uid="{665D1050-4E4C-490C-B77A-5BD2C69A6868}"/>
    <cellStyle name="Normal 3 2 14 2 3" xfId="23358" xr:uid="{503ED464-0F7A-460F-B192-4D2C8B325ADB}"/>
    <cellStyle name="Normal 3 2 14 2 4" xfId="23359" xr:uid="{5D1155DD-A54E-433D-B3F8-758601EA218E}"/>
    <cellStyle name="Normal 3 2 14 2 5" xfId="23360" xr:uid="{483DEF33-B0B8-446B-9921-1EAF9004D59D}"/>
    <cellStyle name="Normal 3 2 14 2 6" xfId="23361" xr:uid="{9E282254-A4AE-4518-A7FE-05DF1A32CF9F}"/>
    <cellStyle name="Normal 3 2 14 3" xfId="23362" xr:uid="{6142A108-515F-4774-A58D-BE9410033940}"/>
    <cellStyle name="Normal 3 2 14 3 2" xfId="23363" xr:uid="{2FAF26D5-C59C-4F4B-8E45-09FCE0B1A7A8}"/>
    <cellStyle name="Normal 3 2 14 3 3" xfId="23364" xr:uid="{198B8770-A85A-4C42-8AE3-9A754B28FCA1}"/>
    <cellStyle name="Normal 3 2 14 3 4" xfId="23365" xr:uid="{A35BD08F-FC08-4713-A0DD-A2F94E79B9D5}"/>
    <cellStyle name="Normal 3 2 14 3 5" xfId="23366" xr:uid="{750B66EE-A337-4447-B41B-55CAD82E8A39}"/>
    <cellStyle name="Normal 3 2 14 3 6" xfId="23367" xr:uid="{EBD3EB29-FADF-425B-A01D-7F16AD118EDC}"/>
    <cellStyle name="Normal 3 2 14 4" xfId="23368" xr:uid="{74313DC3-1E7B-4A31-8F2F-776AE8F45706}"/>
    <cellStyle name="Normal 3 2 14 4 2" xfId="23369" xr:uid="{2976C109-5537-4697-BDAB-5282BEA6CC0F}"/>
    <cellStyle name="Normal 3 2 14 4 3" xfId="23370" xr:uid="{27003533-7F00-495F-93EA-06E4BC9C9B77}"/>
    <cellStyle name="Normal 3 2 14 4 4" xfId="23371" xr:uid="{573B3DE1-03E7-4233-98DA-75BE22CF29B8}"/>
    <cellStyle name="Normal 3 2 14 4 5" xfId="23372" xr:uid="{8880ADC2-F755-4A5B-AF00-126EC2A1D69C}"/>
    <cellStyle name="Normal 3 2 14 4 6" xfId="23373" xr:uid="{9634C0EF-F92C-41BC-AF58-ABB4084F71BF}"/>
    <cellStyle name="Normal 3 2 14 5" xfId="23374" xr:uid="{1A305024-FA18-4AC8-8EC0-B846120EEF6F}"/>
    <cellStyle name="Normal 3 2 14 5 2" xfId="23375" xr:uid="{ACA435A0-7A7B-4D96-9CB5-FFCAF87B5D62}"/>
    <cellStyle name="Normal 3 2 14 5 3" xfId="23376" xr:uid="{2895CD3F-04FF-4466-93A2-95D872052525}"/>
    <cellStyle name="Normal 3 2 14 5 4" xfId="23377" xr:uid="{5273801B-4BB5-4387-8AE6-FA0A4557A50C}"/>
    <cellStyle name="Normal 3 2 14 5 5" xfId="23378" xr:uid="{27CBBDCC-A599-4BAD-B0EA-29DC7B76B860}"/>
    <cellStyle name="Normal 3 2 14 5 6" xfId="23379" xr:uid="{16485DD8-5063-4C97-92C6-04E63FDCD41F}"/>
    <cellStyle name="Normal 3 2 14 6" xfId="23380" xr:uid="{7382A3BB-4AE3-47CE-9EF8-35FD6C415938}"/>
    <cellStyle name="Normal 3 2 14 6 2" xfId="23381" xr:uid="{14241C18-9A37-49DC-B731-767CCCDAB8B6}"/>
    <cellStyle name="Normal 3 2 14 6 3" xfId="23382" xr:uid="{4D9E15F4-3E5B-4C34-A4F7-C22567B343D0}"/>
    <cellStyle name="Normal 3 2 14 6 4" xfId="23383" xr:uid="{D107ACC2-C670-4196-ACCA-E9A0A2BDA649}"/>
    <cellStyle name="Normal 3 2 14 6 5" xfId="23384" xr:uid="{0C8CE8D2-779F-409F-8A2F-8DCADDEB4CF7}"/>
    <cellStyle name="Normal 3 2 14 6 6" xfId="23385" xr:uid="{FCC76963-FEFE-4CB7-8C4A-87A1751CCE9D}"/>
    <cellStyle name="Normal 3 2 14 7" xfId="23386" xr:uid="{4FC2884F-40D7-485C-B1A8-9FF6EBE8B823}"/>
    <cellStyle name="Normal 3 2 14 8" xfId="23387" xr:uid="{1E7F76C2-D029-4033-A8AE-B244199B03D9}"/>
    <cellStyle name="Normal 3 2 14 9" xfId="23388" xr:uid="{53BE8237-E69B-496A-9C2B-0513A128EC28}"/>
    <cellStyle name="Normal 3 2 15" xfId="23389" xr:uid="{EB221CCD-8261-4E04-A16C-3C6F4C915955}"/>
    <cellStyle name="Normal 3 2 15 10" xfId="23390" xr:uid="{3FA0A674-A88F-4AEE-AE7E-366E67860B94}"/>
    <cellStyle name="Normal 3 2 15 11" xfId="23391" xr:uid="{7FE4FD7B-2D3B-4B34-A628-28FD862F57B3}"/>
    <cellStyle name="Normal 3 2 15 2" xfId="23392" xr:uid="{B44DA2CF-ED37-4545-8443-0E36794E5162}"/>
    <cellStyle name="Normal 3 2 15 2 2" xfId="23393" xr:uid="{F5BE29FF-3076-48D6-885D-7AA33E20B7F8}"/>
    <cellStyle name="Normal 3 2 15 2 3" xfId="23394" xr:uid="{31A34319-2BE8-4B15-B1C5-BDC48916F443}"/>
    <cellStyle name="Normal 3 2 15 2 4" xfId="23395" xr:uid="{F606BA94-5D31-4C50-8018-3CE16784C476}"/>
    <cellStyle name="Normal 3 2 15 2 5" xfId="23396" xr:uid="{46FF208F-E0DC-4C19-A2CC-B3B7B017E0C4}"/>
    <cellStyle name="Normal 3 2 15 2 6" xfId="23397" xr:uid="{BFC4597F-216E-4B6D-AD9E-05DEF2A29ADF}"/>
    <cellStyle name="Normal 3 2 15 3" xfId="23398" xr:uid="{F5D5ADEE-BABE-4CDC-A46D-6385734616FA}"/>
    <cellStyle name="Normal 3 2 15 3 2" xfId="23399" xr:uid="{27AB2C7B-9815-419A-B367-6D95C7265B03}"/>
    <cellStyle name="Normal 3 2 15 3 3" xfId="23400" xr:uid="{A5333C2A-DA1F-42F1-BED3-D1330F98D1B8}"/>
    <cellStyle name="Normal 3 2 15 3 4" xfId="23401" xr:uid="{4081CF41-A315-402A-A3DE-7EDF620F0063}"/>
    <cellStyle name="Normal 3 2 15 3 5" xfId="23402" xr:uid="{9A5DC225-B13D-4037-8669-C73099F472C9}"/>
    <cellStyle name="Normal 3 2 15 3 6" xfId="23403" xr:uid="{996E9CD8-755A-4BF8-9EFA-FF46FD0EB5AD}"/>
    <cellStyle name="Normal 3 2 15 4" xfId="23404" xr:uid="{F1352044-C106-476C-B9A2-C614833681C1}"/>
    <cellStyle name="Normal 3 2 15 4 2" xfId="23405" xr:uid="{5118A72A-64C1-46D2-9D5C-EB951B4E6578}"/>
    <cellStyle name="Normal 3 2 15 4 3" xfId="23406" xr:uid="{592136AF-9CFA-4006-AB99-365B827FEF57}"/>
    <cellStyle name="Normal 3 2 15 4 4" xfId="23407" xr:uid="{D8F3E01F-3652-49B3-8A92-CB47E3FBD8D4}"/>
    <cellStyle name="Normal 3 2 15 4 5" xfId="23408" xr:uid="{6A6D2F86-FB8B-42E7-BDD3-1338F674DF5D}"/>
    <cellStyle name="Normal 3 2 15 4 6" xfId="23409" xr:uid="{91E30512-A5AC-408E-AA47-A3F35B07E215}"/>
    <cellStyle name="Normal 3 2 15 5" xfId="23410" xr:uid="{D71C5A44-CD31-4BDB-B666-8DC4208F90CE}"/>
    <cellStyle name="Normal 3 2 15 5 2" xfId="23411" xr:uid="{38F183AC-6223-45EF-91E2-913E15D5567A}"/>
    <cellStyle name="Normal 3 2 15 5 3" xfId="23412" xr:uid="{F984F884-5522-4871-84D2-BCA8F9518251}"/>
    <cellStyle name="Normal 3 2 15 5 4" xfId="23413" xr:uid="{78D0376C-0CD6-48FA-A026-E08DA61AC76D}"/>
    <cellStyle name="Normal 3 2 15 5 5" xfId="23414" xr:uid="{D5BFD5D9-3F4A-40BD-85B8-49A458F0FBC3}"/>
    <cellStyle name="Normal 3 2 15 5 6" xfId="23415" xr:uid="{BAFA7AF0-1A8E-41FD-811D-ECA26ADA802D}"/>
    <cellStyle name="Normal 3 2 15 6" xfId="23416" xr:uid="{0441E2D4-6C27-42B6-B2BA-CED76C31BEF9}"/>
    <cellStyle name="Normal 3 2 15 6 2" xfId="23417" xr:uid="{8B590131-31FD-4C56-82F9-E2602AB33393}"/>
    <cellStyle name="Normal 3 2 15 6 3" xfId="23418" xr:uid="{ED1F8CF2-CDCB-4E0E-9019-D0AF612C38E6}"/>
    <cellStyle name="Normal 3 2 15 6 4" xfId="23419" xr:uid="{2A9CCA4D-937B-4F1E-AEC3-3EAF4D12EAB4}"/>
    <cellStyle name="Normal 3 2 15 6 5" xfId="23420" xr:uid="{BA94F5B2-C006-4240-9AFB-22CACFA72166}"/>
    <cellStyle name="Normal 3 2 15 6 6" xfId="23421" xr:uid="{7BF6E7BC-372B-404C-81D6-8F703EA27264}"/>
    <cellStyle name="Normal 3 2 15 7" xfId="23422" xr:uid="{A0A3B16A-23B7-4AC0-8427-706DBFC4EB3D}"/>
    <cellStyle name="Normal 3 2 15 8" xfId="23423" xr:uid="{E9D1C97C-6EA6-4AB8-8040-A4AA2F3A7394}"/>
    <cellStyle name="Normal 3 2 15 9" xfId="23424" xr:uid="{85A441AA-50F4-419B-A986-D94AE5D9F06C}"/>
    <cellStyle name="Normal 3 2 16" xfId="23425" xr:uid="{C806AE0E-A6E0-4D03-A6D5-7BD040F78DBC}"/>
    <cellStyle name="Normal 3 2 16 10" xfId="23426" xr:uid="{B0257B33-7E42-4131-B953-A8786FE60C63}"/>
    <cellStyle name="Normal 3 2 16 11" xfId="23427" xr:uid="{861BC6A3-FFCF-4493-A9C3-BE3DCC4942EE}"/>
    <cellStyle name="Normal 3 2 16 2" xfId="23428" xr:uid="{12E934B3-3158-4307-AFAC-79761743A78E}"/>
    <cellStyle name="Normal 3 2 16 2 2" xfId="23429" xr:uid="{9FEB9B5A-FA3B-4349-9A1A-64D707045E36}"/>
    <cellStyle name="Normal 3 2 16 2 3" xfId="23430" xr:uid="{2CEDD043-DADA-424B-B114-0B94721465DF}"/>
    <cellStyle name="Normal 3 2 16 2 4" xfId="23431" xr:uid="{1A5E6732-8093-429E-A899-AE19E1F5D348}"/>
    <cellStyle name="Normal 3 2 16 2 5" xfId="23432" xr:uid="{1F55EAA5-0639-4236-A78D-B25EBF948DCB}"/>
    <cellStyle name="Normal 3 2 16 2 6" xfId="23433" xr:uid="{167F15DD-BDDF-4559-B7B4-3F3EF79003DD}"/>
    <cellStyle name="Normal 3 2 16 3" xfId="23434" xr:uid="{58550E6A-5D4D-4AF0-813A-3856C78B21E1}"/>
    <cellStyle name="Normal 3 2 16 3 2" xfId="23435" xr:uid="{0BE386E5-8B15-40A2-9287-EC78EF5382E3}"/>
    <cellStyle name="Normal 3 2 16 3 3" xfId="23436" xr:uid="{C8695266-3F82-4628-9A1A-5C3C8CEA535E}"/>
    <cellStyle name="Normal 3 2 16 3 4" xfId="23437" xr:uid="{0563FE91-BB6F-4CF6-AD33-2CC28DFCB85F}"/>
    <cellStyle name="Normal 3 2 16 3 5" xfId="23438" xr:uid="{FD1EE4FD-F43C-48E0-90DF-444C85CEB7FA}"/>
    <cellStyle name="Normal 3 2 16 3 6" xfId="23439" xr:uid="{0A37EF1C-0F37-4164-8328-1F59BE22BF56}"/>
    <cellStyle name="Normal 3 2 16 4" xfId="23440" xr:uid="{C4565BF3-3BE4-407D-B64A-AFF1DF1CE57A}"/>
    <cellStyle name="Normal 3 2 16 4 2" xfId="23441" xr:uid="{715980E3-86B6-4A09-8D40-0F07A5C4D861}"/>
    <cellStyle name="Normal 3 2 16 4 3" xfId="23442" xr:uid="{4AE61337-8BC5-4907-B31F-7D1834C49414}"/>
    <cellStyle name="Normal 3 2 16 4 4" xfId="23443" xr:uid="{55BC34E8-64E9-46FC-BE40-B5C06EAC9383}"/>
    <cellStyle name="Normal 3 2 16 4 5" xfId="23444" xr:uid="{253A5E4D-247D-41C7-BC16-D1A88614E5B6}"/>
    <cellStyle name="Normal 3 2 16 4 6" xfId="23445" xr:uid="{9B89CC53-51D5-4E89-AC8B-24AD06983FF1}"/>
    <cellStyle name="Normal 3 2 16 5" xfId="23446" xr:uid="{310A39E5-34B6-496C-AC96-CDEC2FE3D2C5}"/>
    <cellStyle name="Normal 3 2 16 5 2" xfId="23447" xr:uid="{7F04F99E-F8C8-466E-8542-7389BE979E5B}"/>
    <cellStyle name="Normal 3 2 16 5 3" xfId="23448" xr:uid="{6DAEC5CE-AF8D-4B3B-B7F8-55D89E7496E2}"/>
    <cellStyle name="Normal 3 2 16 5 4" xfId="23449" xr:uid="{AFB91539-0C06-4AED-A850-C82FAE1AC3D4}"/>
    <cellStyle name="Normal 3 2 16 5 5" xfId="23450" xr:uid="{38DC1066-43E8-4751-AAA9-6DA3A060AB29}"/>
    <cellStyle name="Normal 3 2 16 5 6" xfId="23451" xr:uid="{6DB27C59-36D0-4B74-8925-9CA0E4072C69}"/>
    <cellStyle name="Normal 3 2 16 6" xfId="23452" xr:uid="{2823547C-9FED-4469-8B9A-C0A6C44B38A8}"/>
    <cellStyle name="Normal 3 2 16 6 2" xfId="23453" xr:uid="{5E57DB18-D188-4BE8-9561-21A54111EFED}"/>
    <cellStyle name="Normal 3 2 16 6 3" xfId="23454" xr:uid="{78254DFF-A559-46F9-9671-E4455E0447CF}"/>
    <cellStyle name="Normal 3 2 16 6 4" xfId="23455" xr:uid="{3EC343EA-180B-4ECB-99B7-A39A218C56F4}"/>
    <cellStyle name="Normal 3 2 16 6 5" xfId="23456" xr:uid="{F120CC2D-0753-42DD-AF00-F5C4F6767A24}"/>
    <cellStyle name="Normal 3 2 16 6 6" xfId="23457" xr:uid="{9C46C522-A961-4E9B-A60C-24D4A267C46F}"/>
    <cellStyle name="Normal 3 2 16 7" xfId="23458" xr:uid="{944DE4E6-EB57-4DAA-A258-FC67BB8AE085}"/>
    <cellStyle name="Normal 3 2 16 8" xfId="23459" xr:uid="{3D6B1E20-DB9E-460C-8F4A-1D27C571364C}"/>
    <cellStyle name="Normal 3 2 16 9" xfId="23460" xr:uid="{9AA5804B-9637-4E2F-8A39-9939D8F5158F}"/>
    <cellStyle name="Normal 3 2 17" xfId="23461" xr:uid="{321CB939-E27F-4E79-B0B6-CB62F52A64B9}"/>
    <cellStyle name="Normal 3 2 17 10" xfId="23462" xr:uid="{82FE109C-F52E-4F70-B07F-0C5085D51C9E}"/>
    <cellStyle name="Normal 3 2 17 11" xfId="23463" xr:uid="{AB1B33F0-DFDB-4711-B088-BC1B8219BD82}"/>
    <cellStyle name="Normal 3 2 17 2" xfId="23464" xr:uid="{C8D8E8CA-8889-48AD-BB03-FA03A765EDFA}"/>
    <cellStyle name="Normal 3 2 17 2 2" xfId="23465" xr:uid="{DB0911C1-F3A9-4AA3-825A-BA4E93722FF0}"/>
    <cellStyle name="Normal 3 2 17 2 3" xfId="23466" xr:uid="{2783D85A-577D-4E09-9FF5-7F61130953CF}"/>
    <cellStyle name="Normal 3 2 17 2 4" xfId="23467" xr:uid="{C8F96B02-A5EC-42B2-AD68-CFD7FBE73D50}"/>
    <cellStyle name="Normal 3 2 17 2 5" xfId="23468" xr:uid="{47CE2D4A-27B1-488A-A955-D4621071782D}"/>
    <cellStyle name="Normal 3 2 17 2 6" xfId="23469" xr:uid="{9478E0CE-F73B-4B84-BE9F-3B2DC0338930}"/>
    <cellStyle name="Normal 3 2 17 3" xfId="23470" xr:uid="{EFB5250D-F399-441E-AB66-CB699CDD81F6}"/>
    <cellStyle name="Normal 3 2 17 3 2" xfId="23471" xr:uid="{E1B2F219-1831-4449-A3BE-75AC0C8F6DA2}"/>
    <cellStyle name="Normal 3 2 17 3 3" xfId="23472" xr:uid="{86C919B5-92C4-4A38-A478-2F554E5A2B72}"/>
    <cellStyle name="Normal 3 2 17 3 4" xfId="23473" xr:uid="{65B2370C-D2AA-43B9-9D4B-4307504DFBE5}"/>
    <cellStyle name="Normal 3 2 17 3 5" xfId="23474" xr:uid="{8A1A30AE-A35A-4312-B6B0-374E02B73FB6}"/>
    <cellStyle name="Normal 3 2 17 3 6" xfId="23475" xr:uid="{7D093B76-EE9C-439D-8517-94CFD783A64E}"/>
    <cellStyle name="Normal 3 2 17 4" xfId="23476" xr:uid="{EEA9B6BF-2774-4169-B09E-E4B543470DA2}"/>
    <cellStyle name="Normal 3 2 17 4 2" xfId="23477" xr:uid="{9871424D-F490-4AD7-8E0B-1CA5628D893E}"/>
    <cellStyle name="Normal 3 2 17 4 3" xfId="23478" xr:uid="{70D97910-6663-4CB3-8FE3-75A1866BCE49}"/>
    <cellStyle name="Normal 3 2 17 4 4" xfId="23479" xr:uid="{E8281F34-8DE7-4DE2-9A5B-462F1C3144C5}"/>
    <cellStyle name="Normal 3 2 17 4 5" xfId="23480" xr:uid="{40811A19-7924-4EF7-BDD3-B4251D357CBF}"/>
    <cellStyle name="Normal 3 2 17 4 6" xfId="23481" xr:uid="{B1927E8A-4E7E-4C77-A595-7E397FD8073C}"/>
    <cellStyle name="Normal 3 2 17 5" xfId="23482" xr:uid="{745F961E-3E7A-47F4-8EC9-7819F0F561CA}"/>
    <cellStyle name="Normal 3 2 17 5 2" xfId="23483" xr:uid="{8E1D22ED-49B1-4939-AB4C-61DADDEC8D6B}"/>
    <cellStyle name="Normal 3 2 17 5 3" xfId="23484" xr:uid="{129209F5-2C31-447C-AEDF-16D176C47B52}"/>
    <cellStyle name="Normal 3 2 17 5 4" xfId="23485" xr:uid="{F0A62624-5433-448A-AA80-75C3E0EF1AD7}"/>
    <cellStyle name="Normal 3 2 17 5 5" xfId="23486" xr:uid="{841B8270-F742-46B0-909A-7F107BFF1821}"/>
    <cellStyle name="Normal 3 2 17 5 6" xfId="23487" xr:uid="{4BED8BCA-B4E1-4456-86A5-CED4646D6A39}"/>
    <cellStyle name="Normal 3 2 17 6" xfId="23488" xr:uid="{20BBBD54-678F-495B-8ED0-2220984A658C}"/>
    <cellStyle name="Normal 3 2 17 6 2" xfId="23489" xr:uid="{8B985593-1AB4-499C-A67E-D8B5D7216E97}"/>
    <cellStyle name="Normal 3 2 17 6 3" xfId="23490" xr:uid="{272AF725-2F66-4F43-8FAF-D0F7D3C75861}"/>
    <cellStyle name="Normal 3 2 17 6 4" xfId="23491" xr:uid="{13F653B6-805A-48EE-80F9-FC39054E57D1}"/>
    <cellStyle name="Normal 3 2 17 6 5" xfId="23492" xr:uid="{D1108FBE-6379-4DF7-BCDA-919B135E2D8E}"/>
    <cellStyle name="Normal 3 2 17 6 6" xfId="23493" xr:uid="{B9674AB4-0FF4-4FBA-859A-ACE6C218D091}"/>
    <cellStyle name="Normal 3 2 17 7" xfId="23494" xr:uid="{351C8EF8-7C4B-4831-B797-35E5193C95BE}"/>
    <cellStyle name="Normal 3 2 17 8" xfId="23495" xr:uid="{7B7639B3-D692-4269-8B4E-42CAE44CCF90}"/>
    <cellStyle name="Normal 3 2 17 9" xfId="23496" xr:uid="{0B80EEF2-D239-43FA-ABF5-FAC9AC0FFED4}"/>
    <cellStyle name="Normal 3 2 18" xfId="23497" xr:uid="{ED766F28-2949-4017-8F70-FCDF7DEDAAA9}"/>
    <cellStyle name="Normal 3 2 18 10" xfId="23498" xr:uid="{62816A8B-B559-4FD5-958D-6DBDA4D42B83}"/>
    <cellStyle name="Normal 3 2 18 11" xfId="23499" xr:uid="{FB7BFB46-AF47-4BBB-921A-50F711A1F3D2}"/>
    <cellStyle name="Normal 3 2 18 2" xfId="23500" xr:uid="{2E969476-BE9F-44FE-8A7A-1CEE028ADD0E}"/>
    <cellStyle name="Normal 3 2 18 2 2" xfId="23501" xr:uid="{DFB65AB4-E703-4EDB-93A9-B0E76009D3A0}"/>
    <cellStyle name="Normal 3 2 18 2 3" xfId="23502" xr:uid="{D8035952-91C5-4BD6-B2BA-C369EF7EB7A9}"/>
    <cellStyle name="Normal 3 2 18 2 4" xfId="23503" xr:uid="{5F81802B-D7A7-402C-931C-4C3E249BB68C}"/>
    <cellStyle name="Normal 3 2 18 2 5" xfId="23504" xr:uid="{611239BB-C051-4EC8-8680-A1C1BBC469F4}"/>
    <cellStyle name="Normal 3 2 18 2 6" xfId="23505" xr:uid="{3D232D6F-E1FB-4D5D-BBDB-CC50E560B7F3}"/>
    <cellStyle name="Normal 3 2 18 3" xfId="23506" xr:uid="{A7BA3CDA-143C-492B-86D4-8C026A1E236D}"/>
    <cellStyle name="Normal 3 2 18 3 2" xfId="23507" xr:uid="{C3542CAE-B25D-47B2-8DF4-44335EC97F35}"/>
    <cellStyle name="Normal 3 2 18 3 3" xfId="23508" xr:uid="{CEA23FE1-42C5-4F21-AE48-9B1305F9E2B6}"/>
    <cellStyle name="Normal 3 2 18 3 4" xfId="23509" xr:uid="{B21DA8C2-E2B6-4623-BF13-7C451D8A2B7E}"/>
    <cellStyle name="Normal 3 2 18 3 5" xfId="23510" xr:uid="{D376A1EA-3231-48D6-BF42-31807FD6C163}"/>
    <cellStyle name="Normal 3 2 18 3 6" xfId="23511" xr:uid="{F71ECD05-17E3-4249-A6A6-298CBE946D1A}"/>
    <cellStyle name="Normal 3 2 18 4" xfId="23512" xr:uid="{47C19D76-0D44-4BCB-9547-1A2D5102824B}"/>
    <cellStyle name="Normal 3 2 18 4 2" xfId="23513" xr:uid="{E0D91A6E-B9F4-4832-AAB6-1F25710F7CBD}"/>
    <cellStyle name="Normal 3 2 18 4 3" xfId="23514" xr:uid="{D8D692BF-9093-456E-A569-9E4285EE11EA}"/>
    <cellStyle name="Normal 3 2 18 4 4" xfId="23515" xr:uid="{63909BEE-66BD-4C8A-BC97-8BBB5F2DC61D}"/>
    <cellStyle name="Normal 3 2 18 4 5" xfId="23516" xr:uid="{A68CFC35-40E9-4C37-8144-684709F1A40C}"/>
    <cellStyle name="Normal 3 2 18 4 6" xfId="23517" xr:uid="{A810098C-1FFA-497B-86CA-C12AFBCB1AF4}"/>
    <cellStyle name="Normal 3 2 18 5" xfId="23518" xr:uid="{C6BE7CA9-042E-4FE9-8D55-446423FFE243}"/>
    <cellStyle name="Normal 3 2 18 5 2" xfId="23519" xr:uid="{9AB423A0-89D0-43D9-ABA0-C52A3CE8DBF4}"/>
    <cellStyle name="Normal 3 2 18 5 3" xfId="23520" xr:uid="{A633682E-7556-4B0D-9996-9E9C96F22EEB}"/>
    <cellStyle name="Normal 3 2 18 5 4" xfId="23521" xr:uid="{79F659CA-E726-4058-B770-5CB2F16696C3}"/>
    <cellStyle name="Normal 3 2 18 5 5" xfId="23522" xr:uid="{0F2244B0-94B7-408A-93CE-25B2779EE951}"/>
    <cellStyle name="Normal 3 2 18 5 6" xfId="23523" xr:uid="{B1B22F0A-410C-4B70-BE08-367986D98522}"/>
    <cellStyle name="Normal 3 2 18 6" xfId="23524" xr:uid="{C53DCAA0-5C7D-4F61-8E3C-6CCABFE567E0}"/>
    <cellStyle name="Normal 3 2 18 6 2" xfId="23525" xr:uid="{8F5DB4EA-AEC5-4E30-8087-669C3193296F}"/>
    <cellStyle name="Normal 3 2 18 6 3" xfId="23526" xr:uid="{EA30EA38-E751-4670-875C-C57F302B5A97}"/>
    <cellStyle name="Normal 3 2 18 6 4" xfId="23527" xr:uid="{C4B3F232-F866-4424-9C30-C3795A139E2B}"/>
    <cellStyle name="Normal 3 2 18 6 5" xfId="23528" xr:uid="{0A344C2A-89CA-4032-A83D-CAD92228067F}"/>
    <cellStyle name="Normal 3 2 18 6 6" xfId="23529" xr:uid="{BF239C82-0A3D-472C-9C40-A03FB9318681}"/>
    <cellStyle name="Normal 3 2 18 7" xfId="23530" xr:uid="{85E400EE-B39C-4E3A-977E-51A162DFE186}"/>
    <cellStyle name="Normal 3 2 18 8" xfId="23531" xr:uid="{3C9FF27A-D9E0-4EF8-AF84-3323A1BADD4D}"/>
    <cellStyle name="Normal 3 2 18 9" xfId="23532" xr:uid="{027C79E2-F01F-4D27-A3E9-9D9557A71D19}"/>
    <cellStyle name="Normal 3 2 19" xfId="23533" xr:uid="{2D9FE428-29C2-40E1-886D-9B8F5DDAD329}"/>
    <cellStyle name="Normal 3 2 19 10" xfId="23534" xr:uid="{5D52E44C-ECD4-4A90-94B1-46FD9FD6BA6D}"/>
    <cellStyle name="Normal 3 2 19 11" xfId="23535" xr:uid="{42B87317-0864-4110-9600-D0419436630D}"/>
    <cellStyle name="Normal 3 2 19 2" xfId="23536" xr:uid="{3CF7027C-8026-426C-90F7-6FC13F41932D}"/>
    <cellStyle name="Normal 3 2 19 2 2" xfId="23537" xr:uid="{C3BC8745-16BF-44DA-8C95-ADE2853D9142}"/>
    <cellStyle name="Normal 3 2 19 2 3" xfId="23538" xr:uid="{A33685D7-B5FF-431C-A155-AC78B2FB06C3}"/>
    <cellStyle name="Normal 3 2 19 2 4" xfId="23539" xr:uid="{340C4891-D498-479E-BE27-A41333AE7410}"/>
    <cellStyle name="Normal 3 2 19 2 5" xfId="23540" xr:uid="{1712CC26-4650-41FD-A23D-32462479BB38}"/>
    <cellStyle name="Normal 3 2 19 2 6" xfId="23541" xr:uid="{4BB7710D-0597-41DE-9276-A8BF8A4791F5}"/>
    <cellStyle name="Normal 3 2 19 3" xfId="23542" xr:uid="{BD1768C8-C504-4967-AF94-E37914BFC576}"/>
    <cellStyle name="Normal 3 2 19 3 2" xfId="23543" xr:uid="{04E3C8A5-996E-4969-9D40-F344B2B82E6F}"/>
    <cellStyle name="Normal 3 2 19 3 3" xfId="23544" xr:uid="{A54CD38E-3E3F-4F74-AF7E-4186949551EC}"/>
    <cellStyle name="Normal 3 2 19 3 4" xfId="23545" xr:uid="{1B588B0F-F80A-44DF-84CF-51341298CCF7}"/>
    <cellStyle name="Normal 3 2 19 3 5" xfId="23546" xr:uid="{AF033D78-8A2D-4E3D-A0AF-F0EF505E914E}"/>
    <cellStyle name="Normal 3 2 19 3 6" xfId="23547" xr:uid="{4F541AB0-741F-4B79-8689-5AEB2D77348C}"/>
    <cellStyle name="Normal 3 2 19 4" xfId="23548" xr:uid="{22F0DAF9-1369-408D-BB96-5BB69B2123C1}"/>
    <cellStyle name="Normal 3 2 19 4 2" xfId="23549" xr:uid="{58B9F90D-0A99-4296-B04C-562386CEBAA4}"/>
    <cellStyle name="Normal 3 2 19 4 3" xfId="23550" xr:uid="{0524E7BE-A9C5-4E88-A337-A119DC2EE119}"/>
    <cellStyle name="Normal 3 2 19 4 4" xfId="23551" xr:uid="{A624588D-DF92-4710-A3F1-19D555E0ECEB}"/>
    <cellStyle name="Normal 3 2 19 4 5" xfId="23552" xr:uid="{1E67A7A1-99EF-4D6F-9FEF-4661C2693582}"/>
    <cellStyle name="Normal 3 2 19 4 6" xfId="23553" xr:uid="{0FC233A9-48DA-4072-B493-090C5279E259}"/>
    <cellStyle name="Normal 3 2 19 5" xfId="23554" xr:uid="{D596FF83-0F8F-4B9D-BC2C-2658682FE362}"/>
    <cellStyle name="Normal 3 2 19 5 2" xfId="23555" xr:uid="{305CBE79-A74B-4EBC-988D-8326AD908EBA}"/>
    <cellStyle name="Normal 3 2 19 5 3" xfId="23556" xr:uid="{2BBC21CE-704A-454C-B543-7B807E5AF67D}"/>
    <cellStyle name="Normal 3 2 19 5 4" xfId="23557" xr:uid="{13844EE1-A1C0-4115-98A4-9A65246271F7}"/>
    <cellStyle name="Normal 3 2 19 5 5" xfId="23558" xr:uid="{38A77BC4-CD59-45DC-8E9B-78B5D2C0B1D1}"/>
    <cellStyle name="Normal 3 2 19 5 6" xfId="23559" xr:uid="{9BAA49CE-5429-4A94-B527-32C94D0EBC7F}"/>
    <cellStyle name="Normal 3 2 19 6" xfId="23560" xr:uid="{3A051A65-05FB-4AD4-9A2A-756A05CEF53E}"/>
    <cellStyle name="Normal 3 2 19 6 2" xfId="23561" xr:uid="{A58684CE-40AC-47FD-B0C0-6170BE490CCB}"/>
    <cellStyle name="Normal 3 2 19 6 3" xfId="23562" xr:uid="{A4D48557-7E2F-4358-BA30-B36DB14E0118}"/>
    <cellStyle name="Normal 3 2 19 6 4" xfId="23563" xr:uid="{675867F6-EC0B-4C99-A2A7-5783909EF260}"/>
    <cellStyle name="Normal 3 2 19 6 5" xfId="23564" xr:uid="{983C05C7-0FBF-4F42-8DBB-5BC62C56CC0F}"/>
    <cellStyle name="Normal 3 2 19 6 6" xfId="23565" xr:uid="{75F6124A-61A8-40FB-BCCA-1FE1AB86265C}"/>
    <cellStyle name="Normal 3 2 19 7" xfId="23566" xr:uid="{7CB8433F-3B0B-4E26-8108-2D2361AE16C5}"/>
    <cellStyle name="Normal 3 2 19 8" xfId="23567" xr:uid="{91C44404-E646-4430-A9D5-9FB425D75D95}"/>
    <cellStyle name="Normal 3 2 19 9" xfId="23568" xr:uid="{756AB848-469E-4DB9-B83D-C435FB59E54E}"/>
    <cellStyle name="Normal 3 2 2" xfId="23569" xr:uid="{DA811ED0-6122-47BA-BD5B-AD163E573BAD}"/>
    <cellStyle name="Normal 3 2 2 10" xfId="23570" xr:uid="{49639047-7949-4E54-BD74-D7478F5EE84E}"/>
    <cellStyle name="Normal 3 2 2 11" xfId="23571" xr:uid="{A386A1D4-30B3-4A46-9995-2071790DAE08}"/>
    <cellStyle name="Normal 3 2 2 12" xfId="23572" xr:uid="{74907BD8-684D-48C0-A02F-6E6445F33433}"/>
    <cellStyle name="Normal 3 2 2 13" xfId="23573" xr:uid="{B6B51C05-CA90-4C97-98A9-4935314E7D3B}"/>
    <cellStyle name="Normal 3 2 2 14" xfId="23574" xr:uid="{CC265D63-FB23-4CFE-9DF2-1347D48A43AC}"/>
    <cellStyle name="Normal 3 2 2 15" xfId="23575" xr:uid="{16A02883-81BB-4779-AAB1-F1FDEC658F3B}"/>
    <cellStyle name="Normal 3 2 2 16" xfId="23576" xr:uid="{896F3086-C7EC-43A6-860C-677D73676053}"/>
    <cellStyle name="Normal 3 2 2 17" xfId="23577" xr:uid="{0DE952DF-A54F-4CAB-835D-48B33FF99466}"/>
    <cellStyle name="Normal 3 2 2 18" xfId="23578" xr:uid="{172F0A38-0E84-462E-B699-E3A3A9122C96}"/>
    <cellStyle name="Normal 3 2 2 18 2" xfId="23579" xr:uid="{0880E499-62F7-41ED-986C-0F0D3C68B24B}"/>
    <cellStyle name="Normal 3 2 2 18 2 2" xfId="23580" xr:uid="{F5F82F7C-0983-42E3-8C15-394218C66FBF}"/>
    <cellStyle name="Normal 3 2 2 18 2 2 2" xfId="23581" xr:uid="{C5CB58B6-A705-4AE1-B30F-4A179BCE6A41}"/>
    <cellStyle name="Normal 3 2 2 18 2 2 2 2" xfId="23582" xr:uid="{43470D19-1C1A-445A-9449-9E70832BA66E}"/>
    <cellStyle name="Normal 3 2 2 18 2 2 2 3" xfId="23583" xr:uid="{6FA8A0E8-CF39-40BF-831F-FFCD411F0CDA}"/>
    <cellStyle name="Normal 3 2 2 18 2 2 2 4" xfId="23584" xr:uid="{858E6CE6-2073-4C7E-ABB6-193808CA8256}"/>
    <cellStyle name="Normal 3 2 2 18 2 2 2 5" xfId="23585" xr:uid="{E0157C60-CBB6-4595-AD75-3A6645763DC1}"/>
    <cellStyle name="Normal 3 2 2 18 2 2 2 6" xfId="23586" xr:uid="{0B14742A-1778-4206-8B48-11BC30412CD1}"/>
    <cellStyle name="Normal 3 2 2 18 2 3" xfId="23587" xr:uid="{9E723552-4D65-40A4-AB74-DE752FB3E58D}"/>
    <cellStyle name="Normal 3 2 2 18 2 4" xfId="23588" xr:uid="{76096DCF-35CA-4618-8412-3BF6278B4642}"/>
    <cellStyle name="Normal 3 2 2 18 2 5" xfId="23589" xr:uid="{774C59FA-B3AB-4839-BE53-218603D4FDB9}"/>
    <cellStyle name="Normal 3 2 2 18 2 6" xfId="23590" xr:uid="{A19D4534-C140-4C40-82AF-A4874AFA5D68}"/>
    <cellStyle name="Normal 3 2 2 18 2 7" xfId="23591" xr:uid="{FC08EE96-0BCE-40AE-83F7-39AC5FE13B4C}"/>
    <cellStyle name="Normal 3 2 2 18 3" xfId="23592" xr:uid="{F2459C0C-5755-41CC-9C0A-DA1AEDBB3CCD}"/>
    <cellStyle name="Normal 3 2 2 18 3 2" xfId="23593" xr:uid="{795BD71D-6AFC-4C32-98CD-0E55C472A241}"/>
    <cellStyle name="Normal 3 2 2 18 3 3" xfId="23594" xr:uid="{F9853B6B-253B-45C5-A5FA-AFF39DB93B12}"/>
    <cellStyle name="Normal 3 2 2 18 3 4" xfId="23595" xr:uid="{0CA5B31D-ABAB-443C-8E46-84F082F0A85A}"/>
    <cellStyle name="Normal 3 2 2 18 3 5" xfId="23596" xr:uid="{48C206AE-48A1-4993-86DE-A038350A39B5}"/>
    <cellStyle name="Normal 3 2 2 18 3 6" xfId="23597" xr:uid="{44C08752-0ADC-43D7-B87A-CA75BD0C4803}"/>
    <cellStyle name="Normal 3 2 2 18 4" xfId="23598" xr:uid="{F1DB1F09-2623-4C19-AB34-623FBA7CF2AF}"/>
    <cellStyle name="Normal 3 2 2 18 4 2" xfId="23599" xr:uid="{7DDCD748-A740-4493-AE01-12BC7A8630B4}"/>
    <cellStyle name="Normal 3 2 2 18 4 3" xfId="23600" xr:uid="{F7F7E790-D1CB-4108-94BD-FC97EBAAE00C}"/>
    <cellStyle name="Normal 3 2 2 18 4 4" xfId="23601" xr:uid="{52AFE8F4-7DDF-4989-B302-4EA602EF7967}"/>
    <cellStyle name="Normal 3 2 2 18 4 5" xfId="23602" xr:uid="{D49F256A-3A50-489B-B8FC-A132F6F76000}"/>
    <cellStyle name="Normal 3 2 2 18 4 6" xfId="23603" xr:uid="{6D75A7A3-0843-42B2-B468-50AB5E7E6374}"/>
    <cellStyle name="Normal 3 2 2 18 5" xfId="23604" xr:uid="{61E123AC-5D3A-4379-B555-DB597D154B37}"/>
    <cellStyle name="Normal 3 2 2 18 5 2" xfId="23605" xr:uid="{8044845B-BD15-4D8D-ACD6-A9375141090C}"/>
    <cellStyle name="Normal 3 2 2 18 5 3" xfId="23606" xr:uid="{46676FD9-72C5-482C-8059-CDB17EF18A5D}"/>
    <cellStyle name="Normal 3 2 2 18 5 4" xfId="23607" xr:uid="{FC725D39-98E7-4999-8651-360DD0F1C647}"/>
    <cellStyle name="Normal 3 2 2 18 5 5" xfId="23608" xr:uid="{6CED5D68-8804-4692-9D87-111B98AC97F4}"/>
    <cellStyle name="Normal 3 2 2 18 5 6" xfId="23609" xr:uid="{8CBEF4BE-ABFD-4F9D-A082-9E94F34FB30F}"/>
    <cellStyle name="Normal 3 2 2 18 6" xfId="23610" xr:uid="{E2712EE5-391D-41E5-8143-47534DB7002F}"/>
    <cellStyle name="Normal 3 2 2 18 6 2" xfId="23611" xr:uid="{DD8C701C-CB6F-4FE3-8C00-AEDDD15362D8}"/>
    <cellStyle name="Normal 3 2 2 18 6 3" xfId="23612" xr:uid="{46CF3B8D-BCAC-40B0-BE59-F64D0CBB18F2}"/>
    <cellStyle name="Normal 3 2 2 18 6 4" xfId="23613" xr:uid="{8F95FD40-338A-4E8C-9A4D-5731DB0DDAB4}"/>
    <cellStyle name="Normal 3 2 2 18 6 5" xfId="23614" xr:uid="{C0E6E2F1-9607-4D7D-BEB4-BB541F4F8869}"/>
    <cellStyle name="Normal 3 2 2 18 6 6" xfId="23615" xr:uid="{085A81E1-F552-4170-B45C-0D58C6F066F8}"/>
    <cellStyle name="Normal 3 2 2 19" xfId="23616" xr:uid="{71D02F2A-E8C6-461E-8982-0416E7D961B4}"/>
    <cellStyle name="Normal 3 2 2 19 2" xfId="23617" xr:uid="{47D4DF47-E7B5-4BE5-B74D-527CCBDF5894}"/>
    <cellStyle name="Normal 3 2 2 19 2 2" xfId="23618" xr:uid="{7E7A01F8-2DBC-44B4-8A55-8C14B8F126C3}"/>
    <cellStyle name="Normal 3 2 2 19 2 3" xfId="23619" xr:uid="{A97B5292-AB24-44D2-B767-C62D5E1F8380}"/>
    <cellStyle name="Normal 3 2 2 19 2 4" xfId="23620" xr:uid="{4C11C89F-24B4-4448-9CAF-CE798A81A31F}"/>
    <cellStyle name="Normal 3 2 2 19 2 5" xfId="23621" xr:uid="{4010FBF5-34F0-4EDB-ABD0-4DA26CD04BC4}"/>
    <cellStyle name="Normal 3 2 2 19 2 6" xfId="23622" xr:uid="{37F64D2F-03B5-4812-BF52-BC9B2403C2E9}"/>
    <cellStyle name="Normal 3 2 2 19 2 7" xfId="23623" xr:uid="{D8E080DE-BC58-4047-92F2-4C32FC86E86D}"/>
    <cellStyle name="Normal 3 2 2 2" xfId="23624" xr:uid="{F2A84B93-226E-4AD5-AFAA-570279B48F20}"/>
    <cellStyle name="Normal 3 2 2 2 10" xfId="23625" xr:uid="{9E5A9F9F-73F9-40E2-A746-BB710ADD683E}"/>
    <cellStyle name="Normal 3 2 2 2 10 10" xfId="23626" xr:uid="{A4DB94D3-5224-4978-9A0F-33054A5F9F5D}"/>
    <cellStyle name="Normal 3 2 2 2 10 11" xfId="23627" xr:uid="{0F1C4575-AE3E-4A14-B212-7AEA2B38CCC6}"/>
    <cellStyle name="Normal 3 2 2 2 10 2" xfId="23628" xr:uid="{EBB61331-3FD7-4413-BF52-30D6DB762C2A}"/>
    <cellStyle name="Normal 3 2 2 2 10 2 2" xfId="23629" xr:uid="{84D1F05E-6A53-450D-A2E4-369325C9326D}"/>
    <cellStyle name="Normal 3 2 2 2 10 2 3" xfId="23630" xr:uid="{6549A325-1FC6-459F-8826-98750949550E}"/>
    <cellStyle name="Normal 3 2 2 2 10 2 4" xfId="23631" xr:uid="{3D84075B-1C00-4048-BB98-6710D1BE378E}"/>
    <cellStyle name="Normal 3 2 2 2 10 2 5" xfId="23632" xr:uid="{DF072D17-71CB-494F-A26D-ADB1FABA4707}"/>
    <cellStyle name="Normal 3 2 2 2 10 2 6" xfId="23633" xr:uid="{F9B0FF9C-ACCE-4DE4-BA51-2DFEEBEDA607}"/>
    <cellStyle name="Normal 3 2 2 2 10 3" xfId="23634" xr:uid="{B4FF1B9B-F755-4B1F-89E4-229EA86CFD6B}"/>
    <cellStyle name="Normal 3 2 2 2 10 3 2" xfId="23635" xr:uid="{9E6F726B-38E0-4BA0-A215-648E578E0B58}"/>
    <cellStyle name="Normal 3 2 2 2 10 3 3" xfId="23636" xr:uid="{7BAD10E3-F143-4BDA-B03E-ABF97481B244}"/>
    <cellStyle name="Normal 3 2 2 2 10 3 4" xfId="23637" xr:uid="{72C9713D-9505-443D-A29F-F8694A0951D4}"/>
    <cellStyle name="Normal 3 2 2 2 10 3 5" xfId="23638" xr:uid="{7AD30EF9-DF12-4D1C-8452-40D716E278C9}"/>
    <cellStyle name="Normal 3 2 2 2 10 3 6" xfId="23639" xr:uid="{34154AD0-B8F3-4AD9-9B0F-3803CBCD1FF6}"/>
    <cellStyle name="Normal 3 2 2 2 10 4" xfId="23640" xr:uid="{A61D24BF-4757-4D91-ABD9-A8E86148B52C}"/>
    <cellStyle name="Normal 3 2 2 2 10 4 2" xfId="23641" xr:uid="{97024E72-F4B0-476F-82E8-66C28E233088}"/>
    <cellStyle name="Normal 3 2 2 2 10 4 3" xfId="23642" xr:uid="{788680DF-2BAB-4A71-8619-20045C2E3EE4}"/>
    <cellStyle name="Normal 3 2 2 2 10 4 4" xfId="23643" xr:uid="{8E40910F-6D8F-4673-AC14-71EA5B0E41C5}"/>
    <cellStyle name="Normal 3 2 2 2 10 4 5" xfId="23644" xr:uid="{82904909-DF48-47DB-8823-E79088883E7C}"/>
    <cellStyle name="Normal 3 2 2 2 10 4 6" xfId="23645" xr:uid="{3CF20F90-15AF-42E3-996A-5F326C245B89}"/>
    <cellStyle name="Normal 3 2 2 2 10 5" xfId="23646" xr:uid="{E82A3848-6C3C-4574-AB61-99E0140FF6D0}"/>
    <cellStyle name="Normal 3 2 2 2 10 5 2" xfId="23647" xr:uid="{856D0400-0AC0-40D0-9C9F-5E08B5CE3E5C}"/>
    <cellStyle name="Normal 3 2 2 2 10 5 3" xfId="23648" xr:uid="{57CA4213-FBC0-4205-87F8-B095A8FD6845}"/>
    <cellStyle name="Normal 3 2 2 2 10 5 4" xfId="23649" xr:uid="{A3CB19BC-5D64-4C51-A4A3-9C7E9DCCCBEB}"/>
    <cellStyle name="Normal 3 2 2 2 10 5 5" xfId="23650" xr:uid="{0648D4AE-6A2E-45CB-A4D9-F77BDCD830A4}"/>
    <cellStyle name="Normal 3 2 2 2 10 5 6" xfId="23651" xr:uid="{D0041904-6874-425C-A615-80D86F3BFCD1}"/>
    <cellStyle name="Normal 3 2 2 2 10 6" xfId="23652" xr:uid="{29D01B47-CE84-48A4-8A32-54BC97630498}"/>
    <cellStyle name="Normal 3 2 2 2 10 6 2" xfId="23653" xr:uid="{865DC894-550F-4976-B033-CA3C2B84B176}"/>
    <cellStyle name="Normal 3 2 2 2 10 6 3" xfId="23654" xr:uid="{8289D90B-82F0-4DA3-ADAD-2D5D393FBCB6}"/>
    <cellStyle name="Normal 3 2 2 2 10 6 4" xfId="23655" xr:uid="{824A7B51-F90C-44F2-B778-EEAEB9E224F1}"/>
    <cellStyle name="Normal 3 2 2 2 10 6 5" xfId="23656" xr:uid="{2851DAAF-02A6-4DE5-8048-1B4C2E423F29}"/>
    <cellStyle name="Normal 3 2 2 2 10 6 6" xfId="23657" xr:uid="{BCFD7136-BF98-48BB-97A5-88A846FD8F28}"/>
    <cellStyle name="Normal 3 2 2 2 10 7" xfId="23658" xr:uid="{77A705B9-FBDB-4E86-93B0-3FD4209D8ADF}"/>
    <cellStyle name="Normal 3 2 2 2 10 8" xfId="23659" xr:uid="{F35F6F22-411F-4F81-AFFA-435830DBDED3}"/>
    <cellStyle name="Normal 3 2 2 2 10 9" xfId="23660" xr:uid="{BFF9FAC4-30DC-43CA-A233-14700F2F3778}"/>
    <cellStyle name="Normal 3 2 2 2 11" xfId="23661" xr:uid="{9B18E34D-B922-41ED-8260-3B52FAEEFE75}"/>
    <cellStyle name="Normal 3 2 2 2 11 10" xfId="23662" xr:uid="{673CA7EE-5023-4237-90E7-61186471551B}"/>
    <cellStyle name="Normal 3 2 2 2 11 11" xfId="23663" xr:uid="{0C8DFC57-D69C-4651-AC42-3E83BC234342}"/>
    <cellStyle name="Normal 3 2 2 2 11 2" xfId="23664" xr:uid="{E92F6788-2B61-4B48-B075-D5BB067BE812}"/>
    <cellStyle name="Normal 3 2 2 2 11 2 2" xfId="23665" xr:uid="{703833BC-6764-4DD4-BE3F-62E0A2A4A6DC}"/>
    <cellStyle name="Normal 3 2 2 2 11 2 3" xfId="23666" xr:uid="{B0E332B5-DAB3-42BA-B08A-FC5BBB2CE3B6}"/>
    <cellStyle name="Normal 3 2 2 2 11 2 4" xfId="23667" xr:uid="{98BC7083-027D-4663-9274-6542F40891EC}"/>
    <cellStyle name="Normal 3 2 2 2 11 2 5" xfId="23668" xr:uid="{AE05000B-8A9D-47A5-93A6-85362EABAEB1}"/>
    <cellStyle name="Normal 3 2 2 2 11 2 6" xfId="23669" xr:uid="{125321DF-4841-4D57-AD6A-72D336BB19AF}"/>
    <cellStyle name="Normal 3 2 2 2 11 3" xfId="23670" xr:uid="{1CFB19DE-A806-449D-8B2A-786D3EE63173}"/>
    <cellStyle name="Normal 3 2 2 2 11 3 2" xfId="23671" xr:uid="{8C99585B-0C19-453D-8A7B-15380CB353F9}"/>
    <cellStyle name="Normal 3 2 2 2 11 3 3" xfId="23672" xr:uid="{2FAAD873-A5DE-491D-803E-3CCBE96ED96D}"/>
    <cellStyle name="Normal 3 2 2 2 11 3 4" xfId="23673" xr:uid="{24402B95-C60C-4D96-ADDA-30B74589B488}"/>
    <cellStyle name="Normal 3 2 2 2 11 3 5" xfId="23674" xr:uid="{BF85688A-44AB-474A-A2B0-0A35B0B4B644}"/>
    <cellStyle name="Normal 3 2 2 2 11 3 6" xfId="23675" xr:uid="{AEC63D66-BBAF-4BC2-B92B-23B62FA87BE6}"/>
    <cellStyle name="Normal 3 2 2 2 11 4" xfId="23676" xr:uid="{CE8EF44C-7AA3-4F01-BA98-E6E0DF836948}"/>
    <cellStyle name="Normal 3 2 2 2 11 4 2" xfId="23677" xr:uid="{6CF27C43-3AA6-408F-B8EC-B51194B706E7}"/>
    <cellStyle name="Normal 3 2 2 2 11 4 3" xfId="23678" xr:uid="{60D82EA1-3506-443F-B1F5-212DC67E158B}"/>
    <cellStyle name="Normal 3 2 2 2 11 4 4" xfId="23679" xr:uid="{6714521C-493E-4886-ABEA-3AC839391837}"/>
    <cellStyle name="Normal 3 2 2 2 11 4 5" xfId="23680" xr:uid="{505CB6A2-B804-4214-8019-CDD50CF6D465}"/>
    <cellStyle name="Normal 3 2 2 2 11 4 6" xfId="23681" xr:uid="{B25890F0-96B0-4057-9F5E-92474E59A7CA}"/>
    <cellStyle name="Normal 3 2 2 2 11 5" xfId="23682" xr:uid="{779720F1-FB05-4CF1-B3EC-02FC6D1835DD}"/>
    <cellStyle name="Normal 3 2 2 2 11 5 2" xfId="23683" xr:uid="{DBE2EE5D-8A29-408D-A29D-E1FB9221016E}"/>
    <cellStyle name="Normal 3 2 2 2 11 5 3" xfId="23684" xr:uid="{19816016-4064-49EE-A29D-E071B45E7ACF}"/>
    <cellStyle name="Normal 3 2 2 2 11 5 4" xfId="23685" xr:uid="{7CCAD277-5268-443C-968F-6E9225D8F42C}"/>
    <cellStyle name="Normal 3 2 2 2 11 5 5" xfId="23686" xr:uid="{2FBE079B-3DFA-40ED-AB68-D7C8B6552A51}"/>
    <cellStyle name="Normal 3 2 2 2 11 5 6" xfId="23687" xr:uid="{8C6C3443-3AAD-465F-86E3-861231597404}"/>
    <cellStyle name="Normal 3 2 2 2 11 6" xfId="23688" xr:uid="{8E99140F-91E6-4D4C-B37C-E85536868CBB}"/>
    <cellStyle name="Normal 3 2 2 2 11 6 2" xfId="23689" xr:uid="{433FD07C-3BA9-41BD-9D85-A8C3C246A766}"/>
    <cellStyle name="Normal 3 2 2 2 11 6 3" xfId="23690" xr:uid="{39543613-0DE3-4B33-AABF-EBB0BF08DF8A}"/>
    <cellStyle name="Normal 3 2 2 2 11 6 4" xfId="23691" xr:uid="{637395C6-C6BF-4F1C-96DE-BEDB888BB6A5}"/>
    <cellStyle name="Normal 3 2 2 2 11 6 5" xfId="23692" xr:uid="{BEA5CDEB-CA61-4DBB-83A7-51ADD8EFDC4F}"/>
    <cellStyle name="Normal 3 2 2 2 11 6 6" xfId="23693" xr:uid="{8039A812-5259-4AC7-AE00-39D8F2AE0BBB}"/>
    <cellStyle name="Normal 3 2 2 2 11 7" xfId="23694" xr:uid="{71397DE5-9B5D-40A8-896D-88E43C5ADEA6}"/>
    <cellStyle name="Normal 3 2 2 2 11 8" xfId="23695" xr:uid="{62497FA1-F542-483A-87C3-1634DC6D75E7}"/>
    <cellStyle name="Normal 3 2 2 2 11 9" xfId="23696" xr:uid="{C6F78BDF-6103-41C5-9F7D-C51732FD6E28}"/>
    <cellStyle name="Normal 3 2 2 2 12" xfId="23697" xr:uid="{1D036EC0-5D82-45A1-A67E-D0C9D4957214}"/>
    <cellStyle name="Normal 3 2 2 2 12 10" xfId="23698" xr:uid="{E69B79DD-EFBD-4FC6-BE6B-BD7626A809FC}"/>
    <cellStyle name="Normal 3 2 2 2 12 11" xfId="23699" xr:uid="{0362E18D-C283-4BEC-84B4-BF9B4FFD0907}"/>
    <cellStyle name="Normal 3 2 2 2 12 2" xfId="23700" xr:uid="{89BB0CE2-0987-4FBC-852D-F943C8D5C548}"/>
    <cellStyle name="Normal 3 2 2 2 12 2 2" xfId="23701" xr:uid="{6EB36D57-FE3A-48F6-981C-C1FD319612C1}"/>
    <cellStyle name="Normal 3 2 2 2 12 2 3" xfId="23702" xr:uid="{873D85C8-57E5-49A8-9703-1DEBE8F23788}"/>
    <cellStyle name="Normal 3 2 2 2 12 2 4" xfId="23703" xr:uid="{8F0CB229-C776-42FD-83DF-3028614A924B}"/>
    <cellStyle name="Normal 3 2 2 2 12 2 5" xfId="23704" xr:uid="{2C479F21-646E-4C26-B5DF-BB31C5382845}"/>
    <cellStyle name="Normal 3 2 2 2 12 2 6" xfId="23705" xr:uid="{7B09A2C5-BE59-496B-A95D-DB72FF43EBBB}"/>
    <cellStyle name="Normal 3 2 2 2 12 3" xfId="23706" xr:uid="{7CD97569-5CC2-4554-91CD-BB01F868C541}"/>
    <cellStyle name="Normal 3 2 2 2 12 3 2" xfId="23707" xr:uid="{9A401957-16C2-4D94-A2F3-D6E3849D5263}"/>
    <cellStyle name="Normal 3 2 2 2 12 3 3" xfId="23708" xr:uid="{F384A2F2-F998-45AC-9F8B-A977213787A6}"/>
    <cellStyle name="Normal 3 2 2 2 12 3 4" xfId="23709" xr:uid="{6293F841-C732-47E4-B7DF-B0A76763C2DF}"/>
    <cellStyle name="Normal 3 2 2 2 12 3 5" xfId="23710" xr:uid="{5DD8A3FC-7BE3-4337-81AD-937B5D9C3FE7}"/>
    <cellStyle name="Normal 3 2 2 2 12 3 6" xfId="23711" xr:uid="{56C90798-D8B8-4789-8426-57CC47826381}"/>
    <cellStyle name="Normal 3 2 2 2 12 4" xfId="23712" xr:uid="{81DAF258-0959-428F-9028-B3E56B8A963F}"/>
    <cellStyle name="Normal 3 2 2 2 12 4 2" xfId="23713" xr:uid="{BEAF7F5A-2EB4-42CE-945B-F4AC25D98906}"/>
    <cellStyle name="Normal 3 2 2 2 12 4 3" xfId="23714" xr:uid="{F5D3F5E1-1589-4BDE-B0A4-E9E313F952C1}"/>
    <cellStyle name="Normal 3 2 2 2 12 4 4" xfId="23715" xr:uid="{A95B79B1-0BB0-4E42-8B23-2149CDD87768}"/>
    <cellStyle name="Normal 3 2 2 2 12 4 5" xfId="23716" xr:uid="{600AF150-6146-4345-876A-1A6A866FD0CD}"/>
    <cellStyle name="Normal 3 2 2 2 12 4 6" xfId="23717" xr:uid="{F4A61AAA-5BC4-4441-89FA-C39DCC1A0A43}"/>
    <cellStyle name="Normal 3 2 2 2 12 5" xfId="23718" xr:uid="{0978FB48-2236-4DDA-82CA-4F8B41F4BFB0}"/>
    <cellStyle name="Normal 3 2 2 2 12 5 2" xfId="23719" xr:uid="{C0056467-8D71-4665-BA88-A8DE818E134B}"/>
    <cellStyle name="Normal 3 2 2 2 12 5 3" xfId="23720" xr:uid="{3EE03CE8-6CE1-4911-8973-D8FA993BC748}"/>
    <cellStyle name="Normal 3 2 2 2 12 5 4" xfId="23721" xr:uid="{AC729FC2-FB22-460B-93C3-78BAC795D173}"/>
    <cellStyle name="Normal 3 2 2 2 12 5 5" xfId="23722" xr:uid="{41746891-7404-43B9-88E0-ED6C1A97EB18}"/>
    <cellStyle name="Normal 3 2 2 2 12 5 6" xfId="23723" xr:uid="{4151FD5F-9170-4838-80BE-4D0017F5F9CF}"/>
    <cellStyle name="Normal 3 2 2 2 12 6" xfId="23724" xr:uid="{162161D7-58B9-4474-9E42-7EFE6C54194F}"/>
    <cellStyle name="Normal 3 2 2 2 12 6 2" xfId="23725" xr:uid="{72A26727-5823-4521-9F70-840D63CA9F78}"/>
    <cellStyle name="Normal 3 2 2 2 12 6 3" xfId="23726" xr:uid="{C488C44F-88B6-4256-83D6-4D0200786FFC}"/>
    <cellStyle name="Normal 3 2 2 2 12 6 4" xfId="23727" xr:uid="{8B8CCAB3-C083-4F57-92BE-495D4C65A3F4}"/>
    <cellStyle name="Normal 3 2 2 2 12 6 5" xfId="23728" xr:uid="{0AA5E9DE-2380-4485-ABDE-0AE8EAE7B6DE}"/>
    <cellStyle name="Normal 3 2 2 2 12 6 6" xfId="23729" xr:uid="{6C1CCE24-8A16-4799-AF9C-7115098056FB}"/>
    <cellStyle name="Normal 3 2 2 2 12 7" xfId="23730" xr:uid="{E69B033F-5A4B-4B49-B304-5D9A479FB0C2}"/>
    <cellStyle name="Normal 3 2 2 2 12 8" xfId="23731" xr:uid="{930CAE96-0112-4439-977F-6B190B9127CF}"/>
    <cellStyle name="Normal 3 2 2 2 12 9" xfId="23732" xr:uid="{B6D24DFF-D52F-482D-A943-0A34C612CCE6}"/>
    <cellStyle name="Normal 3 2 2 2 13" xfId="23733" xr:uid="{BEA5C2B4-78EB-4B51-AE9C-DBCE457A2FD4}"/>
    <cellStyle name="Normal 3 2 2 2 13 10" xfId="23734" xr:uid="{83C033C4-89CF-44F0-86CB-F9633692F564}"/>
    <cellStyle name="Normal 3 2 2 2 13 11" xfId="23735" xr:uid="{7BBF0742-ACEF-4BE3-8553-025F50F72283}"/>
    <cellStyle name="Normal 3 2 2 2 13 2" xfId="23736" xr:uid="{422EDB8C-72EE-4E28-B8D5-871C4A02B71C}"/>
    <cellStyle name="Normal 3 2 2 2 13 2 2" xfId="23737" xr:uid="{BDDEE0CC-604F-4A75-9E10-B580E0E147A1}"/>
    <cellStyle name="Normal 3 2 2 2 13 2 3" xfId="23738" xr:uid="{E4108EB4-251B-4F56-A5F6-FA39EE341C7B}"/>
    <cellStyle name="Normal 3 2 2 2 13 2 4" xfId="23739" xr:uid="{95D87E18-5A50-4D7F-B575-847ADEA2F074}"/>
    <cellStyle name="Normal 3 2 2 2 13 2 5" xfId="23740" xr:uid="{AD898BB4-31F2-4CD4-9A7E-98B8E9740F83}"/>
    <cellStyle name="Normal 3 2 2 2 13 2 6" xfId="23741" xr:uid="{B73A05CB-5144-4007-8CDE-708D6C926E8A}"/>
    <cellStyle name="Normal 3 2 2 2 13 3" xfId="23742" xr:uid="{824621F9-B63A-4C84-A204-C0276E975CBF}"/>
    <cellStyle name="Normal 3 2 2 2 13 3 2" xfId="23743" xr:uid="{22C0FA00-9393-494C-A65B-1DA8825284D9}"/>
    <cellStyle name="Normal 3 2 2 2 13 3 3" xfId="23744" xr:uid="{3C161EF3-4AE1-48A3-B535-AED564275EE5}"/>
    <cellStyle name="Normal 3 2 2 2 13 3 4" xfId="23745" xr:uid="{E56485AB-03D0-4B6F-8180-39EFF4C3E3A3}"/>
    <cellStyle name="Normal 3 2 2 2 13 3 5" xfId="23746" xr:uid="{8CB3FF0F-4471-473E-B4F1-B6E62BA6F259}"/>
    <cellStyle name="Normal 3 2 2 2 13 3 6" xfId="23747" xr:uid="{20DF3B13-9F88-4F18-899B-5160719DC5FA}"/>
    <cellStyle name="Normal 3 2 2 2 13 4" xfId="23748" xr:uid="{CE0024F3-7B1A-4C50-9A64-C70BF0B50AD8}"/>
    <cellStyle name="Normal 3 2 2 2 13 4 2" xfId="23749" xr:uid="{98DD48CA-1B0D-4046-9C48-0383F2F66AE5}"/>
    <cellStyle name="Normal 3 2 2 2 13 4 3" xfId="23750" xr:uid="{987A3D9A-693F-48C6-9FCA-A42081E985CB}"/>
    <cellStyle name="Normal 3 2 2 2 13 4 4" xfId="23751" xr:uid="{08BC9C35-CE0D-4ECE-A85B-16ED2736DF19}"/>
    <cellStyle name="Normal 3 2 2 2 13 4 5" xfId="23752" xr:uid="{D15086BF-D2B0-4631-A9E7-9811D1CCA54C}"/>
    <cellStyle name="Normal 3 2 2 2 13 4 6" xfId="23753" xr:uid="{51AF29A3-DA44-45CE-9AD2-0186542DB02F}"/>
    <cellStyle name="Normal 3 2 2 2 13 5" xfId="23754" xr:uid="{31F24355-A3FB-4635-AC21-734221C21701}"/>
    <cellStyle name="Normal 3 2 2 2 13 5 2" xfId="23755" xr:uid="{7B12949D-BAFF-4AC6-A54D-CFA2EF658722}"/>
    <cellStyle name="Normal 3 2 2 2 13 5 3" xfId="23756" xr:uid="{A4D6EECA-2689-42E7-9DA0-285FE94F35FD}"/>
    <cellStyle name="Normal 3 2 2 2 13 5 4" xfId="23757" xr:uid="{955210D6-4F4D-4A77-BD2E-91DD54D86ED4}"/>
    <cellStyle name="Normal 3 2 2 2 13 5 5" xfId="23758" xr:uid="{6D7927F2-56DA-4C8E-AA57-3F03E0F13576}"/>
    <cellStyle name="Normal 3 2 2 2 13 5 6" xfId="23759" xr:uid="{0F7E5A25-B975-4173-88F3-97ADFAAAE0C8}"/>
    <cellStyle name="Normal 3 2 2 2 13 6" xfId="23760" xr:uid="{535684CD-0A39-4692-A34F-EF54D1F3B877}"/>
    <cellStyle name="Normal 3 2 2 2 13 6 2" xfId="23761" xr:uid="{9C56EABD-AD7C-4855-A7A1-EAAB2C446AAF}"/>
    <cellStyle name="Normal 3 2 2 2 13 6 3" xfId="23762" xr:uid="{2BB1476D-3B23-43B0-9130-55040357F381}"/>
    <cellStyle name="Normal 3 2 2 2 13 6 4" xfId="23763" xr:uid="{7A073315-CD7A-429E-BAE7-179D1D5B7F71}"/>
    <cellStyle name="Normal 3 2 2 2 13 6 5" xfId="23764" xr:uid="{C6777B4C-269C-4616-BD16-C24788FF552D}"/>
    <cellStyle name="Normal 3 2 2 2 13 6 6" xfId="23765" xr:uid="{FE4B1B0F-E273-420D-B23B-E6F7E3FB1BF1}"/>
    <cellStyle name="Normal 3 2 2 2 13 7" xfId="23766" xr:uid="{DEB95315-60E6-45BA-9978-2C463AA78569}"/>
    <cellStyle name="Normal 3 2 2 2 13 8" xfId="23767" xr:uid="{0E12013E-640F-4AD3-BB8B-2FAA2D3532B7}"/>
    <cellStyle name="Normal 3 2 2 2 13 9" xfId="23768" xr:uid="{09191E50-10FD-4DC5-8FA5-F5A3C7860CEC}"/>
    <cellStyle name="Normal 3 2 2 2 14" xfId="23769" xr:uid="{BF278B1F-BB49-45CA-A054-1502F449D3BA}"/>
    <cellStyle name="Normal 3 2 2 2 14 10" xfId="23770" xr:uid="{6F148C1B-B5F4-4411-ABCE-C1D27EC245F5}"/>
    <cellStyle name="Normal 3 2 2 2 14 11" xfId="23771" xr:uid="{42C2E573-A79A-4C10-859C-C40E9A9BAA54}"/>
    <cellStyle name="Normal 3 2 2 2 14 2" xfId="23772" xr:uid="{EE280FE2-A5AC-4B70-A516-3B64E05BD7CE}"/>
    <cellStyle name="Normal 3 2 2 2 14 2 2" xfId="23773" xr:uid="{100652E2-B375-453F-B3F2-59D8D76EA9DF}"/>
    <cellStyle name="Normal 3 2 2 2 14 2 3" xfId="23774" xr:uid="{A06EBC2C-52CF-4622-835E-7055A73B78A6}"/>
    <cellStyle name="Normal 3 2 2 2 14 2 4" xfId="23775" xr:uid="{170E0393-FA1A-49D4-815F-C967033F24D5}"/>
    <cellStyle name="Normal 3 2 2 2 14 2 5" xfId="23776" xr:uid="{EF4D1744-234E-46D8-BFD2-16C067755340}"/>
    <cellStyle name="Normal 3 2 2 2 14 2 6" xfId="23777" xr:uid="{8401DBF2-60E6-40F8-8D22-4A367DC63336}"/>
    <cellStyle name="Normal 3 2 2 2 14 3" xfId="23778" xr:uid="{60E83A30-36BD-445A-BDBC-9F08207DC7DB}"/>
    <cellStyle name="Normal 3 2 2 2 14 3 2" xfId="23779" xr:uid="{F0052BA0-EDF2-4DF3-B702-6AFF73700892}"/>
    <cellStyle name="Normal 3 2 2 2 14 3 3" xfId="23780" xr:uid="{07C331D8-229E-4051-8A80-3B78A074D565}"/>
    <cellStyle name="Normal 3 2 2 2 14 3 4" xfId="23781" xr:uid="{A294E164-01A1-406C-9BDC-FCDD112A0CC7}"/>
    <cellStyle name="Normal 3 2 2 2 14 3 5" xfId="23782" xr:uid="{4D7E82C1-ACF4-473C-9C45-3043B92FCB2F}"/>
    <cellStyle name="Normal 3 2 2 2 14 3 6" xfId="23783" xr:uid="{A1DD045C-2734-4C05-B4DE-338C4B5D6317}"/>
    <cellStyle name="Normal 3 2 2 2 14 4" xfId="23784" xr:uid="{A258066B-A758-4E32-9F45-1CFF188C08AE}"/>
    <cellStyle name="Normal 3 2 2 2 14 4 2" xfId="23785" xr:uid="{AE8C5E3F-4651-44C9-ACAE-D6CEAAA3BBF8}"/>
    <cellStyle name="Normal 3 2 2 2 14 4 3" xfId="23786" xr:uid="{A2985B5C-F53E-4013-B5C7-BF9909D0C858}"/>
    <cellStyle name="Normal 3 2 2 2 14 4 4" xfId="23787" xr:uid="{77293E31-315D-479A-ACB1-B0B54F42B1B7}"/>
    <cellStyle name="Normal 3 2 2 2 14 4 5" xfId="23788" xr:uid="{93EDD24A-8DDA-40B5-82C9-658047BCA356}"/>
    <cellStyle name="Normal 3 2 2 2 14 4 6" xfId="23789" xr:uid="{AA6DC9C7-8AA1-4DDF-9156-B122E11C0F0B}"/>
    <cellStyle name="Normal 3 2 2 2 14 5" xfId="23790" xr:uid="{EA7A573D-18D5-43B5-881B-03DC25AC08AD}"/>
    <cellStyle name="Normal 3 2 2 2 14 5 2" xfId="23791" xr:uid="{F2A3D00C-B213-4C81-943F-443285FEEB78}"/>
    <cellStyle name="Normal 3 2 2 2 14 5 3" xfId="23792" xr:uid="{02032486-6AF2-48AB-B8D1-F1697CD00682}"/>
    <cellStyle name="Normal 3 2 2 2 14 5 4" xfId="23793" xr:uid="{4DDB2A2D-1D9E-4A01-8C2C-0104F4D38ADD}"/>
    <cellStyle name="Normal 3 2 2 2 14 5 5" xfId="23794" xr:uid="{43AC513E-276D-46F6-8FF2-55381C6C3999}"/>
    <cellStyle name="Normal 3 2 2 2 14 5 6" xfId="23795" xr:uid="{2CF06F7F-2022-441C-B0B2-13C0E63F29DC}"/>
    <cellStyle name="Normal 3 2 2 2 14 6" xfId="23796" xr:uid="{9C1470A3-3EF2-4A70-A514-772A15CA8AEB}"/>
    <cellStyle name="Normal 3 2 2 2 14 6 2" xfId="23797" xr:uid="{73104F1E-4E7D-4FBB-8016-7016656256B3}"/>
    <cellStyle name="Normal 3 2 2 2 14 6 3" xfId="23798" xr:uid="{489AD165-0CEE-4F8A-B52F-3BF0A667E711}"/>
    <cellStyle name="Normal 3 2 2 2 14 6 4" xfId="23799" xr:uid="{AB88B37A-3403-4483-9610-1FA94A311631}"/>
    <cellStyle name="Normal 3 2 2 2 14 6 5" xfId="23800" xr:uid="{84552681-3A13-4FB8-8C1D-2468A0A941D4}"/>
    <cellStyle name="Normal 3 2 2 2 14 6 6" xfId="23801" xr:uid="{E7ECB873-FAE5-4AD0-9108-A7F49E6E5FEA}"/>
    <cellStyle name="Normal 3 2 2 2 14 7" xfId="23802" xr:uid="{4C6E05C6-5EC5-4904-AAD8-74E9946096C9}"/>
    <cellStyle name="Normal 3 2 2 2 14 8" xfId="23803" xr:uid="{282CAC95-4D47-406C-B06C-E6FB9DA5BE5C}"/>
    <cellStyle name="Normal 3 2 2 2 14 9" xfId="23804" xr:uid="{9775F355-9815-4AD5-9CB0-75C58A2BBB21}"/>
    <cellStyle name="Normal 3 2 2 2 15" xfId="23805" xr:uid="{9B65696D-B678-409F-AA55-870EF4734533}"/>
    <cellStyle name="Normal 3 2 2 2 15 10" xfId="23806" xr:uid="{F0220BC2-8562-4E6B-A0DF-3F335EABC7A8}"/>
    <cellStyle name="Normal 3 2 2 2 15 11" xfId="23807" xr:uid="{3447ACE3-6137-42B1-8FD2-E86A002C5542}"/>
    <cellStyle name="Normal 3 2 2 2 15 2" xfId="23808" xr:uid="{E55E13D7-B788-4CC4-88B2-AB58C1CEFF1D}"/>
    <cellStyle name="Normal 3 2 2 2 15 2 2" xfId="23809" xr:uid="{DD9021DF-D027-4928-AB9D-05F4B2001161}"/>
    <cellStyle name="Normal 3 2 2 2 15 2 3" xfId="23810" xr:uid="{7818D989-9920-4952-9619-81C0391114EE}"/>
    <cellStyle name="Normal 3 2 2 2 15 2 4" xfId="23811" xr:uid="{D5C314BD-7B59-44B8-BB91-B69136C10D72}"/>
    <cellStyle name="Normal 3 2 2 2 15 2 5" xfId="23812" xr:uid="{525A2C91-D615-464B-A18C-601E18739C05}"/>
    <cellStyle name="Normal 3 2 2 2 15 2 6" xfId="23813" xr:uid="{A6CAEE59-9205-494E-B14F-5B04E9C02397}"/>
    <cellStyle name="Normal 3 2 2 2 15 3" xfId="23814" xr:uid="{C82DA42F-BE06-4F2E-982F-011D1EC7106B}"/>
    <cellStyle name="Normal 3 2 2 2 15 3 2" xfId="23815" xr:uid="{922AE28E-E161-43C8-A4A4-4A1C058D55B0}"/>
    <cellStyle name="Normal 3 2 2 2 15 3 3" xfId="23816" xr:uid="{B688C2AE-130A-48D2-9C53-EFAAF7305D6A}"/>
    <cellStyle name="Normal 3 2 2 2 15 3 4" xfId="23817" xr:uid="{768FDB6F-776E-4AA1-A6BE-519A033A362E}"/>
    <cellStyle name="Normal 3 2 2 2 15 3 5" xfId="23818" xr:uid="{FF0319B5-E434-4FDC-965E-93623D5E1EC6}"/>
    <cellStyle name="Normal 3 2 2 2 15 3 6" xfId="23819" xr:uid="{764A33C0-7158-419D-8D65-ED46849EFC05}"/>
    <cellStyle name="Normal 3 2 2 2 15 4" xfId="23820" xr:uid="{C55A5B27-0F67-4E20-9270-DEEE853FEED9}"/>
    <cellStyle name="Normal 3 2 2 2 15 4 2" xfId="23821" xr:uid="{2EE5624C-5B41-4F7F-90FA-0DD2380C6895}"/>
    <cellStyle name="Normal 3 2 2 2 15 4 3" xfId="23822" xr:uid="{5A1E9748-41F3-4097-9209-5E6A9E50E532}"/>
    <cellStyle name="Normal 3 2 2 2 15 4 4" xfId="23823" xr:uid="{3C9C4D08-A8B2-4887-BDD9-C782B2607B26}"/>
    <cellStyle name="Normal 3 2 2 2 15 4 5" xfId="23824" xr:uid="{E783DECA-2D8E-4A52-9272-6048A0E411F8}"/>
    <cellStyle name="Normal 3 2 2 2 15 4 6" xfId="23825" xr:uid="{25C81756-6B34-44E1-88A6-3106F53CBD1F}"/>
    <cellStyle name="Normal 3 2 2 2 15 5" xfId="23826" xr:uid="{53A45F25-598B-4E3E-BE0F-194937DE794E}"/>
    <cellStyle name="Normal 3 2 2 2 15 5 2" xfId="23827" xr:uid="{76180F37-74EC-40FC-9695-EBDAB62710DA}"/>
    <cellStyle name="Normal 3 2 2 2 15 5 3" xfId="23828" xr:uid="{3A92D5F8-AC50-4364-AECA-C01F2274BEA6}"/>
    <cellStyle name="Normal 3 2 2 2 15 5 4" xfId="23829" xr:uid="{255C4CC1-C8A5-4145-9DAA-EB716EE388C9}"/>
    <cellStyle name="Normal 3 2 2 2 15 5 5" xfId="23830" xr:uid="{47FA6E1E-B80E-461C-8BDF-15EC08C2039F}"/>
    <cellStyle name="Normal 3 2 2 2 15 5 6" xfId="23831" xr:uid="{6EE723DE-7FEE-413A-9411-E5829A94178A}"/>
    <cellStyle name="Normal 3 2 2 2 15 6" xfId="23832" xr:uid="{84E191FF-4AD9-4F48-A574-034E17B5B10C}"/>
    <cellStyle name="Normal 3 2 2 2 15 6 2" xfId="23833" xr:uid="{227C514E-CB94-4855-B61F-9D366732AAF2}"/>
    <cellStyle name="Normal 3 2 2 2 15 6 3" xfId="23834" xr:uid="{A941C7FA-63EC-4B8D-B5E1-5B1F839A2760}"/>
    <cellStyle name="Normal 3 2 2 2 15 6 4" xfId="23835" xr:uid="{8A0719FC-BF9A-404C-B320-1F822E67AB99}"/>
    <cellStyle name="Normal 3 2 2 2 15 6 5" xfId="23836" xr:uid="{1B3BD9F0-883C-4244-BDD2-13F59726EEED}"/>
    <cellStyle name="Normal 3 2 2 2 15 6 6" xfId="23837" xr:uid="{5E8720B5-C459-4DAA-A2CD-C525CA1C204D}"/>
    <cellStyle name="Normal 3 2 2 2 15 7" xfId="23838" xr:uid="{6587C655-CE12-496F-89E1-23D6D3EDC91C}"/>
    <cellStyle name="Normal 3 2 2 2 15 8" xfId="23839" xr:uid="{EBDBC1F0-3287-4D17-8C02-4EC791DC27DB}"/>
    <cellStyle name="Normal 3 2 2 2 15 9" xfId="23840" xr:uid="{17D031D2-B878-4559-A64E-FBCB6BA53255}"/>
    <cellStyle name="Normal 3 2 2 2 16" xfId="23841" xr:uid="{7E03EDEF-95E2-481A-87AD-AF888ACCDAA5}"/>
    <cellStyle name="Normal 3 2 2 2 16 10" xfId="23842" xr:uid="{DF1CCF60-6BA5-446D-AFD0-B2DC92EDCB62}"/>
    <cellStyle name="Normal 3 2 2 2 16 11" xfId="23843" xr:uid="{C9ABA013-FAEE-40BD-9B55-8352DD7B5BAF}"/>
    <cellStyle name="Normal 3 2 2 2 16 2" xfId="23844" xr:uid="{6B94E45C-E81E-43DF-95CA-52A9FC424FD1}"/>
    <cellStyle name="Normal 3 2 2 2 16 2 2" xfId="23845" xr:uid="{C9D36EC2-FD56-4327-924C-9A84590AB743}"/>
    <cellStyle name="Normal 3 2 2 2 16 2 3" xfId="23846" xr:uid="{D516A866-44D5-4BDE-84FC-163C99A09FDF}"/>
    <cellStyle name="Normal 3 2 2 2 16 2 4" xfId="23847" xr:uid="{BEAB60FB-5ACD-4CFA-9141-7E13C6D689E5}"/>
    <cellStyle name="Normal 3 2 2 2 16 2 5" xfId="23848" xr:uid="{B2CBB736-FC9A-4329-9D8C-6511EF0324CF}"/>
    <cellStyle name="Normal 3 2 2 2 16 2 6" xfId="23849" xr:uid="{21A185E7-CFA4-4827-843D-A689680491F3}"/>
    <cellStyle name="Normal 3 2 2 2 16 3" xfId="23850" xr:uid="{09B15215-6D0A-447F-B683-337101530C81}"/>
    <cellStyle name="Normal 3 2 2 2 16 3 2" xfId="23851" xr:uid="{12F6F2E1-F7FE-4526-B034-A6F7798B23CA}"/>
    <cellStyle name="Normal 3 2 2 2 16 3 3" xfId="23852" xr:uid="{CA2F0AB1-D223-4C34-BD6B-085B097FBA47}"/>
    <cellStyle name="Normal 3 2 2 2 16 3 4" xfId="23853" xr:uid="{EB15B783-BC09-4EB2-B7CC-1F7F1BC7AFDA}"/>
    <cellStyle name="Normal 3 2 2 2 16 3 5" xfId="23854" xr:uid="{46D9623F-E716-45F2-B984-DA02A6698473}"/>
    <cellStyle name="Normal 3 2 2 2 16 3 6" xfId="23855" xr:uid="{42C4817A-4570-4B33-9A57-0052848ADC8F}"/>
    <cellStyle name="Normal 3 2 2 2 16 4" xfId="23856" xr:uid="{1BCB97A0-83AC-4281-A9E8-88ADE2ED7842}"/>
    <cellStyle name="Normal 3 2 2 2 16 4 2" xfId="23857" xr:uid="{AC45E182-62D3-4292-BC96-F0057266595F}"/>
    <cellStyle name="Normal 3 2 2 2 16 4 3" xfId="23858" xr:uid="{0B2BBA83-1E08-4D69-9681-B19394FC56EB}"/>
    <cellStyle name="Normal 3 2 2 2 16 4 4" xfId="23859" xr:uid="{005FE852-D52C-4357-BD05-091BC5D1F2A5}"/>
    <cellStyle name="Normal 3 2 2 2 16 4 5" xfId="23860" xr:uid="{526C1D9A-F2F7-4D18-AE27-EDCD0C9A1A48}"/>
    <cellStyle name="Normal 3 2 2 2 16 4 6" xfId="23861" xr:uid="{0EF429F0-E078-4808-B6C5-191D5CB0B5CA}"/>
    <cellStyle name="Normal 3 2 2 2 16 5" xfId="23862" xr:uid="{78F097DE-EFC5-43FA-A501-54863AD5B94F}"/>
    <cellStyle name="Normal 3 2 2 2 16 5 2" xfId="23863" xr:uid="{4F51E573-C7A3-4FB2-9309-423EA9BB704A}"/>
    <cellStyle name="Normal 3 2 2 2 16 5 3" xfId="23864" xr:uid="{A9B56B43-FD66-42FC-949C-9B4470DD9F42}"/>
    <cellStyle name="Normal 3 2 2 2 16 5 4" xfId="23865" xr:uid="{C8A28044-4FD7-4CDA-A92A-DB59DE10AA45}"/>
    <cellStyle name="Normal 3 2 2 2 16 5 5" xfId="23866" xr:uid="{1C9A1677-613D-4827-A91B-337F11D03D46}"/>
    <cellStyle name="Normal 3 2 2 2 16 5 6" xfId="23867" xr:uid="{C3742291-751F-4B2E-B164-D7029B0BB12C}"/>
    <cellStyle name="Normal 3 2 2 2 16 6" xfId="23868" xr:uid="{1D969625-A9C3-460A-9E0E-8B12E8C975CD}"/>
    <cellStyle name="Normal 3 2 2 2 16 6 2" xfId="23869" xr:uid="{9A7B4E08-E21B-45B9-9728-C3C5EB15CB57}"/>
    <cellStyle name="Normal 3 2 2 2 16 6 3" xfId="23870" xr:uid="{0EBD3486-9747-4C5F-A993-A0510DA82E7F}"/>
    <cellStyle name="Normal 3 2 2 2 16 6 4" xfId="23871" xr:uid="{E1483C1E-DD1C-4785-948D-C92C7305C05E}"/>
    <cellStyle name="Normal 3 2 2 2 16 6 5" xfId="23872" xr:uid="{2C4CB7C1-4E95-4F50-9D85-D9CBB924561D}"/>
    <cellStyle name="Normal 3 2 2 2 16 6 6" xfId="23873" xr:uid="{AC48A613-5F88-4204-B753-E61FB31E3AA5}"/>
    <cellStyle name="Normal 3 2 2 2 16 7" xfId="23874" xr:uid="{90F1BA56-33CF-4DEA-91F8-5F9FEBA8E9B6}"/>
    <cellStyle name="Normal 3 2 2 2 16 8" xfId="23875" xr:uid="{40A7BA1E-F2D8-44A9-B461-FEF12D31622B}"/>
    <cellStyle name="Normal 3 2 2 2 16 9" xfId="23876" xr:uid="{03AD4A72-5A0C-40D5-A964-733365C5DA77}"/>
    <cellStyle name="Normal 3 2 2 2 17" xfId="23877" xr:uid="{55881860-DF33-4E21-9EE4-D1906B5FF599}"/>
    <cellStyle name="Normal 3 2 2 2 17 10" xfId="23878" xr:uid="{3216EA9A-169E-422F-AD27-04A28D6B6508}"/>
    <cellStyle name="Normal 3 2 2 2 17 11" xfId="23879" xr:uid="{E35E29FD-47E0-4240-89CA-A3BF35726E12}"/>
    <cellStyle name="Normal 3 2 2 2 17 2" xfId="23880" xr:uid="{553772A7-BC27-423B-A86F-A30CC18EA176}"/>
    <cellStyle name="Normal 3 2 2 2 17 2 2" xfId="23881" xr:uid="{CFB57494-DF6C-402A-9302-2320EE7A81D4}"/>
    <cellStyle name="Normal 3 2 2 2 17 2 3" xfId="23882" xr:uid="{139A1DE2-BD5C-45AD-8E60-53FA611B0376}"/>
    <cellStyle name="Normal 3 2 2 2 17 2 4" xfId="23883" xr:uid="{928393A3-BAFB-483E-988E-A9D5E7D41898}"/>
    <cellStyle name="Normal 3 2 2 2 17 2 5" xfId="23884" xr:uid="{38E56807-9FD0-45B2-8FB7-1BB20C1BFD8F}"/>
    <cellStyle name="Normal 3 2 2 2 17 2 6" xfId="23885" xr:uid="{32CEB15D-081F-478F-AE76-2603C187ED5F}"/>
    <cellStyle name="Normal 3 2 2 2 17 3" xfId="23886" xr:uid="{39B1AD59-E918-4F3C-83B4-E1EFDA905C55}"/>
    <cellStyle name="Normal 3 2 2 2 17 3 2" xfId="23887" xr:uid="{CF62208C-4FBF-45E3-A66D-0A717DDB1576}"/>
    <cellStyle name="Normal 3 2 2 2 17 3 3" xfId="23888" xr:uid="{C4D92639-4F6F-4F69-870A-5E827230F3BB}"/>
    <cellStyle name="Normal 3 2 2 2 17 3 4" xfId="23889" xr:uid="{089CB48A-E2EB-48A8-9D08-159C4BB586FB}"/>
    <cellStyle name="Normal 3 2 2 2 17 3 5" xfId="23890" xr:uid="{3930284A-F17E-45DB-A24A-84924F5C91B6}"/>
    <cellStyle name="Normal 3 2 2 2 17 3 6" xfId="23891" xr:uid="{E0F634C6-1B85-42A8-B625-24FAAED195BB}"/>
    <cellStyle name="Normal 3 2 2 2 17 4" xfId="23892" xr:uid="{241D579C-689C-40C0-A723-04EDBD8B2DF6}"/>
    <cellStyle name="Normal 3 2 2 2 17 4 2" xfId="23893" xr:uid="{7FF34EF3-DE06-4C58-A60D-169D6EAF93E9}"/>
    <cellStyle name="Normal 3 2 2 2 17 4 3" xfId="23894" xr:uid="{AA8AB5A7-7D19-4FE3-B734-123EBDF1C052}"/>
    <cellStyle name="Normal 3 2 2 2 17 4 4" xfId="23895" xr:uid="{F3E52CA9-B5CD-492A-B39E-0FFD2684A70B}"/>
    <cellStyle name="Normal 3 2 2 2 17 4 5" xfId="23896" xr:uid="{56A48374-90D8-4538-8A1D-37533864CE52}"/>
    <cellStyle name="Normal 3 2 2 2 17 4 6" xfId="23897" xr:uid="{0651DC6B-6384-4542-BF84-A58E811AEFDF}"/>
    <cellStyle name="Normal 3 2 2 2 17 5" xfId="23898" xr:uid="{877B7414-8085-4307-8493-B665C0AA6842}"/>
    <cellStyle name="Normal 3 2 2 2 17 5 2" xfId="23899" xr:uid="{3E3518A0-2A05-476A-8E2F-39D4527B56A1}"/>
    <cellStyle name="Normal 3 2 2 2 17 5 3" xfId="23900" xr:uid="{18593538-B3E4-4F57-8041-A0674C2EEA35}"/>
    <cellStyle name="Normal 3 2 2 2 17 5 4" xfId="23901" xr:uid="{3A322798-8E03-40B9-9A4E-2CB1E8E4A11B}"/>
    <cellStyle name="Normal 3 2 2 2 17 5 5" xfId="23902" xr:uid="{F46787E4-2EAB-46FF-B856-5B163DFD5E77}"/>
    <cellStyle name="Normal 3 2 2 2 17 5 6" xfId="23903" xr:uid="{64490DAA-70F9-46AC-A03D-6A66612D3C19}"/>
    <cellStyle name="Normal 3 2 2 2 17 6" xfId="23904" xr:uid="{44587FEA-1785-4800-AB0C-F093B6FFD249}"/>
    <cellStyle name="Normal 3 2 2 2 17 6 2" xfId="23905" xr:uid="{A32DE69A-4968-4252-851F-5E607E8644A8}"/>
    <cellStyle name="Normal 3 2 2 2 17 6 3" xfId="23906" xr:uid="{49255528-48BF-43D4-B448-73FBC819BF67}"/>
    <cellStyle name="Normal 3 2 2 2 17 6 4" xfId="23907" xr:uid="{2D18DCB2-C0AA-4699-990A-92796F4447A3}"/>
    <cellStyle name="Normal 3 2 2 2 17 6 5" xfId="23908" xr:uid="{A24A36EF-DAB7-47BF-9981-26A7711978FB}"/>
    <cellStyle name="Normal 3 2 2 2 17 6 6" xfId="23909" xr:uid="{79CA363D-52ED-48D9-AE1C-AB0134A20EB7}"/>
    <cellStyle name="Normal 3 2 2 2 17 7" xfId="23910" xr:uid="{88ECDD12-FF5C-45AB-9DA3-414D9B2730AE}"/>
    <cellStyle name="Normal 3 2 2 2 17 8" xfId="23911" xr:uid="{CAE55C4F-F1F2-4331-BD38-70D31BE0284C}"/>
    <cellStyle name="Normal 3 2 2 2 17 9" xfId="23912" xr:uid="{0C7F40A5-A7F7-42F0-B6BC-95AC2FDE4F6D}"/>
    <cellStyle name="Normal 3 2 2 2 18" xfId="23913" xr:uid="{5D16EA92-8807-4EB9-BACF-40D132469D52}"/>
    <cellStyle name="Normal 3 2 2 2 18 10" xfId="23914" xr:uid="{F9F2001F-A8F2-4909-9888-F3BD38A91021}"/>
    <cellStyle name="Normal 3 2 2 2 18 11" xfId="23915" xr:uid="{C96FD015-EBA1-4513-8B61-551C621701FF}"/>
    <cellStyle name="Normal 3 2 2 2 18 2" xfId="23916" xr:uid="{3554DDD3-186E-4500-A9FC-E9986137E533}"/>
    <cellStyle name="Normal 3 2 2 2 18 2 2" xfId="23917" xr:uid="{33433B6B-0A61-474A-A48D-3B3013142A16}"/>
    <cellStyle name="Normal 3 2 2 2 18 2 2 2" xfId="23918" xr:uid="{6D5C53A6-2072-41F6-85CD-B42AB2AFF197}"/>
    <cellStyle name="Normal 3 2 2 2 18 2 2 3" xfId="23919" xr:uid="{D1567A99-8D45-4935-BC10-BA05FA828942}"/>
    <cellStyle name="Normal 3 2 2 2 18 2 2 4" xfId="23920" xr:uid="{97F2022E-3E2A-4F02-8B07-487227B3A437}"/>
    <cellStyle name="Normal 3 2 2 2 18 2 2 5" xfId="23921" xr:uid="{EB0A1F99-1A81-49E4-A703-D2623028206B}"/>
    <cellStyle name="Normal 3 2 2 2 18 2 2 6" xfId="23922" xr:uid="{8C289619-F4E6-42D3-A220-4EF6DB7D0AA4}"/>
    <cellStyle name="Normal 3 2 2 2 18 2 2 7" xfId="23923" xr:uid="{984F8519-9510-4B56-AD78-D4EACE7D7476}"/>
    <cellStyle name="Normal 3 2 2 2 18 3" xfId="23924" xr:uid="{D80DEE17-5372-4A6D-9DAD-32017662A87A}"/>
    <cellStyle name="Normal 3 2 2 2 18 4" xfId="23925" xr:uid="{775E0565-D4CD-4362-8AB0-FD0F283256A4}"/>
    <cellStyle name="Normal 3 2 2 2 18 5" xfId="23926" xr:uid="{A02F87C6-DFE5-45E4-A4D9-A02A300209AE}"/>
    <cellStyle name="Normal 3 2 2 2 18 6" xfId="23927" xr:uid="{FF821F18-97E3-48DC-8307-27F7A08E6384}"/>
    <cellStyle name="Normal 3 2 2 2 18 7" xfId="23928" xr:uid="{643E8ACA-BD84-4CA7-89EC-CA42540865EC}"/>
    <cellStyle name="Normal 3 2 2 2 18 8" xfId="23929" xr:uid="{138BB69D-B52D-45ED-840B-CAEFC777FE63}"/>
    <cellStyle name="Normal 3 2 2 2 18 9" xfId="23930" xr:uid="{B45D841F-0191-4A89-A09C-DB5E5D1878F9}"/>
    <cellStyle name="Normal 3 2 2 2 19" xfId="23931" xr:uid="{9A826963-CFB7-4461-BBD8-1B412F5124D7}"/>
    <cellStyle name="Normal 3 2 2 2 19 2" xfId="23932" xr:uid="{5EFCC440-9C93-4D46-9698-74CE15068559}"/>
    <cellStyle name="Normal 3 2 2 2 19 2 2" xfId="23933" xr:uid="{E1F3BB15-6403-4D77-8CE5-D59C1F18C970}"/>
    <cellStyle name="Normal 3 2 2 2 19 2 2 2" xfId="23934" xr:uid="{AD0593C2-51A1-4388-A28E-ED0E38CC1379}"/>
    <cellStyle name="Normal 3 2 2 2 19 2 2 3" xfId="23935" xr:uid="{86C3FCF1-DBFD-4DE4-8925-3E6771122F56}"/>
    <cellStyle name="Normal 3 2 2 2 19 2 2 4" xfId="23936" xr:uid="{E0AEC148-1517-4809-8FEE-C6C5BC9B610A}"/>
    <cellStyle name="Normal 3 2 2 2 19 2 2 5" xfId="23937" xr:uid="{B33ED482-0D5F-43CA-B6F7-27F895FBCC02}"/>
    <cellStyle name="Normal 3 2 2 2 19 2 2 6" xfId="23938" xr:uid="{626F607E-2439-4521-9514-23919166144F}"/>
    <cellStyle name="Normal 3 2 2 2 19 3" xfId="23939" xr:uid="{08018E01-B853-4F91-A235-0F2A3CB33ED7}"/>
    <cellStyle name="Normal 3 2 2 2 19 4" xfId="23940" xr:uid="{534C0A10-7C4F-44A6-98C0-6AA016874BCC}"/>
    <cellStyle name="Normal 3 2 2 2 19 5" xfId="23941" xr:uid="{B8419F6C-D834-4865-9CC9-F6A77DA75BBF}"/>
    <cellStyle name="Normal 3 2 2 2 19 6" xfId="23942" xr:uid="{EC607ECF-B2C4-47EA-B08D-CF0E556EA096}"/>
    <cellStyle name="Normal 3 2 2 2 19 7" xfId="23943" xr:uid="{5A1EE1F6-49FC-46D5-90EE-877CE61B5F1D}"/>
    <cellStyle name="Normal 3 2 2 2 2" xfId="23944" xr:uid="{BA814205-7C02-4DA9-9F0E-61F461301179}"/>
    <cellStyle name="Normal 3 2 2 2 2 10" xfId="23945" xr:uid="{08EA29CB-82AC-4699-AEC3-CC6FD844B070}"/>
    <cellStyle name="Normal 3 2 2 2 2 10 2" xfId="23946" xr:uid="{65ABCCEE-38E5-4AF3-8846-E9F87C6A33C9}"/>
    <cellStyle name="Normal 3 2 2 2 2 10 2 2" xfId="23947" xr:uid="{D281FBAB-166E-4DEA-9CE2-A9411EA52E8B}"/>
    <cellStyle name="Normal 3 2 2 2 2 10 2 2 2" xfId="23948" xr:uid="{8BB3BBEB-3253-444D-84E1-864AD4782EE0}"/>
    <cellStyle name="Normal 3 2 2 2 2 10 2 2 2 2" xfId="23949" xr:uid="{772444FA-0CC5-4A67-8120-5A1248C8B332}"/>
    <cellStyle name="Normal 3 2 2 2 2 10 2 2 2 3" xfId="23950" xr:uid="{FF3A9526-EB7C-4062-B4DA-E8043D1A3E0F}"/>
    <cellStyle name="Normal 3 2 2 2 2 10 2 2 2 4" xfId="23951" xr:uid="{6692F6E9-621C-4FCF-8BA5-6E5523610B52}"/>
    <cellStyle name="Normal 3 2 2 2 2 10 2 2 2 5" xfId="23952" xr:uid="{DF3959AD-15FD-4DEF-B2DC-E549329D495B}"/>
    <cellStyle name="Normal 3 2 2 2 2 10 2 2 2 6" xfId="23953" xr:uid="{E82F0740-104C-4CA8-9B10-B737BED02D7B}"/>
    <cellStyle name="Normal 3 2 2 2 2 10 2 3" xfId="23954" xr:uid="{28DA35C5-8CA9-4771-9D68-748842EF45A2}"/>
    <cellStyle name="Normal 3 2 2 2 2 10 2 4" xfId="23955" xr:uid="{DFA69D65-028D-4FBB-BFCB-FFC9D88507E1}"/>
    <cellStyle name="Normal 3 2 2 2 2 10 2 5" xfId="23956" xr:uid="{7346F872-965F-498B-B375-CBC57383D45F}"/>
    <cellStyle name="Normal 3 2 2 2 2 10 2 6" xfId="23957" xr:uid="{766F868A-104E-438D-8616-86C729741C1D}"/>
    <cellStyle name="Normal 3 2 2 2 2 10 2 7" xfId="23958" xr:uid="{1CFBDF39-0576-482A-8A33-B508D2233AF6}"/>
    <cellStyle name="Normal 3 2 2 2 2 10 3" xfId="23959" xr:uid="{EDC15293-470E-4748-9EBF-E2D15E303611}"/>
    <cellStyle name="Normal 3 2 2 2 2 10 3 2" xfId="23960" xr:uid="{D616A12C-D46C-40E6-8FA9-51069E0C0637}"/>
    <cellStyle name="Normal 3 2 2 2 2 10 3 3" xfId="23961" xr:uid="{DE068E11-B365-436F-A451-D65A01506C04}"/>
    <cellStyle name="Normal 3 2 2 2 2 10 3 4" xfId="23962" xr:uid="{E2C071F4-5169-44BD-AE4E-498BE2FA5F41}"/>
    <cellStyle name="Normal 3 2 2 2 2 10 3 5" xfId="23963" xr:uid="{F4C1E8AE-73D3-4544-8C41-DA36075FE797}"/>
    <cellStyle name="Normal 3 2 2 2 2 10 3 6" xfId="23964" xr:uid="{0278DF74-9A3C-4F35-8F0F-2711871E1BC3}"/>
    <cellStyle name="Normal 3 2 2 2 2 10 4" xfId="23965" xr:uid="{73674C4F-566A-454D-B722-CDB5908F1264}"/>
    <cellStyle name="Normal 3 2 2 2 2 10 4 2" xfId="23966" xr:uid="{C9F1081A-C572-4AA7-96DD-BBE1ACEEC566}"/>
    <cellStyle name="Normal 3 2 2 2 2 10 4 3" xfId="23967" xr:uid="{61663F4D-7C8C-4504-9E07-755113D1DF04}"/>
    <cellStyle name="Normal 3 2 2 2 2 10 4 4" xfId="23968" xr:uid="{40A687E9-D240-44A7-B13C-6C1F8E3E3A4A}"/>
    <cellStyle name="Normal 3 2 2 2 2 10 4 5" xfId="23969" xr:uid="{3A0B7F51-38AE-4B4E-BD5A-0F9A83B58D92}"/>
    <cellStyle name="Normal 3 2 2 2 2 10 4 6" xfId="23970" xr:uid="{3219653C-F500-47A5-9C45-0D6433400C1F}"/>
    <cellStyle name="Normal 3 2 2 2 2 10 5" xfId="23971" xr:uid="{8D9CFA17-3BB0-4DB1-B7A8-1373E5A6D87F}"/>
    <cellStyle name="Normal 3 2 2 2 2 10 5 2" xfId="23972" xr:uid="{446B589D-BBFD-41CC-BE9D-574DF8BC288D}"/>
    <cellStyle name="Normal 3 2 2 2 2 10 5 3" xfId="23973" xr:uid="{62B7EB74-FB4D-43A4-BF94-AF51BDAA20D5}"/>
    <cellStyle name="Normal 3 2 2 2 2 10 5 4" xfId="23974" xr:uid="{35F29DC2-01B3-452C-A5F3-A318DE8F8C26}"/>
    <cellStyle name="Normal 3 2 2 2 2 10 5 5" xfId="23975" xr:uid="{A8790BDB-2CB4-4B76-B7E4-9DE4C1640783}"/>
    <cellStyle name="Normal 3 2 2 2 2 10 5 6" xfId="23976" xr:uid="{F487B297-5AD6-4271-8BB5-55947C28BCA3}"/>
    <cellStyle name="Normal 3 2 2 2 2 10 6" xfId="23977" xr:uid="{DF3F2876-F5C0-488D-B6B9-283483DA99FB}"/>
    <cellStyle name="Normal 3 2 2 2 2 10 6 2" xfId="23978" xr:uid="{1EC341C5-1C87-4B5C-9AFE-D6FD493D1913}"/>
    <cellStyle name="Normal 3 2 2 2 2 10 6 3" xfId="23979" xr:uid="{8480AFB2-F81F-4FBC-A60D-86B916647300}"/>
    <cellStyle name="Normal 3 2 2 2 2 10 6 4" xfId="23980" xr:uid="{211CB3B5-ED91-4052-904B-52ECB57019B3}"/>
    <cellStyle name="Normal 3 2 2 2 2 10 6 5" xfId="23981" xr:uid="{35925E9E-2D6A-48F0-8F76-94471AF3BD43}"/>
    <cellStyle name="Normal 3 2 2 2 2 10 6 6" xfId="23982" xr:uid="{2CD8DB2B-E466-4181-8565-B934876ACA5F}"/>
    <cellStyle name="Normal 3 2 2 2 2 11" xfId="23983" xr:uid="{FD120FB6-A24D-4205-80AE-262C99081E7E}"/>
    <cellStyle name="Normal 3 2 2 2 2 11 2" xfId="23984" xr:uid="{BF05D72D-5041-48C5-8251-4C70C1BD7AFF}"/>
    <cellStyle name="Normal 3 2 2 2 2 11 2 2" xfId="23985" xr:uid="{BCFD2433-99F0-43F8-8157-6A6B24D80A3C}"/>
    <cellStyle name="Normal 3 2 2 2 2 11 2 3" xfId="23986" xr:uid="{EED06F39-0EB9-480E-94F2-BA0528B8E5B5}"/>
    <cellStyle name="Normal 3 2 2 2 2 11 2 4" xfId="23987" xr:uid="{C2EFF7C7-8B22-474F-A7F0-D764E67A1AD6}"/>
    <cellStyle name="Normal 3 2 2 2 2 11 2 5" xfId="23988" xr:uid="{E757CBD5-EF43-4DC2-995E-0FF7AF2B4075}"/>
    <cellStyle name="Normal 3 2 2 2 2 11 2 6" xfId="23989" xr:uid="{5D827F82-06AA-4628-B997-406B8C9D8692}"/>
    <cellStyle name="Normal 3 2 2 2 2 11 2 7" xfId="23990" xr:uid="{192C86F4-DE1B-4B1F-822B-32808B69D5A5}"/>
    <cellStyle name="Normal 3 2 2 2 2 12" xfId="23991" xr:uid="{AC1E1721-B6DF-4B29-A76A-ACC499CD7ACE}"/>
    <cellStyle name="Normal 3 2 2 2 2 13" xfId="23992" xr:uid="{22D59BA8-DF06-4CE3-9972-CC29F441BE56}"/>
    <cellStyle name="Normal 3 2 2 2 2 14" xfId="23993" xr:uid="{4C97E4BA-DF18-461D-935A-A838E489B812}"/>
    <cellStyle name="Normal 3 2 2 2 2 15" xfId="23994" xr:uid="{A5670460-6E2A-4777-BCA3-30BCCC211465}"/>
    <cellStyle name="Normal 3 2 2 2 2 16" xfId="23995" xr:uid="{962CDB70-A883-4BB3-991B-F44B377C3A70}"/>
    <cellStyle name="Normal 3 2 2 2 2 17" xfId="23996" xr:uid="{4E72E484-F750-4E86-8A4E-5F29161D5D42}"/>
    <cellStyle name="Normal 3 2 2 2 2 18" xfId="23997" xr:uid="{F78B75F7-B985-4C93-9157-542052815398}"/>
    <cellStyle name="Normal 3 2 2 2 2 19" xfId="23998" xr:uid="{280C0553-63BC-495E-A991-6563B158DFA7}"/>
    <cellStyle name="Normal 3 2 2 2 2 2" xfId="23999" xr:uid="{FAF9B462-A531-4ACD-98FD-4C2BC0D724E0}"/>
    <cellStyle name="Normal 3 2 2 2 2 2 10" xfId="24000" xr:uid="{CD7F96B8-D14C-408E-A00E-208B111F5B80}"/>
    <cellStyle name="Normal 3 2 2 2 2 2 10 10" xfId="24001" xr:uid="{4AB1E92F-945D-4B65-B79F-18499BCF6717}"/>
    <cellStyle name="Normal 3 2 2 2 2 2 10 11" xfId="24002" xr:uid="{1B085B6E-9AA1-4EE9-A0D7-CCBBD907DBD3}"/>
    <cellStyle name="Normal 3 2 2 2 2 2 10 2" xfId="24003" xr:uid="{C469AA05-6E65-43E7-A7E6-F367985D8811}"/>
    <cellStyle name="Normal 3 2 2 2 2 2 10 2 2" xfId="24004" xr:uid="{08AA26FF-37A0-455C-97DB-481D0D8EA7D7}"/>
    <cellStyle name="Normal 3 2 2 2 2 2 10 2 2 2" xfId="24005" xr:uid="{53596524-F6D6-4777-8384-42B6D5C6061E}"/>
    <cellStyle name="Normal 3 2 2 2 2 2 10 2 2 3" xfId="24006" xr:uid="{2E8C8425-5C01-4541-82A9-434732D37D74}"/>
    <cellStyle name="Normal 3 2 2 2 2 2 10 2 2 4" xfId="24007" xr:uid="{46BF07DB-27EB-4D95-9AA4-F7C504B67953}"/>
    <cellStyle name="Normal 3 2 2 2 2 2 10 2 2 5" xfId="24008" xr:uid="{03B64867-16BB-412D-841A-920648F59428}"/>
    <cellStyle name="Normal 3 2 2 2 2 2 10 2 2 6" xfId="24009" xr:uid="{6CB98020-598B-4EAF-A912-8FBAB8F8EC8E}"/>
    <cellStyle name="Normal 3 2 2 2 2 2 10 2 2 7" xfId="24010" xr:uid="{4081EDBF-FF5E-4B45-BCEB-C22D3018317E}"/>
    <cellStyle name="Normal 3 2 2 2 2 2 10 3" xfId="24011" xr:uid="{B4873DA5-AAA4-448E-97B1-D8D712A958D3}"/>
    <cellStyle name="Normal 3 2 2 2 2 2 10 4" xfId="24012" xr:uid="{242A8DFE-C62D-4CC0-A458-A6F8F74C1689}"/>
    <cellStyle name="Normal 3 2 2 2 2 2 10 5" xfId="24013" xr:uid="{253D7807-8A88-47FE-A99A-34A40ADF2652}"/>
    <cellStyle name="Normal 3 2 2 2 2 2 10 6" xfId="24014" xr:uid="{90F7EEE3-7351-41D2-B314-5DD410011E36}"/>
    <cellStyle name="Normal 3 2 2 2 2 2 10 7" xfId="24015" xr:uid="{C22EF582-AD29-4E96-922A-B23AA36D4F90}"/>
    <cellStyle name="Normal 3 2 2 2 2 2 10 8" xfId="24016" xr:uid="{84E54077-3E50-4D6A-980E-A5796605C3C5}"/>
    <cellStyle name="Normal 3 2 2 2 2 2 10 9" xfId="24017" xr:uid="{E1E3D738-D7FF-41FD-8F45-29C6E39A96B1}"/>
    <cellStyle name="Normal 3 2 2 2 2 2 11" xfId="24018" xr:uid="{F05A9A1B-7299-47ED-967D-0C33223D91E5}"/>
    <cellStyle name="Normal 3 2 2 2 2 2 11 2" xfId="24019" xr:uid="{42AA67E0-F7DD-47AD-8321-85FE6757F7F3}"/>
    <cellStyle name="Normal 3 2 2 2 2 2 11 2 2" xfId="24020" xr:uid="{FB9F8C11-4293-4BAC-AD43-053FDC57D484}"/>
    <cellStyle name="Normal 3 2 2 2 2 2 11 2 2 2" xfId="24021" xr:uid="{3D4A3765-C0C4-446B-937F-89505D6F7323}"/>
    <cellStyle name="Normal 3 2 2 2 2 2 11 2 2 3" xfId="24022" xr:uid="{E07BD820-2CD8-4D29-8EA4-915AAB3E14D7}"/>
    <cellStyle name="Normal 3 2 2 2 2 2 11 2 2 4" xfId="24023" xr:uid="{05BFBCF6-8BB3-42F8-9805-FD8A1C6716B0}"/>
    <cellStyle name="Normal 3 2 2 2 2 2 11 2 2 5" xfId="24024" xr:uid="{DF6347F4-20B3-4D07-9F87-A5ED3B2D6C4D}"/>
    <cellStyle name="Normal 3 2 2 2 2 2 11 2 2 6" xfId="24025" xr:uid="{74454610-8B1F-40DB-960B-B174F73476CC}"/>
    <cellStyle name="Normal 3 2 2 2 2 2 11 3" xfId="24026" xr:uid="{60A9F5DA-B7C4-4841-BC5E-C4923E19DEE8}"/>
    <cellStyle name="Normal 3 2 2 2 2 2 11 4" xfId="24027" xr:uid="{06B15132-BFA4-409E-B6D3-1E31FCFED0E9}"/>
    <cellStyle name="Normal 3 2 2 2 2 2 11 5" xfId="24028" xr:uid="{D78D7413-8AA5-4E9D-9FE0-12C649487575}"/>
    <cellStyle name="Normal 3 2 2 2 2 2 11 6" xfId="24029" xr:uid="{85B38F0C-4A50-4FCB-9868-F96E3ECF0BE3}"/>
    <cellStyle name="Normal 3 2 2 2 2 2 11 7" xfId="24030" xr:uid="{4A39B31C-283B-4CCC-BFB8-947CAEF4A4A4}"/>
    <cellStyle name="Normal 3 2 2 2 2 2 12" xfId="24031" xr:uid="{F9425DA7-5036-4C80-8E39-B3625D5543DE}"/>
    <cellStyle name="Normal 3 2 2 2 2 2 12 2" xfId="24032" xr:uid="{9F23C035-827F-4FAC-A555-9EED0A0F0B20}"/>
    <cellStyle name="Normal 3 2 2 2 2 2 12 3" xfId="24033" xr:uid="{2A7859D5-5E7E-4E67-B055-355B4CC2A6B6}"/>
    <cellStyle name="Normal 3 2 2 2 2 2 12 4" xfId="24034" xr:uid="{B4D33B12-BE1F-4D8E-82AA-1F8BAE58B1F5}"/>
    <cellStyle name="Normal 3 2 2 2 2 2 12 5" xfId="24035" xr:uid="{CF68CB4F-9900-4266-B618-EF69B4EB06AD}"/>
    <cellStyle name="Normal 3 2 2 2 2 2 12 6" xfId="24036" xr:uid="{67D37717-8DCE-433E-BA77-8B156F10F31D}"/>
    <cellStyle name="Normal 3 2 2 2 2 2 13" xfId="24037" xr:uid="{2B2BA7C4-B2BD-4755-8FD7-61E64BE227D6}"/>
    <cellStyle name="Normal 3 2 2 2 2 2 13 2" xfId="24038" xr:uid="{942D8E6E-1E92-45E4-9858-987BBA59E41C}"/>
    <cellStyle name="Normal 3 2 2 2 2 2 13 3" xfId="24039" xr:uid="{DAEB7332-DD2B-4FD8-A6E6-0330FB36786B}"/>
    <cellStyle name="Normal 3 2 2 2 2 2 13 4" xfId="24040" xr:uid="{3E7A74C7-975C-4578-9366-C5690C5102F1}"/>
    <cellStyle name="Normal 3 2 2 2 2 2 13 5" xfId="24041" xr:uid="{0E6B5A1A-B833-4B08-AC3D-2045C671E023}"/>
    <cellStyle name="Normal 3 2 2 2 2 2 13 6" xfId="24042" xr:uid="{1930E5A0-7567-4AD2-8FCB-D441115F2C3B}"/>
    <cellStyle name="Normal 3 2 2 2 2 2 14" xfId="24043" xr:uid="{BF411297-A5F4-4C45-B808-A1EC7F812659}"/>
    <cellStyle name="Normal 3 2 2 2 2 2 14 2" xfId="24044" xr:uid="{E5C7A161-E750-45EC-963F-38F8C9695F98}"/>
    <cellStyle name="Normal 3 2 2 2 2 2 14 3" xfId="24045" xr:uid="{C27DAA15-08D9-444C-B706-9C1D4E8ABADD}"/>
    <cellStyle name="Normal 3 2 2 2 2 2 14 4" xfId="24046" xr:uid="{BC4CF9DD-E466-4A4F-BBA2-53BD13AF02C3}"/>
    <cellStyle name="Normal 3 2 2 2 2 2 14 5" xfId="24047" xr:uid="{C19D3E4C-6FC2-40F4-8B2C-A557DD577EFA}"/>
    <cellStyle name="Normal 3 2 2 2 2 2 14 6" xfId="24048" xr:uid="{BB46F47F-8568-4B3E-B4E2-BB867ACD304C}"/>
    <cellStyle name="Normal 3 2 2 2 2 2 15" xfId="24049" xr:uid="{2E9045DE-99C3-4DEA-86A8-79852D8869C9}"/>
    <cellStyle name="Normal 3 2 2 2 2 2 16" xfId="24050" xr:uid="{E60C5CC2-4776-471A-9EA3-CFE3B59AC94D}"/>
    <cellStyle name="Normal 3 2 2 2 2 2 17" xfId="24051" xr:uid="{75A94B56-C6D3-43A7-BA3E-33F4140433B1}"/>
    <cellStyle name="Normal 3 2 2 2 2 2 18" xfId="24052" xr:uid="{CC189DF4-FC8B-47AF-BB62-A76D21646B54}"/>
    <cellStyle name="Normal 3 2 2 2 2 2 19" xfId="24053" xr:uid="{6914AE4F-9CF7-437C-938C-0D039D730F29}"/>
    <cellStyle name="Normal 3 2 2 2 2 2 2" xfId="24054" xr:uid="{0BC51FE3-F178-46BE-A85C-BEA03DA6D3E9}"/>
    <cellStyle name="Normal 3 2 2 2 2 2 2 10" xfId="24055" xr:uid="{98823067-9AF8-4DB5-AE7A-4C21E61DF0EE}"/>
    <cellStyle name="Normal 3 2 2 2 2 2 2 11" xfId="24056" xr:uid="{6C818815-D7B1-4432-80BE-DBCC920D0533}"/>
    <cellStyle name="Normal 3 2 2 2 2 2 2 12" xfId="24057" xr:uid="{E6ACC163-FF70-4031-87B3-0C0A112A1C70}"/>
    <cellStyle name="Normal 3 2 2 2 2 2 2 13" xfId="24058" xr:uid="{ED0D2A6E-A65A-46F7-A5E9-5D39C4B265EF}"/>
    <cellStyle name="Normal 3 2 2 2 2 2 2 13 10" xfId="24059" xr:uid="{8FC09C6B-27FE-4AFD-BC66-23FA3B686B00}"/>
    <cellStyle name="Normal 3 2 2 2 2 2 2 13 11" xfId="24060" xr:uid="{583633A6-B713-486E-A0E3-D3601018E1BD}"/>
    <cellStyle name="Normal 3 2 2 2 2 2 2 13 11 10" xfId="24061" xr:uid="{82F4CD01-540E-42B4-8568-2FE325BFE570}"/>
    <cellStyle name="Normal 3 2 2 2 2 2 2 13 11 11" xfId="24062" xr:uid="{ABC6DA1F-3E9F-4B4B-AB1B-B55E862AF4B7}"/>
    <cellStyle name="Normal 3 2 2 2 2 2 2 13 11 11 2" xfId="24063" xr:uid="{DE5CE3DB-2762-46E8-A1B2-AD4CBAFEBDCC}"/>
    <cellStyle name="Normal 3 2 2 2 2 2 2 13 11 11 3" xfId="24064" xr:uid="{0A7CB077-03A4-4424-9C4F-15880401E9C0}"/>
    <cellStyle name="Normal 3 2 2 2 2 2 2 13 11 11 4" xfId="24065" xr:uid="{A101B623-44EA-4945-8BA4-E2C33580BE65}"/>
    <cellStyle name="Normal 3 2 2 2 2 2 2 13 11 12" xfId="24066" xr:uid="{05937762-506B-4721-B87E-DBB3D7EB5571}"/>
    <cellStyle name="Normal 3 2 2 2 2 2 2 13 11 13" xfId="24067" xr:uid="{09072748-5E74-4FD2-A56C-8038B1E37FCF}"/>
    <cellStyle name="Normal 3 2 2 2 2 2 2 13 11 14" xfId="24068" xr:uid="{66C96300-0CF4-4E90-B904-E1E067B29E91}"/>
    <cellStyle name="Normal 3 2 2 2 2 2 2 13 11 2" xfId="24069" xr:uid="{CB23885C-8AA6-4660-9280-6375CDA3C932}"/>
    <cellStyle name="Normal 3 2 2 2 2 2 2 13 11 2 10" xfId="24070" xr:uid="{BD7441F2-D15B-47D2-8CA4-2BEBAB666AE1}"/>
    <cellStyle name="Normal 3 2 2 2 2 2 2 13 11 2 11" xfId="24071" xr:uid="{AC36A650-4CA6-40A5-89CB-7858CE60112B}"/>
    <cellStyle name="Normal 3 2 2 2 2 2 2 13 11 2 2" xfId="24072" xr:uid="{16139315-3A50-4BBF-822D-F69F5B57BCDB}"/>
    <cellStyle name="Normal 3 2 2 2 2 2 2 13 11 2 2 10" xfId="24073" xr:uid="{B9984648-6CCE-4BDD-96EF-B578144C94EB}"/>
    <cellStyle name="Normal 3 2 2 2 2 2 2 13 11 2 2 11" xfId="24074" xr:uid="{444A4246-AD1F-43D0-8AD9-8DE4A92C4DBD}"/>
    <cellStyle name="Normal 3 2 2 2 2 2 2 13 11 2 2 2" xfId="24075" xr:uid="{666E394F-47B9-4C58-AC84-5859F45967E0}"/>
    <cellStyle name="Normal 3 2 2 2 2 2 2 13 11 2 2 2 2" xfId="24076" xr:uid="{8DB611D3-00FD-4E8E-BBDE-B4ADB02BEF49}"/>
    <cellStyle name="Normal 3 2 2 2 2 2 2 13 11 2 2 2 2 2" xfId="24077" xr:uid="{C8CF3385-9EF3-442D-8DD9-23D0B078DD51}"/>
    <cellStyle name="Normal 3 2 2 2 2 2 2 13 11 2 2 2 2 3" xfId="24078" xr:uid="{12376B53-E056-43E6-9A7B-7ACBC81811CF}"/>
    <cellStyle name="Normal 3 2 2 2 2 2 2 13 11 2 2 2 2 4" xfId="24079" xr:uid="{6F3ED920-4F37-419F-A4CD-484369C57810}"/>
    <cellStyle name="Normal 3 2 2 2 2 2 2 13 11 2 2 2 3" xfId="24080" xr:uid="{E9A82861-0E18-45FB-BCE9-8834080E59FB}"/>
    <cellStyle name="Normal 3 2 2 2 2 2 2 13 11 2 2 2 4" xfId="24081" xr:uid="{861C66CA-558A-42F6-B8CA-69B6F86A796A}"/>
    <cellStyle name="Normal 3 2 2 2 2 2 2 13 11 2 2 2 5" xfId="24082" xr:uid="{1C0D48AA-D8A0-4CE5-857D-05C9AC645A25}"/>
    <cellStyle name="Normal 3 2 2 2 2 2 2 13 11 2 2 2 6" xfId="24083" xr:uid="{3E2EFF3D-8FB9-44CB-A96B-D2751C3D803A}"/>
    <cellStyle name="Normal 3 2 2 2 2 2 2 13 11 2 2 3" xfId="24084" xr:uid="{142D1756-3CF2-4C41-B099-46235CD20FF1}"/>
    <cellStyle name="Normal 3 2 2 2 2 2 2 13 11 2 2 4" xfId="24085" xr:uid="{096B3C2C-18F3-442C-838F-E01A37D36E71}"/>
    <cellStyle name="Normal 3 2 2 2 2 2 2 13 11 2 2 5" xfId="24086" xr:uid="{11887B1A-E21A-4A37-8809-A05FF1781600}"/>
    <cellStyle name="Normal 3 2 2 2 2 2 2 13 11 2 2 6" xfId="24087" xr:uid="{66D74626-D1E8-40F8-AE75-683750D60DCC}"/>
    <cellStyle name="Normal 3 2 2 2 2 2 2 13 11 2 2 7" xfId="24088" xr:uid="{17128AF0-A818-459C-9706-74906E7AD327}"/>
    <cellStyle name="Normal 3 2 2 2 2 2 2 13 11 2 2 8" xfId="24089" xr:uid="{F2A06BB8-6D5E-4680-AB53-00C13A1BB0B0}"/>
    <cellStyle name="Normal 3 2 2 2 2 2 2 13 11 2 2 8 2" xfId="24090" xr:uid="{2AE60D5C-32F2-48D9-945C-1423842AC3F5}"/>
    <cellStyle name="Normal 3 2 2 2 2 2 2 13 11 2 2 8 3" xfId="24091" xr:uid="{C64A0F00-08B4-4BBC-9AB5-518B3312E48E}"/>
    <cellStyle name="Normal 3 2 2 2 2 2 2 13 11 2 2 8 4" xfId="24092" xr:uid="{CFAFBCDA-D587-4E72-A301-983D047D8DE5}"/>
    <cellStyle name="Normal 3 2 2 2 2 2 2 13 11 2 2 9" xfId="24093" xr:uid="{571CB55D-CFF4-4E0B-930A-7D0894D70290}"/>
    <cellStyle name="Normal 3 2 2 2 2 2 2 13 11 2 3" xfId="24094" xr:uid="{78F16AB7-AA23-47BB-B062-9C9DCFA37D25}"/>
    <cellStyle name="Normal 3 2 2 2 2 2 2 13 11 2 3 2" xfId="24095" xr:uid="{F8E2A03A-2264-46A4-8938-C4D1CE7B2A01}"/>
    <cellStyle name="Normal 3 2 2 2 2 2 2 13 11 2 3 2 2" xfId="24096" xr:uid="{E9B5E591-3484-4164-8B12-AB5AAA4B013C}"/>
    <cellStyle name="Normal 3 2 2 2 2 2 2 13 11 2 3 2 3" xfId="24097" xr:uid="{7B88AD8B-11A8-4B00-97A9-84E53D275220}"/>
    <cellStyle name="Normal 3 2 2 2 2 2 2 13 11 2 3 2 4" xfId="24098" xr:uid="{7D337331-39D7-411A-8D96-D55058B83A7F}"/>
    <cellStyle name="Normal 3 2 2 2 2 2 2 13 11 2 3 3" xfId="24099" xr:uid="{0FB64181-93EB-422F-81FE-698A859DAA23}"/>
    <cellStyle name="Normal 3 2 2 2 2 2 2 13 11 2 3 4" xfId="24100" xr:uid="{AA15E59D-5FB2-48A5-8CFC-27C2047E5775}"/>
    <cellStyle name="Normal 3 2 2 2 2 2 2 13 11 2 3 5" xfId="24101" xr:uid="{38F100EB-32AF-4BA7-85D4-595EDAFC50DA}"/>
    <cellStyle name="Normal 3 2 2 2 2 2 2 13 11 2 3 6" xfId="24102" xr:uid="{1FC5FB7C-1B26-4D02-98C7-E096293BF60F}"/>
    <cellStyle name="Normal 3 2 2 2 2 2 2 13 11 2 4" xfId="24103" xr:uid="{7F7BBAD5-1493-461D-B9F1-F22C32B70920}"/>
    <cellStyle name="Normal 3 2 2 2 2 2 2 13 11 2 5" xfId="24104" xr:uid="{2374B3CA-6E82-43FA-A5F1-A325DE08DD07}"/>
    <cellStyle name="Normal 3 2 2 2 2 2 2 13 11 2 6" xfId="24105" xr:uid="{A17D28ED-F0DC-4B88-9822-131C5492AF89}"/>
    <cellStyle name="Normal 3 2 2 2 2 2 2 13 11 2 7" xfId="24106" xr:uid="{A1BF6AC8-5E87-4952-B1EB-87A6A83E96FF}"/>
    <cellStyle name="Normal 3 2 2 2 2 2 2 13 11 2 8" xfId="24107" xr:uid="{9851869E-7BD5-4D7A-A97B-43E29DB3FC4C}"/>
    <cellStyle name="Normal 3 2 2 2 2 2 2 13 11 2 8 2" xfId="24108" xr:uid="{23015946-DD6D-4323-A64E-B35AB845B2B4}"/>
    <cellStyle name="Normal 3 2 2 2 2 2 2 13 11 2 8 3" xfId="24109" xr:uid="{BB2F46EF-29FA-4328-8188-6C525D20A4C1}"/>
    <cellStyle name="Normal 3 2 2 2 2 2 2 13 11 2 8 4" xfId="24110" xr:uid="{11212938-1958-484F-8454-65D7ABFD61CB}"/>
    <cellStyle name="Normal 3 2 2 2 2 2 2 13 11 2 9" xfId="24111" xr:uid="{DCE7D39D-2DD5-4A44-AB05-6999482719F0}"/>
    <cellStyle name="Normal 3 2 2 2 2 2 2 13 11 3" xfId="24112" xr:uid="{DFB7DE5E-3FC7-4815-BED2-04878CEB5DDD}"/>
    <cellStyle name="Normal 3 2 2 2 2 2 2 13 11 4" xfId="24113" xr:uid="{2A591496-01A1-4B7B-A24C-D4C7EC191A92}"/>
    <cellStyle name="Normal 3 2 2 2 2 2 2 13 11 5" xfId="24114" xr:uid="{1DD61134-DA82-4C9F-BB1B-5248F14D7E32}"/>
    <cellStyle name="Normal 3 2 2 2 2 2 2 13 11 5 2" xfId="24115" xr:uid="{D2549AB8-C4DD-4E54-B6ED-B96D1FBE6D2D}"/>
    <cellStyle name="Normal 3 2 2 2 2 2 2 13 11 5 2 2" xfId="24116" xr:uid="{9C82130A-3CE9-482D-B319-67A2ED20878B}"/>
    <cellStyle name="Normal 3 2 2 2 2 2 2 13 11 5 2 3" xfId="24117" xr:uid="{320DDEF5-5F0B-4815-8BC5-1FA2A7A90757}"/>
    <cellStyle name="Normal 3 2 2 2 2 2 2 13 11 5 2 4" xfId="24118" xr:uid="{6A0B8AF7-B9A5-4BAA-AD5D-EBCD856E6113}"/>
    <cellStyle name="Normal 3 2 2 2 2 2 2 13 11 5 3" xfId="24119" xr:uid="{585478F2-55C3-4CA8-824A-F7BEB261767B}"/>
    <cellStyle name="Normal 3 2 2 2 2 2 2 13 11 5 4" xfId="24120" xr:uid="{CF1F21DE-65DA-43B0-8ED7-7FF117E5551A}"/>
    <cellStyle name="Normal 3 2 2 2 2 2 2 13 11 5 5" xfId="24121" xr:uid="{794E0DF4-544D-403F-BAD5-1C988889951D}"/>
    <cellStyle name="Normal 3 2 2 2 2 2 2 13 11 5 6" xfId="24122" xr:uid="{279EA8BD-CC91-4F79-B7AC-664A4216B1A2}"/>
    <cellStyle name="Normal 3 2 2 2 2 2 2 13 11 6" xfId="24123" xr:uid="{0A7FD608-C965-4277-ACF6-51793F5E13A6}"/>
    <cellStyle name="Normal 3 2 2 2 2 2 2 13 11 7" xfId="24124" xr:uid="{C584D62E-9E38-4286-A2A1-98E54DA8A510}"/>
    <cellStyle name="Normal 3 2 2 2 2 2 2 13 11 8" xfId="24125" xr:uid="{498B3B89-A7C9-4DC0-96C6-8A85D4E6E68B}"/>
    <cellStyle name="Normal 3 2 2 2 2 2 2 13 11 9" xfId="24126" xr:uid="{5D323AC7-AA05-42D5-9B17-0BE72B278EEB}"/>
    <cellStyle name="Normal 3 2 2 2 2 2 2 13 12" xfId="24127" xr:uid="{F339553E-D50F-44AA-848A-3F17EF558F75}"/>
    <cellStyle name="Normal 3 2 2 2 2 2 2 13 13" xfId="24128" xr:uid="{9D98C09C-29CD-4E15-B33B-4781852CBF49}"/>
    <cellStyle name="Normal 3 2 2 2 2 2 2 13 13 10" xfId="24129" xr:uid="{4CBADF18-F68C-4DDF-A0D4-FB2FE618CF0D}"/>
    <cellStyle name="Normal 3 2 2 2 2 2 2 13 13 11" xfId="24130" xr:uid="{0288390E-7B56-4D8A-B37A-465275AD359C}"/>
    <cellStyle name="Normal 3 2 2 2 2 2 2 13 13 2" xfId="24131" xr:uid="{FA318D20-2771-4642-90FF-DE8BB13AD33F}"/>
    <cellStyle name="Normal 3 2 2 2 2 2 2 13 13 2 10" xfId="24132" xr:uid="{7DD7AE60-F84A-453E-8BB7-5EB0BFF3BC43}"/>
    <cellStyle name="Normal 3 2 2 2 2 2 2 13 13 2 11" xfId="24133" xr:uid="{885440D6-786B-469B-A4B3-71B182241126}"/>
    <cellStyle name="Normal 3 2 2 2 2 2 2 13 13 2 2" xfId="24134" xr:uid="{88DF051D-A2B3-4DAD-8B85-289AE7022C24}"/>
    <cellStyle name="Normal 3 2 2 2 2 2 2 13 13 2 2 2" xfId="24135" xr:uid="{3D0C5654-4D2E-4ABA-81F0-E86038BB72C1}"/>
    <cellStyle name="Normal 3 2 2 2 2 2 2 13 13 2 2 2 2" xfId="24136" xr:uid="{AFA54FD6-4810-4489-AF0A-CA58A7C7439A}"/>
    <cellStyle name="Normal 3 2 2 2 2 2 2 13 13 2 2 2 3" xfId="24137" xr:uid="{53FD8654-8FD1-434C-9578-47C1BECCFDC9}"/>
    <cellStyle name="Normal 3 2 2 2 2 2 2 13 13 2 2 2 4" xfId="24138" xr:uid="{96330B5C-B5B2-4E59-B1FB-AAC22C145BFC}"/>
    <cellStyle name="Normal 3 2 2 2 2 2 2 13 13 2 2 3" xfId="24139" xr:uid="{B0B0C471-B428-43E5-BE23-A816D94E44BC}"/>
    <cellStyle name="Normal 3 2 2 2 2 2 2 13 13 2 2 4" xfId="24140" xr:uid="{E2AB3816-EDC9-4C4C-825B-736AAEFD2DDE}"/>
    <cellStyle name="Normal 3 2 2 2 2 2 2 13 13 2 2 5" xfId="24141" xr:uid="{752A5A7D-6FB9-47FD-A277-5D26CAACB379}"/>
    <cellStyle name="Normal 3 2 2 2 2 2 2 13 13 2 2 6" xfId="24142" xr:uid="{BE55100D-6B27-462E-9AAD-51AFED3AA56A}"/>
    <cellStyle name="Normal 3 2 2 2 2 2 2 13 13 2 3" xfId="24143" xr:uid="{014EBC6E-B586-4BED-AF33-76D2B43C9CEB}"/>
    <cellStyle name="Normal 3 2 2 2 2 2 2 13 13 2 4" xfId="24144" xr:uid="{E65FC653-0A01-4C24-A779-3BAEFF5DABE3}"/>
    <cellStyle name="Normal 3 2 2 2 2 2 2 13 13 2 5" xfId="24145" xr:uid="{68025D79-B913-4D39-8F8C-546420D6EC99}"/>
    <cellStyle name="Normal 3 2 2 2 2 2 2 13 13 2 6" xfId="24146" xr:uid="{F4E15220-EF94-4D59-9F24-8A23210F7994}"/>
    <cellStyle name="Normal 3 2 2 2 2 2 2 13 13 2 7" xfId="24147" xr:uid="{1FB53D81-2120-46A0-BE34-D0CEB8067119}"/>
    <cellStyle name="Normal 3 2 2 2 2 2 2 13 13 2 8" xfId="24148" xr:uid="{C83E81A0-BDBA-44BC-BC5F-AA31CA004B18}"/>
    <cellStyle name="Normal 3 2 2 2 2 2 2 13 13 2 8 2" xfId="24149" xr:uid="{85B6B143-85D7-40F3-BF67-0B195DE3EBC9}"/>
    <cellStyle name="Normal 3 2 2 2 2 2 2 13 13 2 8 3" xfId="24150" xr:uid="{D1BE5C4D-9526-4765-BCEE-43F083C4F49B}"/>
    <cellStyle name="Normal 3 2 2 2 2 2 2 13 13 2 8 4" xfId="24151" xr:uid="{8390DF39-95FE-4854-A8CB-06A8D9DB24E6}"/>
    <cellStyle name="Normal 3 2 2 2 2 2 2 13 13 2 9" xfId="24152" xr:uid="{816A3013-3FAE-43AE-A015-45060D71A915}"/>
    <cellStyle name="Normal 3 2 2 2 2 2 2 13 13 3" xfId="24153" xr:uid="{EEA554CB-D4F5-4885-A7FA-C65F09878297}"/>
    <cellStyle name="Normal 3 2 2 2 2 2 2 13 13 3 2" xfId="24154" xr:uid="{6B8B8747-70AB-4513-B372-144DD1E53766}"/>
    <cellStyle name="Normal 3 2 2 2 2 2 2 13 13 3 2 2" xfId="24155" xr:uid="{CD822DFC-2196-4EB7-868C-A4BBF3A2B833}"/>
    <cellStyle name="Normal 3 2 2 2 2 2 2 13 13 3 2 3" xfId="24156" xr:uid="{A1E7F506-9835-474C-8606-F86E41C05C3B}"/>
    <cellStyle name="Normal 3 2 2 2 2 2 2 13 13 3 2 4" xfId="24157" xr:uid="{FC5E27D2-A91D-431C-BFBE-D2DC23F165EC}"/>
    <cellStyle name="Normal 3 2 2 2 2 2 2 13 13 3 3" xfId="24158" xr:uid="{3DB50960-B0DC-41D8-A80C-C364D02C884B}"/>
    <cellStyle name="Normal 3 2 2 2 2 2 2 13 13 3 4" xfId="24159" xr:uid="{7C699E3D-A399-4181-A5D1-552457DAF7D4}"/>
    <cellStyle name="Normal 3 2 2 2 2 2 2 13 13 3 5" xfId="24160" xr:uid="{7B5D0B1A-3168-46EC-9320-FF5D628ED3AE}"/>
    <cellStyle name="Normal 3 2 2 2 2 2 2 13 13 3 6" xfId="24161" xr:uid="{AF7EFF26-EA18-48EC-9A38-834C482DE196}"/>
    <cellStyle name="Normal 3 2 2 2 2 2 2 13 13 4" xfId="24162" xr:uid="{81D74E05-E99A-4EBE-9730-C2576CA4B2B2}"/>
    <cellStyle name="Normal 3 2 2 2 2 2 2 13 13 5" xfId="24163" xr:uid="{99D843C4-C937-40DF-A20B-F0925CB62002}"/>
    <cellStyle name="Normal 3 2 2 2 2 2 2 13 13 6" xfId="24164" xr:uid="{2FC99981-8688-4CCF-B912-58A5C2F87182}"/>
    <cellStyle name="Normal 3 2 2 2 2 2 2 13 13 7" xfId="24165" xr:uid="{7D54781F-893F-4AEA-A06E-516772F1E1ED}"/>
    <cellStyle name="Normal 3 2 2 2 2 2 2 13 13 8" xfId="24166" xr:uid="{D699710E-DDB1-4C37-A442-F56470580D59}"/>
    <cellStyle name="Normal 3 2 2 2 2 2 2 13 13 8 2" xfId="24167" xr:uid="{C199FCEA-3BF8-427B-8457-EDDF790F8BFF}"/>
    <cellStyle name="Normal 3 2 2 2 2 2 2 13 13 8 3" xfId="24168" xr:uid="{E23ADB46-A77B-4D4E-8741-62758F13E4FC}"/>
    <cellStyle name="Normal 3 2 2 2 2 2 2 13 13 8 4" xfId="24169" xr:uid="{D393CE19-49F4-4A63-A5CB-0C55B06342D6}"/>
    <cellStyle name="Normal 3 2 2 2 2 2 2 13 13 9" xfId="24170" xr:uid="{62E8FEFF-A100-4E9E-AF18-4D6FB53288B1}"/>
    <cellStyle name="Normal 3 2 2 2 2 2 2 13 14" xfId="24171" xr:uid="{C0181288-0CC0-41FF-940C-9C94E38A9E33}"/>
    <cellStyle name="Normal 3 2 2 2 2 2 2 13 15" xfId="24172" xr:uid="{7F932FA3-94DF-48CB-9E03-C1853B077C27}"/>
    <cellStyle name="Normal 3 2 2 2 2 2 2 13 15 2" xfId="24173" xr:uid="{36318D1D-DE96-4337-9CC9-078D0551E189}"/>
    <cellStyle name="Normal 3 2 2 2 2 2 2 13 15 2 2" xfId="24174" xr:uid="{F34B181A-AB04-453B-AB20-83BF3AB5BDC1}"/>
    <cellStyle name="Normal 3 2 2 2 2 2 2 13 15 2 3" xfId="24175" xr:uid="{4B7EBC3F-23CD-4509-9EF9-8EC97304F529}"/>
    <cellStyle name="Normal 3 2 2 2 2 2 2 13 15 2 4" xfId="24176" xr:uid="{DBD9678D-01AA-4464-9CF3-2DB709917575}"/>
    <cellStyle name="Normal 3 2 2 2 2 2 2 13 15 3" xfId="24177" xr:uid="{5B94C67C-CBAC-439B-9F72-2ACDD8F96BFC}"/>
    <cellStyle name="Normal 3 2 2 2 2 2 2 13 15 4" xfId="24178" xr:uid="{9990A9B1-A206-4020-AA65-88A83DD09245}"/>
    <cellStyle name="Normal 3 2 2 2 2 2 2 13 15 5" xfId="24179" xr:uid="{6BF9BAAC-3EAD-4B71-A24D-38BD4A7C76A1}"/>
    <cellStyle name="Normal 3 2 2 2 2 2 2 13 15 6" xfId="24180" xr:uid="{DF07DD66-D7FB-4AD2-BA48-F2AC16BD3E41}"/>
    <cellStyle name="Normal 3 2 2 2 2 2 2 13 16" xfId="24181" xr:uid="{9D184785-FE4D-46AF-AF75-26059A09BCCB}"/>
    <cellStyle name="Normal 3 2 2 2 2 2 2 13 17" xfId="24182" xr:uid="{BE6CC926-791C-4B5B-A733-25C392048CA7}"/>
    <cellStyle name="Normal 3 2 2 2 2 2 2 13 18" xfId="24183" xr:uid="{499040F9-B54B-4DD1-880B-44FF85EBB887}"/>
    <cellStyle name="Normal 3 2 2 2 2 2 2 13 19" xfId="24184" xr:uid="{A2B3C63D-8A8B-4E4A-BB05-DFD1D2DC9DEE}"/>
    <cellStyle name="Normal 3 2 2 2 2 2 2 13 2" xfId="24185" xr:uid="{57EFEF91-43F1-401B-A5CA-0503400C3367}"/>
    <cellStyle name="Normal 3 2 2 2 2 2 2 13 2 10" xfId="24186" xr:uid="{0D48205E-B598-4320-8D32-D94B36CA829A}"/>
    <cellStyle name="Normal 3 2 2 2 2 2 2 13 2 11" xfId="24187" xr:uid="{802A126A-13F8-4F12-B34B-CBA970100C30}"/>
    <cellStyle name="Normal 3 2 2 2 2 2 2 13 2 12" xfId="24188" xr:uid="{F538E6A6-3139-4597-9E41-5A8BD065F368}"/>
    <cellStyle name="Normal 3 2 2 2 2 2 2 13 2 13" xfId="24189" xr:uid="{1A777456-684B-441A-B9DE-9DD98C31698C}"/>
    <cellStyle name="Normal 3 2 2 2 2 2 2 13 2 13 2" xfId="24190" xr:uid="{F274D447-D8E3-4D13-A5FB-08DAFB2A93A8}"/>
    <cellStyle name="Normal 3 2 2 2 2 2 2 13 2 13 3" xfId="24191" xr:uid="{C3FC47F6-BA7B-48F9-AE7D-C4B0E3480F1D}"/>
    <cellStyle name="Normal 3 2 2 2 2 2 2 13 2 13 4" xfId="24192" xr:uid="{00895E02-9B04-4E86-8743-79EAE56B90A9}"/>
    <cellStyle name="Normal 3 2 2 2 2 2 2 13 2 14" xfId="24193" xr:uid="{36273846-B905-4FC2-AE89-CEF814573C93}"/>
    <cellStyle name="Normal 3 2 2 2 2 2 2 13 2 15" xfId="24194" xr:uid="{B12BB531-126B-44B1-84FA-B11EA6778737}"/>
    <cellStyle name="Normal 3 2 2 2 2 2 2 13 2 16" xfId="24195" xr:uid="{61B72D8B-A20F-4E28-A3C9-031A6BDD8BE1}"/>
    <cellStyle name="Normal 3 2 2 2 2 2 2 13 2 2" xfId="24196" xr:uid="{D9CF6C2F-D2D7-4576-B3F0-B62A47D4F0AA}"/>
    <cellStyle name="Normal 3 2 2 2 2 2 2 13 2 2 10" xfId="24197" xr:uid="{F94550E8-A7E2-4CA0-A014-E8146A045BA3}"/>
    <cellStyle name="Normal 3 2 2 2 2 2 2 13 2 2 11" xfId="24198" xr:uid="{85E17B02-6E24-47D2-BC9B-DB24F0367DD7}"/>
    <cellStyle name="Normal 3 2 2 2 2 2 2 13 2 2 11 2" xfId="24199" xr:uid="{28823E68-CB77-404B-B0D0-68658A8FCCA6}"/>
    <cellStyle name="Normal 3 2 2 2 2 2 2 13 2 2 11 3" xfId="24200" xr:uid="{D889C1E7-87FC-49A5-9292-719279429963}"/>
    <cellStyle name="Normal 3 2 2 2 2 2 2 13 2 2 11 4" xfId="24201" xr:uid="{7ED95DC5-5C33-4206-B86A-5DEAC93FEC99}"/>
    <cellStyle name="Normal 3 2 2 2 2 2 2 13 2 2 12" xfId="24202" xr:uid="{AAF22175-4090-45AB-9976-E07B7BF633DB}"/>
    <cellStyle name="Normal 3 2 2 2 2 2 2 13 2 2 13" xfId="24203" xr:uid="{3981E90D-2F49-41FD-B034-1DB04FCCDB0A}"/>
    <cellStyle name="Normal 3 2 2 2 2 2 2 13 2 2 14" xfId="24204" xr:uid="{086B6CE6-6A28-49DE-9377-EB8EA2789B74}"/>
    <cellStyle name="Normal 3 2 2 2 2 2 2 13 2 2 2" xfId="24205" xr:uid="{60A9E5E0-F18C-42A6-80C8-D7A9B3B6745C}"/>
    <cellStyle name="Normal 3 2 2 2 2 2 2 13 2 2 2 10" xfId="24206" xr:uid="{DE467BA2-858B-48E4-A6B6-24EE59039AD2}"/>
    <cellStyle name="Normal 3 2 2 2 2 2 2 13 2 2 2 11" xfId="24207" xr:uid="{A840585D-FDD1-49CE-86C0-862DDBB008CE}"/>
    <cellStyle name="Normal 3 2 2 2 2 2 2 13 2 2 2 2" xfId="24208" xr:uid="{D4EBA002-41B7-42EB-A405-C0365249960C}"/>
    <cellStyle name="Normal 3 2 2 2 2 2 2 13 2 2 2 2 10" xfId="24209" xr:uid="{D749DF3C-7C8D-440A-BDB7-58732DF32B4F}"/>
    <cellStyle name="Normal 3 2 2 2 2 2 2 13 2 2 2 2 11" xfId="24210" xr:uid="{C9C6AF96-5EAE-40AE-98FC-229817E0DC71}"/>
    <cellStyle name="Normal 3 2 2 2 2 2 2 13 2 2 2 2 2" xfId="24211" xr:uid="{14616E33-2AAC-4A85-B279-CE2FEA290ED3}"/>
    <cellStyle name="Normal 3 2 2 2 2 2 2 13 2 2 2 2 2 2" xfId="24212" xr:uid="{5BB937F8-95E2-4C58-8ADD-16D82ACA480A}"/>
    <cellStyle name="Normal 3 2 2 2 2 2 2 13 2 2 2 2 2 2 2" xfId="24213" xr:uid="{D4269557-C9DF-4998-AD46-88A8B72FFE1C}"/>
    <cellStyle name="Normal 3 2 2 2 2 2 2 13 2 2 2 2 2 2 3" xfId="24214" xr:uid="{D57E867B-48B6-42A4-9CF1-4FDD78192C98}"/>
    <cellStyle name="Normal 3 2 2 2 2 2 2 13 2 2 2 2 2 2 4" xfId="24215" xr:uid="{078888FD-98CC-47BF-989E-B28D89E22CF7}"/>
    <cellStyle name="Normal 3 2 2 2 2 2 2 13 2 2 2 2 2 3" xfId="24216" xr:uid="{3CCB3F10-D10A-4D45-A602-F88C93C5549D}"/>
    <cellStyle name="Normal 3 2 2 2 2 2 2 13 2 2 2 2 2 4" xfId="24217" xr:uid="{42A674C7-90EA-443A-A83E-7466A88FB4C0}"/>
    <cellStyle name="Normal 3 2 2 2 2 2 2 13 2 2 2 2 2 5" xfId="24218" xr:uid="{5536AF7A-7F4A-433C-BBEC-FAEAF5A88FFE}"/>
    <cellStyle name="Normal 3 2 2 2 2 2 2 13 2 2 2 2 2 6" xfId="24219" xr:uid="{FBA3895B-7D44-4849-ADE7-87919C1598E4}"/>
    <cellStyle name="Normal 3 2 2 2 2 2 2 13 2 2 2 2 3" xfId="24220" xr:uid="{3FA25030-6889-4ECE-B44B-5E0286E12464}"/>
    <cellStyle name="Normal 3 2 2 2 2 2 2 13 2 2 2 2 4" xfId="24221" xr:uid="{FB099A7F-52E7-4F6C-B13E-956A89A4D25F}"/>
    <cellStyle name="Normal 3 2 2 2 2 2 2 13 2 2 2 2 5" xfId="24222" xr:uid="{54ED473E-5E82-46AE-BDEE-C8818E5899EE}"/>
    <cellStyle name="Normal 3 2 2 2 2 2 2 13 2 2 2 2 6" xfId="24223" xr:uid="{E8E82041-1F68-4922-9CC0-169879354CD6}"/>
    <cellStyle name="Normal 3 2 2 2 2 2 2 13 2 2 2 2 7" xfId="24224" xr:uid="{E84C44D0-5D45-4875-9FC3-C53C9E718E4D}"/>
    <cellStyle name="Normal 3 2 2 2 2 2 2 13 2 2 2 2 8" xfId="24225" xr:uid="{ED9A3B9C-7CE8-40ED-8900-D22B4C269C02}"/>
    <cellStyle name="Normal 3 2 2 2 2 2 2 13 2 2 2 2 8 2" xfId="24226" xr:uid="{D8FC1ABF-DB5A-4906-AEBD-0E5077F1A922}"/>
    <cellStyle name="Normal 3 2 2 2 2 2 2 13 2 2 2 2 8 3" xfId="24227" xr:uid="{A73FF963-6C9C-4801-A5C2-9628C2812C80}"/>
    <cellStyle name="Normal 3 2 2 2 2 2 2 13 2 2 2 2 8 4" xfId="24228" xr:uid="{EEAFE830-ABF8-466B-89C6-C20C3985FDCF}"/>
    <cellStyle name="Normal 3 2 2 2 2 2 2 13 2 2 2 2 9" xfId="24229" xr:uid="{905EAA0C-B11F-43CA-8EE0-8BA58C53C3C1}"/>
    <cellStyle name="Normal 3 2 2 2 2 2 2 13 2 2 2 3" xfId="24230" xr:uid="{6EAC078A-9F9D-4B6D-8BF1-017E0810F341}"/>
    <cellStyle name="Normal 3 2 2 2 2 2 2 13 2 2 2 3 2" xfId="24231" xr:uid="{F5D38353-6DD1-426F-9C08-2CE372E77E24}"/>
    <cellStyle name="Normal 3 2 2 2 2 2 2 13 2 2 2 3 2 2" xfId="24232" xr:uid="{D9781E48-2B78-4CE9-8360-DA010702BDBF}"/>
    <cellStyle name="Normal 3 2 2 2 2 2 2 13 2 2 2 3 2 3" xfId="24233" xr:uid="{50BD29E6-0E84-4F75-A347-DB6A11374406}"/>
    <cellStyle name="Normal 3 2 2 2 2 2 2 13 2 2 2 3 2 4" xfId="24234" xr:uid="{C5BBF4E0-965F-4CCF-97A8-02F89F0EB80F}"/>
    <cellStyle name="Normal 3 2 2 2 2 2 2 13 2 2 2 3 3" xfId="24235" xr:uid="{7A331F08-7F9C-4C7A-96B8-081AC4037182}"/>
    <cellStyle name="Normal 3 2 2 2 2 2 2 13 2 2 2 3 4" xfId="24236" xr:uid="{A3CDD998-B3A5-45B5-90FB-A226A4DD84A2}"/>
    <cellStyle name="Normal 3 2 2 2 2 2 2 13 2 2 2 3 5" xfId="24237" xr:uid="{28BD9D75-7BE6-4CF4-8A2F-0BEF9B731BAB}"/>
    <cellStyle name="Normal 3 2 2 2 2 2 2 13 2 2 2 3 6" xfId="24238" xr:uid="{A942DFD1-A89B-4141-A56D-5B1264F3405B}"/>
    <cellStyle name="Normal 3 2 2 2 2 2 2 13 2 2 2 4" xfId="24239" xr:uid="{40C428BC-F23E-4C82-B6DF-93BF7A9AE572}"/>
    <cellStyle name="Normal 3 2 2 2 2 2 2 13 2 2 2 5" xfId="24240" xr:uid="{E4ACFEAD-6B4C-4F8A-A4EB-0E2C29B7A5A0}"/>
    <cellStyle name="Normal 3 2 2 2 2 2 2 13 2 2 2 6" xfId="24241" xr:uid="{3853361A-0EFA-4A28-9F83-F3B121D575DC}"/>
    <cellStyle name="Normal 3 2 2 2 2 2 2 13 2 2 2 7" xfId="24242" xr:uid="{178FEE39-1271-460C-B673-7EC877859150}"/>
    <cellStyle name="Normal 3 2 2 2 2 2 2 13 2 2 2 8" xfId="24243" xr:uid="{1100A9CE-5358-4AC5-8411-882F9D5A4812}"/>
    <cellStyle name="Normal 3 2 2 2 2 2 2 13 2 2 2 8 2" xfId="24244" xr:uid="{AE8FE327-9E04-4B2B-9CA1-A088A9190232}"/>
    <cellStyle name="Normal 3 2 2 2 2 2 2 13 2 2 2 8 3" xfId="24245" xr:uid="{00EF4EA7-5A00-452C-9E4B-C2B963A089D1}"/>
    <cellStyle name="Normal 3 2 2 2 2 2 2 13 2 2 2 8 4" xfId="24246" xr:uid="{0F9D5586-709E-4A72-8EB5-D906D103244B}"/>
    <cellStyle name="Normal 3 2 2 2 2 2 2 13 2 2 2 9" xfId="24247" xr:uid="{FBC5E103-AD10-40BB-A421-186252D3C269}"/>
    <cellStyle name="Normal 3 2 2 2 2 2 2 13 2 2 3" xfId="24248" xr:uid="{2705BC00-6F13-4596-A095-9B9C21D4F900}"/>
    <cellStyle name="Normal 3 2 2 2 2 2 2 13 2 2 4" xfId="24249" xr:uid="{98BF7FD9-C761-41B2-B1FA-8661AF3FD90B}"/>
    <cellStyle name="Normal 3 2 2 2 2 2 2 13 2 2 5" xfId="24250" xr:uid="{74D672F0-AB75-4642-AC37-194562B35624}"/>
    <cellStyle name="Normal 3 2 2 2 2 2 2 13 2 2 5 2" xfId="24251" xr:uid="{AF72489B-FEFB-446C-885D-1502E6E53A55}"/>
    <cellStyle name="Normal 3 2 2 2 2 2 2 13 2 2 5 2 2" xfId="24252" xr:uid="{7A73A040-53DD-4420-99E6-08CA1F165CCF}"/>
    <cellStyle name="Normal 3 2 2 2 2 2 2 13 2 2 5 2 3" xfId="24253" xr:uid="{950C428F-DC44-4432-8C29-8B648F70D0CF}"/>
    <cellStyle name="Normal 3 2 2 2 2 2 2 13 2 2 5 2 4" xfId="24254" xr:uid="{7D52889E-D5AE-4012-9587-1A2BB316538E}"/>
    <cellStyle name="Normal 3 2 2 2 2 2 2 13 2 2 5 3" xfId="24255" xr:uid="{A7276BDC-BDBD-4E49-A44B-7C4C39361D18}"/>
    <cellStyle name="Normal 3 2 2 2 2 2 2 13 2 2 5 4" xfId="24256" xr:uid="{FE18997C-3B23-4953-9A21-A97E6423A3FB}"/>
    <cellStyle name="Normal 3 2 2 2 2 2 2 13 2 2 5 5" xfId="24257" xr:uid="{CA84C8D1-8505-4D70-8748-FAB9B9824840}"/>
    <cellStyle name="Normal 3 2 2 2 2 2 2 13 2 2 5 6" xfId="24258" xr:uid="{ECCED0E6-62A5-424D-8CD4-46DC527661E7}"/>
    <cellStyle name="Normal 3 2 2 2 2 2 2 13 2 2 6" xfId="24259" xr:uid="{544EEFC0-4D1E-48D9-B5AD-7ECB8756D814}"/>
    <cellStyle name="Normal 3 2 2 2 2 2 2 13 2 2 7" xfId="24260" xr:uid="{0BEF2A1B-4009-4243-A9A3-D186FF23CA04}"/>
    <cellStyle name="Normal 3 2 2 2 2 2 2 13 2 2 8" xfId="24261" xr:uid="{5EEB04C4-E34F-4F50-92B9-7F5468DB0BD8}"/>
    <cellStyle name="Normal 3 2 2 2 2 2 2 13 2 2 9" xfId="24262" xr:uid="{029CD433-9EE1-4D99-8ECF-DA2833D9CED4}"/>
    <cellStyle name="Normal 3 2 2 2 2 2 2 13 2 3" xfId="24263" xr:uid="{7E2D9B69-B7B2-4E8B-9640-47AA685D8BF0}"/>
    <cellStyle name="Normal 3 2 2 2 2 2 2 13 2 4" xfId="24264" xr:uid="{12A3381E-16C8-44B0-99E2-DD941E97AB72}"/>
    <cellStyle name="Normal 3 2 2 2 2 2 2 13 2 5" xfId="24265" xr:uid="{3F92FB9F-D005-4F97-92C2-F551F9C87B17}"/>
    <cellStyle name="Normal 3 2 2 2 2 2 2 13 2 5 10" xfId="24266" xr:uid="{81D6C15E-981C-48ED-A25E-FC93CD24B2DA}"/>
    <cellStyle name="Normal 3 2 2 2 2 2 2 13 2 5 11" xfId="24267" xr:uid="{E3189D97-98FE-4BD1-B199-77FDB367761A}"/>
    <cellStyle name="Normal 3 2 2 2 2 2 2 13 2 5 2" xfId="24268" xr:uid="{4623D44C-335D-4F34-8367-9A3C727AB082}"/>
    <cellStyle name="Normal 3 2 2 2 2 2 2 13 2 5 2 10" xfId="24269" xr:uid="{E9709038-56ED-4214-913F-049BC64016D5}"/>
    <cellStyle name="Normal 3 2 2 2 2 2 2 13 2 5 2 11" xfId="24270" xr:uid="{49CC62D6-245C-4015-9871-D50FA17A5D59}"/>
    <cellStyle name="Normal 3 2 2 2 2 2 2 13 2 5 2 2" xfId="24271" xr:uid="{60985571-DC7E-4145-B637-530CA0948740}"/>
    <cellStyle name="Normal 3 2 2 2 2 2 2 13 2 5 2 2 2" xfId="24272" xr:uid="{57F0A4E0-BF34-40B9-86B2-5C9095C52214}"/>
    <cellStyle name="Normal 3 2 2 2 2 2 2 13 2 5 2 2 2 2" xfId="24273" xr:uid="{DAFD508D-8A16-4035-B954-DD35E4047769}"/>
    <cellStyle name="Normal 3 2 2 2 2 2 2 13 2 5 2 2 2 3" xfId="24274" xr:uid="{EDBF5C91-81B3-49A8-AA0C-296E2EC2AD24}"/>
    <cellStyle name="Normal 3 2 2 2 2 2 2 13 2 5 2 2 2 4" xfId="24275" xr:uid="{A3013F03-CDA7-4FF7-A175-BE739394C5C0}"/>
    <cellStyle name="Normal 3 2 2 2 2 2 2 13 2 5 2 2 3" xfId="24276" xr:uid="{EAD4625E-A32A-432E-BDA7-474AEABC94FE}"/>
    <cellStyle name="Normal 3 2 2 2 2 2 2 13 2 5 2 2 4" xfId="24277" xr:uid="{FA2BC32F-AF7E-4830-8FF8-BBC8FD539EFA}"/>
    <cellStyle name="Normal 3 2 2 2 2 2 2 13 2 5 2 2 5" xfId="24278" xr:uid="{2D908269-FE09-423E-90F5-C9D8491713CE}"/>
    <cellStyle name="Normal 3 2 2 2 2 2 2 13 2 5 2 2 6" xfId="24279" xr:uid="{9828ED2A-99BC-4750-9A0E-F09D823C3C92}"/>
    <cellStyle name="Normal 3 2 2 2 2 2 2 13 2 5 2 3" xfId="24280" xr:uid="{75649148-A33F-4FFC-B196-1758DDCC9D13}"/>
    <cellStyle name="Normal 3 2 2 2 2 2 2 13 2 5 2 4" xfId="24281" xr:uid="{AA42C9A4-E87C-45FA-AD51-A37401980584}"/>
    <cellStyle name="Normal 3 2 2 2 2 2 2 13 2 5 2 5" xfId="24282" xr:uid="{4070328F-C28F-4172-B56A-A74A459462E4}"/>
    <cellStyle name="Normal 3 2 2 2 2 2 2 13 2 5 2 6" xfId="24283" xr:uid="{D4A09B3B-5731-44FC-9DA9-FBEC9A21B667}"/>
    <cellStyle name="Normal 3 2 2 2 2 2 2 13 2 5 2 7" xfId="24284" xr:uid="{27138C73-8D37-459E-9EC8-19ED10F97D6F}"/>
    <cellStyle name="Normal 3 2 2 2 2 2 2 13 2 5 2 8" xfId="24285" xr:uid="{96B2DC6E-7692-49D6-A4C0-3C1A51EE60E5}"/>
    <cellStyle name="Normal 3 2 2 2 2 2 2 13 2 5 2 8 2" xfId="24286" xr:uid="{6C8BC676-2244-4FEE-BAAC-050B435AD227}"/>
    <cellStyle name="Normal 3 2 2 2 2 2 2 13 2 5 2 8 3" xfId="24287" xr:uid="{416DCB75-491B-4045-A77D-3996223E1836}"/>
    <cellStyle name="Normal 3 2 2 2 2 2 2 13 2 5 2 8 4" xfId="24288" xr:uid="{C0B32BA0-F8CD-475B-A681-BD76EE54A63D}"/>
    <cellStyle name="Normal 3 2 2 2 2 2 2 13 2 5 2 9" xfId="24289" xr:uid="{6DC74AB7-C3F8-4263-B721-8609B3A1CC6C}"/>
    <cellStyle name="Normal 3 2 2 2 2 2 2 13 2 5 3" xfId="24290" xr:uid="{A8C4015D-AFE2-4897-A600-A8B21A8751DA}"/>
    <cellStyle name="Normal 3 2 2 2 2 2 2 13 2 5 3 2" xfId="24291" xr:uid="{4A34C05B-8D59-4E1F-8F2D-B4AC4E71F485}"/>
    <cellStyle name="Normal 3 2 2 2 2 2 2 13 2 5 3 2 2" xfId="24292" xr:uid="{EB020203-3141-4EF0-9D5A-00DDA7433B8C}"/>
    <cellStyle name="Normal 3 2 2 2 2 2 2 13 2 5 3 2 3" xfId="24293" xr:uid="{2D6F1FCF-E0FF-47D0-BD98-FB6BDDC31276}"/>
    <cellStyle name="Normal 3 2 2 2 2 2 2 13 2 5 3 2 4" xfId="24294" xr:uid="{1BA2CD04-B112-483D-A737-71028F55EA8F}"/>
    <cellStyle name="Normal 3 2 2 2 2 2 2 13 2 5 3 3" xfId="24295" xr:uid="{51B37409-FFD0-40C5-B115-6630EAE22C2D}"/>
    <cellStyle name="Normal 3 2 2 2 2 2 2 13 2 5 3 4" xfId="24296" xr:uid="{66DB3D0B-7D17-41D3-B6AB-FD69BDEBF817}"/>
    <cellStyle name="Normal 3 2 2 2 2 2 2 13 2 5 3 5" xfId="24297" xr:uid="{E3FF82A9-DD2B-4E86-81DE-10D1F538B474}"/>
    <cellStyle name="Normal 3 2 2 2 2 2 2 13 2 5 3 6" xfId="24298" xr:uid="{0BF4BD25-7456-4BDB-8869-77647CBFB653}"/>
    <cellStyle name="Normal 3 2 2 2 2 2 2 13 2 5 4" xfId="24299" xr:uid="{37F92D15-610E-4CD3-96C2-DA6E5142241E}"/>
    <cellStyle name="Normal 3 2 2 2 2 2 2 13 2 5 5" xfId="24300" xr:uid="{C2ECF98B-C119-4D48-AA28-4EF81915CA87}"/>
    <cellStyle name="Normal 3 2 2 2 2 2 2 13 2 5 6" xfId="24301" xr:uid="{98548D66-7CD9-460C-987A-48DDADBB02F8}"/>
    <cellStyle name="Normal 3 2 2 2 2 2 2 13 2 5 7" xfId="24302" xr:uid="{231F24B8-AB42-4D94-BBD4-2071059F7D43}"/>
    <cellStyle name="Normal 3 2 2 2 2 2 2 13 2 5 8" xfId="24303" xr:uid="{1597A2F8-03E1-43B4-A29B-13FD7444E834}"/>
    <cellStyle name="Normal 3 2 2 2 2 2 2 13 2 5 8 2" xfId="24304" xr:uid="{76D996A7-2872-4063-8190-9DAB0D3126CE}"/>
    <cellStyle name="Normal 3 2 2 2 2 2 2 13 2 5 8 3" xfId="24305" xr:uid="{02C6CF4E-ECE1-4F4F-8AC1-F2ABAB98E77E}"/>
    <cellStyle name="Normal 3 2 2 2 2 2 2 13 2 5 8 4" xfId="24306" xr:uid="{C8FFFB21-571D-48F0-87F4-6CBD28A4DB2B}"/>
    <cellStyle name="Normal 3 2 2 2 2 2 2 13 2 5 9" xfId="24307" xr:uid="{C0E96684-4872-40AE-8029-BCEE266CEDC7}"/>
    <cellStyle name="Normal 3 2 2 2 2 2 2 13 2 6" xfId="24308" xr:uid="{664316FF-3AFA-45F1-908C-F2F8EEF14A33}"/>
    <cellStyle name="Normal 3 2 2 2 2 2 2 13 2 7" xfId="24309" xr:uid="{2B0111CB-ACA2-4E60-A211-AD7511A1D2C0}"/>
    <cellStyle name="Normal 3 2 2 2 2 2 2 13 2 7 2" xfId="24310" xr:uid="{101ED5FE-90D3-430E-B6D6-851FB7335847}"/>
    <cellStyle name="Normal 3 2 2 2 2 2 2 13 2 7 2 2" xfId="24311" xr:uid="{870D645F-C1BC-4FE1-9537-33A0839F5A5A}"/>
    <cellStyle name="Normal 3 2 2 2 2 2 2 13 2 7 2 3" xfId="24312" xr:uid="{1659A283-C6C0-42CA-BA7A-5D04812EEDF2}"/>
    <cellStyle name="Normal 3 2 2 2 2 2 2 13 2 7 2 4" xfId="24313" xr:uid="{1AE988B5-EE5B-4109-B99A-97263763EC5A}"/>
    <cellStyle name="Normal 3 2 2 2 2 2 2 13 2 7 3" xfId="24314" xr:uid="{1EB16209-1ADD-4352-BC70-5DF7EFEE8D45}"/>
    <cellStyle name="Normal 3 2 2 2 2 2 2 13 2 7 4" xfId="24315" xr:uid="{95CA2A59-5C4F-45DF-9882-793D609CF890}"/>
    <cellStyle name="Normal 3 2 2 2 2 2 2 13 2 7 5" xfId="24316" xr:uid="{C47E1228-344B-4E3E-942B-95AE3094BF8B}"/>
    <cellStyle name="Normal 3 2 2 2 2 2 2 13 2 7 6" xfId="24317" xr:uid="{C8C6C978-A4D8-4B3B-A3D3-DB54F6BC307E}"/>
    <cellStyle name="Normal 3 2 2 2 2 2 2 13 2 8" xfId="24318" xr:uid="{CC981E2E-B47C-4700-AB14-D5DF23F1E852}"/>
    <cellStyle name="Normal 3 2 2 2 2 2 2 13 2 9" xfId="24319" xr:uid="{60E6DEC3-E6F8-4EBD-A357-D756CE0D8233}"/>
    <cellStyle name="Normal 3 2 2 2 2 2 2 13 20" xfId="24320" xr:uid="{6D0EFA9B-274E-4E33-B3BD-D70AC67C7783}"/>
    <cellStyle name="Normal 3 2 2 2 2 2 2 13 21" xfId="24321" xr:uid="{7A5FED95-0432-48C5-85A2-7E04E8B5204F}"/>
    <cellStyle name="Normal 3 2 2 2 2 2 2 13 21 2" xfId="24322" xr:uid="{FEE41DEE-4A8C-46A4-A6B6-DB24796F5F50}"/>
    <cellStyle name="Normal 3 2 2 2 2 2 2 13 21 3" xfId="24323" xr:uid="{000D70CC-C464-45A6-97B8-352055BBBA91}"/>
    <cellStyle name="Normal 3 2 2 2 2 2 2 13 21 4" xfId="24324" xr:uid="{0E613DED-E336-4DE1-A4F9-B4BEC0323887}"/>
    <cellStyle name="Normal 3 2 2 2 2 2 2 13 22" xfId="24325" xr:uid="{F1BFB4BB-EA3D-4603-A12A-210B5D7427D8}"/>
    <cellStyle name="Normal 3 2 2 2 2 2 2 13 23" xfId="24326" xr:uid="{BE76A780-CF64-4E84-BD71-DC410AA2F0BB}"/>
    <cellStyle name="Normal 3 2 2 2 2 2 2 13 24" xfId="24327" xr:uid="{824D7165-18DF-4E54-A2A6-8C78E27E7058}"/>
    <cellStyle name="Normal 3 2 2 2 2 2 2 13 3" xfId="24328" xr:uid="{0A62673B-9641-429B-9C0F-36F20A2F8C20}"/>
    <cellStyle name="Normal 3 2 2 2 2 2 2 13 4" xfId="24329" xr:uid="{65A35A1D-ECA4-4A8A-AC36-2A2766348709}"/>
    <cellStyle name="Normal 3 2 2 2 2 2 2 13 5" xfId="24330" xr:uid="{C309F75A-2F15-4AB3-853B-295C24A4531E}"/>
    <cellStyle name="Normal 3 2 2 2 2 2 2 13 6" xfId="24331" xr:uid="{C5FFF4C0-4402-4843-B492-76598C4AA97A}"/>
    <cellStyle name="Normal 3 2 2 2 2 2 2 13 7" xfId="24332" xr:uid="{0FE61F55-8B35-4E5D-B959-E0F9DA26BF65}"/>
    <cellStyle name="Normal 3 2 2 2 2 2 2 13 8" xfId="24333" xr:uid="{0D2361C3-E181-4903-9637-B708958BCC5D}"/>
    <cellStyle name="Normal 3 2 2 2 2 2 2 13 9" xfId="24334" xr:uid="{D0B2254D-F4B6-423A-9EF5-ABA78BC84C55}"/>
    <cellStyle name="Normal 3 2 2 2 2 2 2 14" xfId="24335" xr:uid="{02BAEAE3-9DAA-4F74-8275-14C6E60FD008}"/>
    <cellStyle name="Normal 3 2 2 2 2 2 2 14 10" xfId="24336" xr:uid="{08302727-6A59-40C5-B893-A1D1192CCF9E}"/>
    <cellStyle name="Normal 3 2 2 2 2 2 2 14 11" xfId="24337" xr:uid="{D8E36E8D-2DD3-43DD-8DD5-4347AAE910E3}"/>
    <cellStyle name="Normal 3 2 2 2 2 2 2 14 12" xfId="24338" xr:uid="{55DCCEE7-15B5-41EC-ADF0-890904A97099}"/>
    <cellStyle name="Normal 3 2 2 2 2 2 2 14 13" xfId="24339" xr:uid="{EE4A7897-632C-4766-ABE1-0F1BB52454FC}"/>
    <cellStyle name="Normal 3 2 2 2 2 2 2 14 13 2" xfId="24340" xr:uid="{AD8A5603-17E7-4286-AED0-E8C2A8BF3E63}"/>
    <cellStyle name="Normal 3 2 2 2 2 2 2 14 13 3" xfId="24341" xr:uid="{A9482421-4FC7-40EB-AFA5-560528590C57}"/>
    <cellStyle name="Normal 3 2 2 2 2 2 2 14 13 4" xfId="24342" xr:uid="{5B2E2871-1B1B-4339-9193-8A41E9C94A47}"/>
    <cellStyle name="Normal 3 2 2 2 2 2 2 14 14" xfId="24343" xr:uid="{8587DB39-C856-44FB-AF48-C1D798F7EA1B}"/>
    <cellStyle name="Normal 3 2 2 2 2 2 2 14 15" xfId="24344" xr:uid="{A4FA2476-42C5-404F-AF33-97F40A4C48B2}"/>
    <cellStyle name="Normal 3 2 2 2 2 2 2 14 16" xfId="24345" xr:uid="{5EB98340-365A-444C-8B27-AA6F7164C8C8}"/>
    <cellStyle name="Normal 3 2 2 2 2 2 2 14 2" xfId="24346" xr:uid="{8CBB6ACA-7413-4F84-8BAD-5DC4DE9CE4D1}"/>
    <cellStyle name="Normal 3 2 2 2 2 2 2 14 2 10" xfId="24347" xr:uid="{3E41F6BE-ABCE-499B-B41E-A95F65A148F3}"/>
    <cellStyle name="Normal 3 2 2 2 2 2 2 14 2 11" xfId="24348" xr:uid="{45004458-EB3F-4495-8828-118ADD36DA14}"/>
    <cellStyle name="Normal 3 2 2 2 2 2 2 14 2 11 2" xfId="24349" xr:uid="{EDB80DCD-FCB6-454A-9120-33FD7A3F390C}"/>
    <cellStyle name="Normal 3 2 2 2 2 2 2 14 2 11 3" xfId="24350" xr:uid="{45FE4374-ACF6-4C99-BEDE-26C4808C3E47}"/>
    <cellStyle name="Normal 3 2 2 2 2 2 2 14 2 11 4" xfId="24351" xr:uid="{2CA44C9A-36C7-49D3-8A4A-3A18001CAC55}"/>
    <cellStyle name="Normal 3 2 2 2 2 2 2 14 2 12" xfId="24352" xr:uid="{E3ABC578-1C17-4032-9222-7278DE0C7E21}"/>
    <cellStyle name="Normal 3 2 2 2 2 2 2 14 2 13" xfId="24353" xr:uid="{025B0099-F0A4-4BED-B4AE-8B2ADA9CFEAD}"/>
    <cellStyle name="Normal 3 2 2 2 2 2 2 14 2 14" xfId="24354" xr:uid="{E306E9A6-36AE-46E2-B1EA-9E18E9EBD3E7}"/>
    <cellStyle name="Normal 3 2 2 2 2 2 2 14 2 2" xfId="24355" xr:uid="{F799CA1F-AA69-4B0F-A6D4-19F47517C8DC}"/>
    <cellStyle name="Normal 3 2 2 2 2 2 2 14 2 2 10" xfId="24356" xr:uid="{0E93DCCF-A9D3-4595-896F-AF7D479C30F1}"/>
    <cellStyle name="Normal 3 2 2 2 2 2 2 14 2 2 11" xfId="24357" xr:uid="{C487102A-6104-47BE-BB94-F61DD7EF8D0E}"/>
    <cellStyle name="Normal 3 2 2 2 2 2 2 14 2 2 2" xfId="24358" xr:uid="{CA4E9C21-D314-4163-9E0E-8404FF127BA2}"/>
    <cellStyle name="Normal 3 2 2 2 2 2 2 14 2 2 2 10" xfId="24359" xr:uid="{B70D616A-661E-485B-A320-33153C1A68E8}"/>
    <cellStyle name="Normal 3 2 2 2 2 2 2 14 2 2 2 11" xfId="24360" xr:uid="{806B1EBC-4080-434C-86B9-A42BFCB0C6EC}"/>
    <cellStyle name="Normal 3 2 2 2 2 2 2 14 2 2 2 2" xfId="24361" xr:uid="{C70F95D9-FEF8-43FC-A148-7AD1CB985E32}"/>
    <cellStyle name="Normal 3 2 2 2 2 2 2 14 2 2 2 2 2" xfId="24362" xr:uid="{B1D1AB78-CF3E-40FB-AB33-1633D2A0411D}"/>
    <cellStyle name="Normal 3 2 2 2 2 2 2 14 2 2 2 2 2 2" xfId="24363" xr:uid="{C31FB5DB-74BF-41CC-8570-74F207866104}"/>
    <cellStyle name="Normal 3 2 2 2 2 2 2 14 2 2 2 2 2 3" xfId="24364" xr:uid="{5AA865DF-A682-41AF-B354-4302254F8548}"/>
    <cellStyle name="Normal 3 2 2 2 2 2 2 14 2 2 2 2 2 4" xfId="24365" xr:uid="{D18E122D-6863-4254-BF7D-3AA0C92695BF}"/>
    <cellStyle name="Normal 3 2 2 2 2 2 2 14 2 2 2 2 3" xfId="24366" xr:uid="{50A2E644-1EDA-4083-BC96-D805B5A1F31B}"/>
    <cellStyle name="Normal 3 2 2 2 2 2 2 14 2 2 2 2 4" xfId="24367" xr:uid="{9124DA0C-3427-45C6-8038-FD17F45CD671}"/>
    <cellStyle name="Normal 3 2 2 2 2 2 2 14 2 2 2 2 5" xfId="24368" xr:uid="{D105BEF4-0B9A-41BF-BDD8-3811FE62DE43}"/>
    <cellStyle name="Normal 3 2 2 2 2 2 2 14 2 2 2 2 6" xfId="24369" xr:uid="{A5EECF11-F735-4ED1-B169-88A12F3546C1}"/>
    <cellStyle name="Normal 3 2 2 2 2 2 2 14 2 2 2 3" xfId="24370" xr:uid="{22668470-01C8-4551-8B6F-54C8F9F269DD}"/>
    <cellStyle name="Normal 3 2 2 2 2 2 2 14 2 2 2 4" xfId="24371" xr:uid="{D19C0C87-D17D-4676-B8E1-B77EC8BFC0DE}"/>
    <cellStyle name="Normal 3 2 2 2 2 2 2 14 2 2 2 5" xfId="24372" xr:uid="{5F90157A-3A5C-4047-A9BF-C9DA93F7F43F}"/>
    <cellStyle name="Normal 3 2 2 2 2 2 2 14 2 2 2 6" xfId="24373" xr:uid="{18A4BBB0-0065-4936-8838-E0BE8EC257D6}"/>
    <cellStyle name="Normal 3 2 2 2 2 2 2 14 2 2 2 7" xfId="24374" xr:uid="{85E67DCE-0795-4417-A981-87D93129C6EF}"/>
    <cellStyle name="Normal 3 2 2 2 2 2 2 14 2 2 2 8" xfId="24375" xr:uid="{8967CA02-6678-4E30-8C0D-B17E039B9105}"/>
    <cellStyle name="Normal 3 2 2 2 2 2 2 14 2 2 2 8 2" xfId="24376" xr:uid="{EFA0B9E7-DFBC-4494-9DB0-6635E2023EF5}"/>
    <cellStyle name="Normal 3 2 2 2 2 2 2 14 2 2 2 8 3" xfId="24377" xr:uid="{8C8CE47D-A3CA-4E03-A74D-C3A442DB597C}"/>
    <cellStyle name="Normal 3 2 2 2 2 2 2 14 2 2 2 8 4" xfId="24378" xr:uid="{E19AC813-3367-4130-8B8F-B30A771C44DC}"/>
    <cellStyle name="Normal 3 2 2 2 2 2 2 14 2 2 2 9" xfId="24379" xr:uid="{59CD5256-EB4B-4B55-9D26-4414AF935821}"/>
    <cellStyle name="Normal 3 2 2 2 2 2 2 14 2 2 3" xfId="24380" xr:uid="{41E13CFA-B167-4385-ACF4-FF3B9BF342C3}"/>
    <cellStyle name="Normal 3 2 2 2 2 2 2 14 2 2 3 2" xfId="24381" xr:uid="{4FBA1BC6-4E4E-40E1-9DE4-43B2344DA906}"/>
    <cellStyle name="Normal 3 2 2 2 2 2 2 14 2 2 3 2 2" xfId="24382" xr:uid="{A4F1D1A7-0094-4A61-A0CA-6DDD56012BC4}"/>
    <cellStyle name="Normal 3 2 2 2 2 2 2 14 2 2 3 2 3" xfId="24383" xr:uid="{9AD64AE1-9F84-4AEB-B156-3601C75305D4}"/>
    <cellStyle name="Normal 3 2 2 2 2 2 2 14 2 2 3 2 4" xfId="24384" xr:uid="{09E7168D-9432-428C-8E82-1C11C2A54D4B}"/>
    <cellStyle name="Normal 3 2 2 2 2 2 2 14 2 2 3 3" xfId="24385" xr:uid="{140C4E3F-60AA-4ED1-81EC-B79F5E97EB77}"/>
    <cellStyle name="Normal 3 2 2 2 2 2 2 14 2 2 3 4" xfId="24386" xr:uid="{C58451F6-2B7F-4FF4-97D8-9DDED8F2BB6A}"/>
    <cellStyle name="Normal 3 2 2 2 2 2 2 14 2 2 3 5" xfId="24387" xr:uid="{10CE4890-DB65-4BB9-98B3-CC7AB28F649A}"/>
    <cellStyle name="Normal 3 2 2 2 2 2 2 14 2 2 3 6" xfId="24388" xr:uid="{E4A45922-E2B8-4FA2-9CD3-E5F0F27893E7}"/>
    <cellStyle name="Normal 3 2 2 2 2 2 2 14 2 2 4" xfId="24389" xr:uid="{C85D6FA5-52AB-49E1-909C-E87B6890C828}"/>
    <cellStyle name="Normal 3 2 2 2 2 2 2 14 2 2 5" xfId="24390" xr:uid="{DBDA67BA-D0F2-402D-BBB7-585C9C8516BE}"/>
    <cellStyle name="Normal 3 2 2 2 2 2 2 14 2 2 6" xfId="24391" xr:uid="{96908A65-F321-4BC8-8751-CB40B55D0C8F}"/>
    <cellStyle name="Normal 3 2 2 2 2 2 2 14 2 2 7" xfId="24392" xr:uid="{75FA3336-99FB-49C0-B123-ACE94F28FEC7}"/>
    <cellStyle name="Normal 3 2 2 2 2 2 2 14 2 2 8" xfId="24393" xr:uid="{E9AAA04C-32A2-450A-B623-0FE4F6733DB2}"/>
    <cellStyle name="Normal 3 2 2 2 2 2 2 14 2 2 8 2" xfId="24394" xr:uid="{D204227D-1A3D-41CE-8FF0-BA2C8E87EAFA}"/>
    <cellStyle name="Normal 3 2 2 2 2 2 2 14 2 2 8 3" xfId="24395" xr:uid="{333B67EA-4967-49B2-9582-59FBE9DFAD28}"/>
    <cellStyle name="Normal 3 2 2 2 2 2 2 14 2 2 8 4" xfId="24396" xr:uid="{A9B2DC38-792E-49A1-8655-83B564D6CC54}"/>
    <cellStyle name="Normal 3 2 2 2 2 2 2 14 2 2 9" xfId="24397" xr:uid="{E8DB03F2-A0C5-4239-847E-9FD0CCD94E54}"/>
    <cellStyle name="Normal 3 2 2 2 2 2 2 14 2 3" xfId="24398" xr:uid="{B387BC3F-354B-49DA-B0AA-9AA429861A35}"/>
    <cellStyle name="Normal 3 2 2 2 2 2 2 14 2 4" xfId="24399" xr:uid="{E74A7E86-978A-4A3A-94B6-59A6C4107A82}"/>
    <cellStyle name="Normal 3 2 2 2 2 2 2 14 2 5" xfId="24400" xr:uid="{FAEAB91A-15ED-4261-9873-21135ABD19E0}"/>
    <cellStyle name="Normal 3 2 2 2 2 2 2 14 2 5 2" xfId="24401" xr:uid="{12632CC0-C7C3-4DA1-A1C5-268C57D9AFBF}"/>
    <cellStyle name="Normal 3 2 2 2 2 2 2 14 2 5 2 2" xfId="24402" xr:uid="{A6AD6642-1157-4810-BAC4-1729E9A7DC76}"/>
    <cellStyle name="Normal 3 2 2 2 2 2 2 14 2 5 2 3" xfId="24403" xr:uid="{4A4EE0D7-863B-41B1-B32B-C1D1FF8EB26C}"/>
    <cellStyle name="Normal 3 2 2 2 2 2 2 14 2 5 2 4" xfId="24404" xr:uid="{A5CF3802-EA52-4BF0-94B1-ADEA19A4A1A0}"/>
    <cellStyle name="Normal 3 2 2 2 2 2 2 14 2 5 3" xfId="24405" xr:uid="{708EC261-1A45-405B-967F-28609E3DF8BC}"/>
    <cellStyle name="Normal 3 2 2 2 2 2 2 14 2 5 4" xfId="24406" xr:uid="{0769A328-6501-4A5D-900B-51DE7C1039C3}"/>
    <cellStyle name="Normal 3 2 2 2 2 2 2 14 2 5 5" xfId="24407" xr:uid="{9A8E12B5-6E39-494E-90B5-41D3DEDAE5F7}"/>
    <cellStyle name="Normal 3 2 2 2 2 2 2 14 2 5 6" xfId="24408" xr:uid="{C3FA5123-0B16-43EE-995C-034161025F2A}"/>
    <cellStyle name="Normal 3 2 2 2 2 2 2 14 2 6" xfId="24409" xr:uid="{E34736C2-B2A4-48F0-AD6A-00C94D4F5C08}"/>
    <cellStyle name="Normal 3 2 2 2 2 2 2 14 2 7" xfId="24410" xr:uid="{28585B43-C05C-4D43-9B9E-0BC46B2D1DE8}"/>
    <cellStyle name="Normal 3 2 2 2 2 2 2 14 2 8" xfId="24411" xr:uid="{E0C4B68A-1BDB-478E-ADD4-0F776B32C82D}"/>
    <cellStyle name="Normal 3 2 2 2 2 2 2 14 2 9" xfId="24412" xr:uid="{694155DA-D0DB-4230-9B7C-E55283A85A21}"/>
    <cellStyle name="Normal 3 2 2 2 2 2 2 14 3" xfId="24413" xr:uid="{77BAD25C-DBCB-4A11-9847-5B4F13880A44}"/>
    <cellStyle name="Normal 3 2 2 2 2 2 2 14 4" xfId="24414" xr:uid="{B6E3BFB7-FF81-4398-9E27-07D27341E97B}"/>
    <cellStyle name="Normal 3 2 2 2 2 2 2 14 5" xfId="24415" xr:uid="{68BE3299-5B77-4FD8-887D-E418215CE525}"/>
    <cellStyle name="Normal 3 2 2 2 2 2 2 14 5 10" xfId="24416" xr:uid="{46903FF2-CF47-4A16-8E4C-73044532AF6C}"/>
    <cellStyle name="Normal 3 2 2 2 2 2 2 14 5 11" xfId="24417" xr:uid="{DA3AEC96-1296-49AD-9A5C-CDDCEA803DA8}"/>
    <cellStyle name="Normal 3 2 2 2 2 2 2 14 5 2" xfId="24418" xr:uid="{1CE77ECC-400D-4B4A-B3A3-1F6A7545A281}"/>
    <cellStyle name="Normal 3 2 2 2 2 2 2 14 5 2 10" xfId="24419" xr:uid="{258AE2F2-8FE7-4A84-9041-80823BA95B12}"/>
    <cellStyle name="Normal 3 2 2 2 2 2 2 14 5 2 11" xfId="24420" xr:uid="{5239C22A-34F1-42E4-A247-50B37E3E7A97}"/>
    <cellStyle name="Normal 3 2 2 2 2 2 2 14 5 2 2" xfId="24421" xr:uid="{2AE87F24-37E6-4657-9BBA-475CC9A85BC7}"/>
    <cellStyle name="Normal 3 2 2 2 2 2 2 14 5 2 2 2" xfId="24422" xr:uid="{048C52CD-E45D-4F58-9216-F15266743E9B}"/>
    <cellStyle name="Normal 3 2 2 2 2 2 2 14 5 2 2 2 2" xfId="24423" xr:uid="{9DBB4A8A-F37B-4677-AD22-608CDBC9ACA2}"/>
    <cellStyle name="Normal 3 2 2 2 2 2 2 14 5 2 2 2 3" xfId="24424" xr:uid="{784C66C1-66B2-4480-8136-96363CAF4312}"/>
    <cellStyle name="Normal 3 2 2 2 2 2 2 14 5 2 2 2 4" xfId="24425" xr:uid="{1C76E8B1-45C1-4E9E-8797-84ADF9441FAB}"/>
    <cellStyle name="Normal 3 2 2 2 2 2 2 14 5 2 2 3" xfId="24426" xr:uid="{E177CFB0-353C-4013-8058-2E589B5A1B4D}"/>
    <cellStyle name="Normal 3 2 2 2 2 2 2 14 5 2 2 4" xfId="24427" xr:uid="{7A578EBD-2D1E-4E54-9BB4-23959975F158}"/>
    <cellStyle name="Normal 3 2 2 2 2 2 2 14 5 2 2 5" xfId="24428" xr:uid="{34E05D42-A28C-4C64-85A0-04B871721D7E}"/>
    <cellStyle name="Normal 3 2 2 2 2 2 2 14 5 2 2 6" xfId="24429" xr:uid="{5C41305B-37AD-40CA-9450-B3F9B695A126}"/>
    <cellStyle name="Normal 3 2 2 2 2 2 2 14 5 2 3" xfId="24430" xr:uid="{12E5D99D-570A-4ABA-B2E6-CD16EDAF5D41}"/>
    <cellStyle name="Normal 3 2 2 2 2 2 2 14 5 2 4" xfId="24431" xr:uid="{23C4A649-E551-40D9-8DF1-06493C41ED9A}"/>
    <cellStyle name="Normal 3 2 2 2 2 2 2 14 5 2 5" xfId="24432" xr:uid="{1DF3AFC7-F337-439D-B7A8-3E908BE82D9D}"/>
    <cellStyle name="Normal 3 2 2 2 2 2 2 14 5 2 6" xfId="24433" xr:uid="{22C81DDC-4354-4D4E-B5C7-11DE720280BB}"/>
    <cellStyle name="Normal 3 2 2 2 2 2 2 14 5 2 7" xfId="24434" xr:uid="{303264F6-C386-4DCA-8617-90A8D9F07586}"/>
    <cellStyle name="Normal 3 2 2 2 2 2 2 14 5 2 8" xfId="24435" xr:uid="{1D624760-AF51-46B3-B0AC-FF7CCC34577E}"/>
    <cellStyle name="Normal 3 2 2 2 2 2 2 14 5 2 8 2" xfId="24436" xr:uid="{6BBFEE7F-034A-432B-A636-C05D10638AD5}"/>
    <cellStyle name="Normal 3 2 2 2 2 2 2 14 5 2 8 3" xfId="24437" xr:uid="{30B2C1DD-DBCD-4930-9E7C-843742DD22C0}"/>
    <cellStyle name="Normal 3 2 2 2 2 2 2 14 5 2 8 4" xfId="24438" xr:uid="{2680A3CF-B881-40DF-9FEA-DA99291449F2}"/>
    <cellStyle name="Normal 3 2 2 2 2 2 2 14 5 2 9" xfId="24439" xr:uid="{5ABB4D5E-1396-4D60-B812-BFD612882970}"/>
    <cellStyle name="Normal 3 2 2 2 2 2 2 14 5 3" xfId="24440" xr:uid="{9B150955-FA05-4374-A2A3-4C5E6EA712BF}"/>
    <cellStyle name="Normal 3 2 2 2 2 2 2 14 5 3 2" xfId="24441" xr:uid="{7D1BD922-5AE0-4084-B4EB-211108DA1081}"/>
    <cellStyle name="Normal 3 2 2 2 2 2 2 14 5 3 2 2" xfId="24442" xr:uid="{BEA41279-1797-4E01-BE1D-3081FC11090A}"/>
    <cellStyle name="Normal 3 2 2 2 2 2 2 14 5 3 2 3" xfId="24443" xr:uid="{EF89E117-42D8-4EC7-B260-D12EED92E883}"/>
    <cellStyle name="Normal 3 2 2 2 2 2 2 14 5 3 2 4" xfId="24444" xr:uid="{559CF20B-15A3-4E5A-BFCA-B3BEFA79498C}"/>
    <cellStyle name="Normal 3 2 2 2 2 2 2 14 5 3 3" xfId="24445" xr:uid="{15ACA30F-EC91-4962-B2AA-5CC3ED9E73EE}"/>
    <cellStyle name="Normal 3 2 2 2 2 2 2 14 5 3 4" xfId="24446" xr:uid="{8377006F-5307-4FCD-A557-B479288A6E86}"/>
    <cellStyle name="Normal 3 2 2 2 2 2 2 14 5 3 5" xfId="24447" xr:uid="{B4E4DBAA-EA45-4CC4-A4D4-788D0E39D662}"/>
    <cellStyle name="Normal 3 2 2 2 2 2 2 14 5 3 6" xfId="24448" xr:uid="{B0798C55-2D0B-48A6-A674-C129867220F4}"/>
    <cellStyle name="Normal 3 2 2 2 2 2 2 14 5 4" xfId="24449" xr:uid="{7D49CE5A-12DD-432C-9C9B-65E9AC47B7F7}"/>
    <cellStyle name="Normal 3 2 2 2 2 2 2 14 5 5" xfId="24450" xr:uid="{EFF7533B-3700-42E6-B697-9633F8FB4C09}"/>
    <cellStyle name="Normal 3 2 2 2 2 2 2 14 5 6" xfId="24451" xr:uid="{2926EF42-0DC9-4610-AEE4-1C8F3C17BA20}"/>
    <cellStyle name="Normal 3 2 2 2 2 2 2 14 5 7" xfId="24452" xr:uid="{9B1085D3-88AA-463D-B937-CE2F855053B8}"/>
    <cellStyle name="Normal 3 2 2 2 2 2 2 14 5 8" xfId="24453" xr:uid="{97DD4B59-C9B6-4938-A3CE-91B2C70F277F}"/>
    <cellStyle name="Normal 3 2 2 2 2 2 2 14 5 8 2" xfId="24454" xr:uid="{B752852B-8A85-4B3F-B369-0C4A22A95332}"/>
    <cellStyle name="Normal 3 2 2 2 2 2 2 14 5 8 3" xfId="24455" xr:uid="{531070FA-119D-4381-9CB4-6AA28A94FBFD}"/>
    <cellStyle name="Normal 3 2 2 2 2 2 2 14 5 8 4" xfId="24456" xr:uid="{3EA032A9-80A9-426F-A8E7-687F15372CDD}"/>
    <cellStyle name="Normal 3 2 2 2 2 2 2 14 5 9" xfId="24457" xr:uid="{BA771510-FD39-49B5-99DE-29E7EA085162}"/>
    <cellStyle name="Normal 3 2 2 2 2 2 2 14 6" xfId="24458" xr:uid="{CD110A0B-EBCC-4AA1-99A6-FF5AA8C8EFFD}"/>
    <cellStyle name="Normal 3 2 2 2 2 2 2 14 7" xfId="24459" xr:uid="{B8C107C9-518C-4CA2-8D29-D957A5F90805}"/>
    <cellStyle name="Normal 3 2 2 2 2 2 2 14 7 2" xfId="24460" xr:uid="{7D86AFD0-C749-46E0-8B52-54E3949439AF}"/>
    <cellStyle name="Normal 3 2 2 2 2 2 2 14 7 2 2" xfId="24461" xr:uid="{6CE59CF7-6B99-496F-BE1A-2795E1B62EC9}"/>
    <cellStyle name="Normal 3 2 2 2 2 2 2 14 7 2 3" xfId="24462" xr:uid="{2B314AA5-96D3-4F8A-B54A-522E1BA35C52}"/>
    <cellStyle name="Normal 3 2 2 2 2 2 2 14 7 2 4" xfId="24463" xr:uid="{C5AC0134-5BF6-4640-9A0C-E02BD6E83F6D}"/>
    <cellStyle name="Normal 3 2 2 2 2 2 2 14 7 3" xfId="24464" xr:uid="{CF0DB3A2-1697-48AB-9005-EEBF34018438}"/>
    <cellStyle name="Normal 3 2 2 2 2 2 2 14 7 4" xfId="24465" xr:uid="{7CD93C4E-5761-4E6C-A5B3-7207A4FD399A}"/>
    <cellStyle name="Normal 3 2 2 2 2 2 2 14 7 5" xfId="24466" xr:uid="{4FE7BD0A-E211-4A10-9E3F-FBF3245E261E}"/>
    <cellStyle name="Normal 3 2 2 2 2 2 2 14 7 6" xfId="24467" xr:uid="{85765282-7BF5-46C5-BF3B-593A4A3F616B}"/>
    <cellStyle name="Normal 3 2 2 2 2 2 2 14 8" xfId="24468" xr:uid="{F4DB3F35-1744-40AD-A6B7-8AAF5A0F12A9}"/>
    <cellStyle name="Normal 3 2 2 2 2 2 2 14 9" xfId="24469" xr:uid="{3A586F8B-427C-4C7E-8B5B-901677187049}"/>
    <cellStyle name="Normal 3 2 2 2 2 2 2 15" xfId="24470" xr:uid="{36C4DA7B-E612-414A-A2A5-F2DCC1F42DF9}"/>
    <cellStyle name="Normal 3 2 2 2 2 2 2 16" xfId="24471" xr:uid="{0A514527-190F-48FC-BE5D-10119B420276}"/>
    <cellStyle name="Normal 3 2 2 2 2 2 2 17" xfId="24472" xr:uid="{3579D546-02B0-4102-8121-F5DEADBE0B50}"/>
    <cellStyle name="Normal 3 2 2 2 2 2 2 18" xfId="24473" xr:uid="{105649FF-9145-455C-8D44-A85376BC0EC8}"/>
    <cellStyle name="Normal 3 2 2 2 2 2 2 19" xfId="24474" xr:uid="{ABDF4BBD-04C0-49E3-9BEE-CFDE611235BA}"/>
    <cellStyle name="Normal 3 2 2 2 2 2 2 2" xfId="24475" xr:uid="{8D4D7BB7-72C8-40A0-819E-E88669276716}"/>
    <cellStyle name="Normal 3 2 2 2 2 2 2 2 10" xfId="24476" xr:uid="{561D445F-C14E-45E6-913C-1DD34A6DD92A}"/>
    <cellStyle name="Normal 3 2 2 2 2 2 2 2 11" xfId="24477" xr:uid="{433898CC-29CD-4AB0-8A0A-4889793B10D6}"/>
    <cellStyle name="Normal 3 2 2 2 2 2 2 2 12" xfId="24478" xr:uid="{E28EB704-3B6B-48F9-838D-6E3F9C2664EE}"/>
    <cellStyle name="Normal 3 2 2 2 2 2 2 2 12 10" xfId="24479" xr:uid="{82FC3532-2B8E-4493-A077-0E97B6575C19}"/>
    <cellStyle name="Normal 3 2 2 2 2 2 2 2 12 11" xfId="24480" xr:uid="{F117CE9F-4648-43B2-84C7-3E8C2F32398F}"/>
    <cellStyle name="Normal 3 2 2 2 2 2 2 2 12 11 10" xfId="24481" xr:uid="{577DC800-2FA2-4F1A-86F5-7311C34530AD}"/>
    <cellStyle name="Normal 3 2 2 2 2 2 2 2 12 11 11" xfId="24482" xr:uid="{4D0D9D47-7DDD-4C1A-9139-70127DD1E88F}"/>
    <cellStyle name="Normal 3 2 2 2 2 2 2 2 12 11 11 2" xfId="24483" xr:uid="{9A2395DA-B631-4CBF-8ED2-085DD6A7C826}"/>
    <cellStyle name="Normal 3 2 2 2 2 2 2 2 12 11 11 3" xfId="24484" xr:uid="{525C41F5-3484-4AAF-9F14-029BF2B22BD6}"/>
    <cellStyle name="Normal 3 2 2 2 2 2 2 2 12 11 11 4" xfId="24485" xr:uid="{0985AB2E-9D2D-42A9-8AE5-1C42FE7B32F5}"/>
    <cellStyle name="Normal 3 2 2 2 2 2 2 2 12 11 12" xfId="24486" xr:uid="{E5806E1F-D00C-47E7-BD65-B1DC1FB50910}"/>
    <cellStyle name="Normal 3 2 2 2 2 2 2 2 12 11 13" xfId="24487" xr:uid="{B875B656-F997-4C20-A688-CC3E2F06C11F}"/>
    <cellStyle name="Normal 3 2 2 2 2 2 2 2 12 11 14" xfId="24488" xr:uid="{07C1505E-B1C5-427A-9DBA-35CA9654D4D5}"/>
    <cellStyle name="Normal 3 2 2 2 2 2 2 2 12 11 2" xfId="24489" xr:uid="{711469AF-84A0-4AAA-A5A8-634BEABE470D}"/>
    <cellStyle name="Normal 3 2 2 2 2 2 2 2 12 11 2 10" xfId="24490" xr:uid="{54E2FD5F-13DB-474D-A815-F8C042CE190E}"/>
    <cellStyle name="Normal 3 2 2 2 2 2 2 2 12 11 2 11" xfId="24491" xr:uid="{ACCADC2D-D1CF-401B-B9BA-579185074989}"/>
    <cellStyle name="Normal 3 2 2 2 2 2 2 2 12 11 2 2" xfId="24492" xr:uid="{A02A5E10-2F4C-42DC-B538-C4DA63DD7719}"/>
    <cellStyle name="Normal 3 2 2 2 2 2 2 2 12 11 2 2 10" xfId="24493" xr:uid="{E1C6BEF3-CD5E-410A-8531-DE99A4528F0F}"/>
    <cellStyle name="Normal 3 2 2 2 2 2 2 2 12 11 2 2 11" xfId="24494" xr:uid="{49732FA6-2F5F-41FE-A1C2-DC486B8D438E}"/>
    <cellStyle name="Normal 3 2 2 2 2 2 2 2 12 11 2 2 2" xfId="24495" xr:uid="{A2C62875-8D60-4098-BCD8-6DB5087523FD}"/>
    <cellStyle name="Normal 3 2 2 2 2 2 2 2 12 11 2 2 2 2" xfId="24496" xr:uid="{4596DB69-0D3E-4151-8A9D-1EC539A528C2}"/>
    <cellStyle name="Normal 3 2 2 2 2 2 2 2 12 11 2 2 2 2 2" xfId="24497" xr:uid="{9D8A66F8-D969-4035-B515-7CC3EAE1C9FC}"/>
    <cellStyle name="Normal 3 2 2 2 2 2 2 2 12 11 2 2 2 2 3" xfId="24498" xr:uid="{E95BF524-16F7-4AA4-B24C-407E4F1F301E}"/>
    <cellStyle name="Normal 3 2 2 2 2 2 2 2 12 11 2 2 2 2 4" xfId="24499" xr:uid="{03F27D03-62A6-43B9-9E95-9EDB3962A9F1}"/>
    <cellStyle name="Normal 3 2 2 2 2 2 2 2 12 11 2 2 2 3" xfId="24500" xr:uid="{79AAF521-39B3-4BBB-A034-90EB0D94FFF9}"/>
    <cellStyle name="Normal 3 2 2 2 2 2 2 2 12 11 2 2 2 4" xfId="24501" xr:uid="{0D16D069-BC31-4683-AFA6-FE72CCA7C350}"/>
    <cellStyle name="Normal 3 2 2 2 2 2 2 2 12 11 2 2 2 5" xfId="24502" xr:uid="{B48F0D87-F2AD-459B-A1D6-5685583AFBE3}"/>
    <cellStyle name="Normal 3 2 2 2 2 2 2 2 12 11 2 2 2 6" xfId="24503" xr:uid="{1560DC35-B11F-49C4-A8B6-F19856B36437}"/>
    <cellStyle name="Normal 3 2 2 2 2 2 2 2 12 11 2 2 3" xfId="24504" xr:uid="{405131FF-120B-4510-8F8A-02BB9CE8CD69}"/>
    <cellStyle name="Normal 3 2 2 2 2 2 2 2 12 11 2 2 4" xfId="24505" xr:uid="{8B4996F5-9972-4739-A3F5-4B50BA68F229}"/>
    <cellStyle name="Normal 3 2 2 2 2 2 2 2 12 11 2 2 5" xfId="24506" xr:uid="{7077B2AF-A204-4209-98AE-A04DAC9BD428}"/>
    <cellStyle name="Normal 3 2 2 2 2 2 2 2 12 11 2 2 6" xfId="24507" xr:uid="{E39097FF-55E5-4F95-8E36-D4B8C6B13723}"/>
    <cellStyle name="Normal 3 2 2 2 2 2 2 2 12 11 2 2 7" xfId="24508" xr:uid="{6D9B5051-CEB8-437B-B6BB-4A4879ED89D5}"/>
    <cellStyle name="Normal 3 2 2 2 2 2 2 2 12 11 2 2 8" xfId="24509" xr:uid="{DDDFC466-40A6-4695-809D-C245BD89851F}"/>
    <cellStyle name="Normal 3 2 2 2 2 2 2 2 12 11 2 2 8 2" xfId="24510" xr:uid="{A31345EF-3800-4DB4-A7E7-3EC4ECC07014}"/>
    <cellStyle name="Normal 3 2 2 2 2 2 2 2 12 11 2 2 8 3" xfId="24511" xr:uid="{6F998223-3F5B-4CE7-ACBE-875B8DFBC8DA}"/>
    <cellStyle name="Normal 3 2 2 2 2 2 2 2 12 11 2 2 8 4" xfId="24512" xr:uid="{226A8B83-EAD0-41CE-BE81-F9202A0E250A}"/>
    <cellStyle name="Normal 3 2 2 2 2 2 2 2 12 11 2 2 9" xfId="24513" xr:uid="{F8E91B8E-AE9C-404B-AFE5-BF16F92C1872}"/>
    <cellStyle name="Normal 3 2 2 2 2 2 2 2 12 11 2 3" xfId="24514" xr:uid="{18502E20-45FA-4EFF-B0F4-B2D30C8BBC6A}"/>
    <cellStyle name="Normal 3 2 2 2 2 2 2 2 12 11 2 3 2" xfId="24515" xr:uid="{D091D47C-5178-46F2-9635-3A2FEDAF0C66}"/>
    <cellStyle name="Normal 3 2 2 2 2 2 2 2 12 11 2 3 2 2" xfId="24516" xr:uid="{D3FFE25C-5B25-4625-B1EB-7680838BC22B}"/>
    <cellStyle name="Normal 3 2 2 2 2 2 2 2 12 11 2 3 2 3" xfId="24517" xr:uid="{09FDF127-9B5D-4CAD-AB7C-B7689055DDDC}"/>
    <cellStyle name="Normal 3 2 2 2 2 2 2 2 12 11 2 3 2 4" xfId="24518" xr:uid="{7DB19381-3E44-4E80-A580-15063533A5A5}"/>
    <cellStyle name="Normal 3 2 2 2 2 2 2 2 12 11 2 3 3" xfId="24519" xr:uid="{563C5D19-255B-4E89-8841-FADDCCC12293}"/>
    <cellStyle name="Normal 3 2 2 2 2 2 2 2 12 11 2 3 4" xfId="24520" xr:uid="{D2051758-E328-4440-A265-BD17BCB28C93}"/>
    <cellStyle name="Normal 3 2 2 2 2 2 2 2 12 11 2 3 5" xfId="24521" xr:uid="{FF5FB714-EB72-4F3E-B09C-1A48CA7EC1CB}"/>
    <cellStyle name="Normal 3 2 2 2 2 2 2 2 12 11 2 3 6" xfId="24522" xr:uid="{58056131-1D7B-409E-AB80-275EF273AEE7}"/>
    <cellStyle name="Normal 3 2 2 2 2 2 2 2 12 11 2 4" xfId="24523" xr:uid="{5D9404BC-F156-447D-8A24-39CD962D4953}"/>
    <cellStyle name="Normal 3 2 2 2 2 2 2 2 12 11 2 5" xfId="24524" xr:uid="{C351F8E7-4F05-43BB-92F6-B9BB681B9504}"/>
    <cellStyle name="Normal 3 2 2 2 2 2 2 2 12 11 2 6" xfId="24525" xr:uid="{E845A893-16E7-4225-9ACE-70ABAB6F58F6}"/>
    <cellStyle name="Normal 3 2 2 2 2 2 2 2 12 11 2 7" xfId="24526" xr:uid="{3415133E-0CE6-438F-900D-903951883FFB}"/>
    <cellStyle name="Normal 3 2 2 2 2 2 2 2 12 11 2 8" xfId="24527" xr:uid="{03301EDA-039B-4BB0-BD62-5806F4DEC8E9}"/>
    <cellStyle name="Normal 3 2 2 2 2 2 2 2 12 11 2 8 2" xfId="24528" xr:uid="{35190305-0CEA-4EC1-854D-B804A3642206}"/>
    <cellStyle name="Normal 3 2 2 2 2 2 2 2 12 11 2 8 3" xfId="24529" xr:uid="{98F2F9E3-85BE-4CC4-A776-94BFFC85EFC4}"/>
    <cellStyle name="Normal 3 2 2 2 2 2 2 2 12 11 2 8 4" xfId="24530" xr:uid="{12A7593D-BA26-40B6-8199-C2826580ECEE}"/>
    <cellStyle name="Normal 3 2 2 2 2 2 2 2 12 11 2 9" xfId="24531" xr:uid="{F79E8C1C-79F1-44C3-9647-4A3EB4073E5C}"/>
    <cellStyle name="Normal 3 2 2 2 2 2 2 2 12 11 3" xfId="24532" xr:uid="{2AE80562-B1D1-4A97-8CAA-72CE17157E79}"/>
    <cellStyle name="Normal 3 2 2 2 2 2 2 2 12 11 4" xfId="24533" xr:uid="{41F7AFB9-DE4F-465A-B299-216987B034E9}"/>
    <cellStyle name="Normal 3 2 2 2 2 2 2 2 12 11 5" xfId="24534" xr:uid="{DAECB41E-8A0B-48A4-AD78-E1CFFA949DD2}"/>
    <cellStyle name="Normal 3 2 2 2 2 2 2 2 12 11 5 2" xfId="24535" xr:uid="{AD90FED3-5773-4C8B-98F1-95C5CA730988}"/>
    <cellStyle name="Normal 3 2 2 2 2 2 2 2 12 11 5 2 2" xfId="24536" xr:uid="{4C189F81-C58D-44DB-8D75-B86752FF30F7}"/>
    <cellStyle name="Normal 3 2 2 2 2 2 2 2 12 11 5 2 3" xfId="24537" xr:uid="{521EBC91-2FF5-4A20-A89B-CC634C493EF3}"/>
    <cellStyle name="Normal 3 2 2 2 2 2 2 2 12 11 5 2 4" xfId="24538" xr:uid="{BF17A5C8-16F7-4456-B322-C3D438797F9A}"/>
    <cellStyle name="Normal 3 2 2 2 2 2 2 2 12 11 5 3" xfId="24539" xr:uid="{613868BB-B4A5-4A70-BFA0-F3CFB9C5AF6B}"/>
    <cellStyle name="Normal 3 2 2 2 2 2 2 2 12 11 5 4" xfId="24540" xr:uid="{23DD1536-3223-4982-BEC8-4BCB1D985B44}"/>
    <cellStyle name="Normal 3 2 2 2 2 2 2 2 12 11 5 5" xfId="24541" xr:uid="{46330C6F-55C5-41D1-B1AB-6DDC9AC8FAC6}"/>
    <cellStyle name="Normal 3 2 2 2 2 2 2 2 12 11 5 6" xfId="24542" xr:uid="{455CB749-48DC-4460-B313-67CA3EF9E0EA}"/>
    <cellStyle name="Normal 3 2 2 2 2 2 2 2 12 11 6" xfId="24543" xr:uid="{E2A8266C-18CC-45A5-8790-90EF898CDED3}"/>
    <cellStyle name="Normal 3 2 2 2 2 2 2 2 12 11 7" xfId="24544" xr:uid="{DBBF00B9-D3C2-4E0D-91DB-1EB772E54C95}"/>
    <cellStyle name="Normal 3 2 2 2 2 2 2 2 12 11 8" xfId="24545" xr:uid="{75B5D986-7201-43B8-9E58-A7A72EC1DEC6}"/>
    <cellStyle name="Normal 3 2 2 2 2 2 2 2 12 11 9" xfId="24546" xr:uid="{44444B94-7E31-4B5A-8431-04910AC03717}"/>
    <cellStyle name="Normal 3 2 2 2 2 2 2 2 12 12" xfId="24547" xr:uid="{0F355607-941A-4012-BCB7-CEC1646625AF}"/>
    <cellStyle name="Normal 3 2 2 2 2 2 2 2 12 13" xfId="24548" xr:uid="{38F4E758-6638-4A8E-973B-C003FD456CD1}"/>
    <cellStyle name="Normal 3 2 2 2 2 2 2 2 12 13 10" xfId="24549" xr:uid="{F12BEF0B-C8E5-406F-AB22-27808D29F85D}"/>
    <cellStyle name="Normal 3 2 2 2 2 2 2 2 12 13 11" xfId="24550" xr:uid="{A107F499-142E-4FFC-940D-3079B9C38F10}"/>
    <cellStyle name="Normal 3 2 2 2 2 2 2 2 12 13 2" xfId="24551" xr:uid="{57E5EF2C-BD0B-431A-95FE-0C4CD2810E0D}"/>
    <cellStyle name="Normal 3 2 2 2 2 2 2 2 12 13 2 10" xfId="24552" xr:uid="{7F377662-E524-493C-8E6E-53FA1EAF50F9}"/>
    <cellStyle name="Normal 3 2 2 2 2 2 2 2 12 13 2 11" xfId="24553" xr:uid="{7C60F872-1A43-48ED-864F-94F8F52E9FA2}"/>
    <cellStyle name="Normal 3 2 2 2 2 2 2 2 12 13 2 2" xfId="24554" xr:uid="{85421E87-5369-4B7F-8A32-C802DBA27E57}"/>
    <cellStyle name="Normal 3 2 2 2 2 2 2 2 12 13 2 2 2" xfId="24555" xr:uid="{87608E0C-F51D-4E77-A1EA-1DD592A72572}"/>
    <cellStyle name="Normal 3 2 2 2 2 2 2 2 12 13 2 2 2 2" xfId="24556" xr:uid="{30DF4416-02D5-49A1-9A09-9490A498BF78}"/>
    <cellStyle name="Normal 3 2 2 2 2 2 2 2 12 13 2 2 2 3" xfId="24557" xr:uid="{7D679EAC-F239-432F-B6A1-85891C9324C5}"/>
    <cellStyle name="Normal 3 2 2 2 2 2 2 2 12 13 2 2 2 4" xfId="24558" xr:uid="{FF10A21A-7BFC-451E-B8B5-AF5CECDBBBF6}"/>
    <cellStyle name="Normal 3 2 2 2 2 2 2 2 12 13 2 2 3" xfId="24559" xr:uid="{A308B9C1-99A6-4368-B8FA-F469CA2CD457}"/>
    <cellStyle name="Normal 3 2 2 2 2 2 2 2 12 13 2 2 4" xfId="24560" xr:uid="{BCBD56B5-A6FD-4F96-97C7-13FED956DA84}"/>
    <cellStyle name="Normal 3 2 2 2 2 2 2 2 12 13 2 2 5" xfId="24561" xr:uid="{3A335132-D610-4918-8D46-EA18C8884169}"/>
    <cellStyle name="Normal 3 2 2 2 2 2 2 2 12 13 2 2 6" xfId="24562" xr:uid="{8A0F96C5-5AEE-4417-8165-121173E7561C}"/>
    <cellStyle name="Normal 3 2 2 2 2 2 2 2 12 13 2 3" xfId="24563" xr:uid="{CBF30741-DC8B-4C78-942E-D950228C4480}"/>
    <cellStyle name="Normal 3 2 2 2 2 2 2 2 12 13 2 4" xfId="24564" xr:uid="{6CD4969D-5B91-4094-8235-95499FFA6BC3}"/>
    <cellStyle name="Normal 3 2 2 2 2 2 2 2 12 13 2 5" xfId="24565" xr:uid="{28A87092-A4D5-4CB0-A341-D26E99294FD5}"/>
    <cellStyle name="Normal 3 2 2 2 2 2 2 2 12 13 2 6" xfId="24566" xr:uid="{79D3553B-7390-491B-B8C2-EC7BE3F8159F}"/>
    <cellStyle name="Normal 3 2 2 2 2 2 2 2 12 13 2 7" xfId="24567" xr:uid="{85AB9B30-5AEA-40CF-A304-AD1A383C7E1E}"/>
    <cellStyle name="Normal 3 2 2 2 2 2 2 2 12 13 2 8" xfId="24568" xr:uid="{1B3E807F-4CFE-485B-A807-5B36644859BF}"/>
    <cellStyle name="Normal 3 2 2 2 2 2 2 2 12 13 2 8 2" xfId="24569" xr:uid="{59651386-010D-4604-8EA8-4384BE2A2211}"/>
    <cellStyle name="Normal 3 2 2 2 2 2 2 2 12 13 2 8 3" xfId="24570" xr:uid="{96FDE979-EA6B-4931-B788-4C7052336CEE}"/>
    <cellStyle name="Normal 3 2 2 2 2 2 2 2 12 13 2 8 4" xfId="24571" xr:uid="{F7C07D03-220A-4368-8F05-D0CD6F506026}"/>
    <cellStyle name="Normal 3 2 2 2 2 2 2 2 12 13 2 9" xfId="24572" xr:uid="{6FF70E4E-1D71-4CB9-B1A6-B1318419B061}"/>
    <cellStyle name="Normal 3 2 2 2 2 2 2 2 12 13 3" xfId="24573" xr:uid="{95D18339-05B2-46B1-89D0-7739FD4DC303}"/>
    <cellStyle name="Normal 3 2 2 2 2 2 2 2 12 13 3 2" xfId="24574" xr:uid="{0237EBCA-F5B0-47B8-AD1B-1D9C6A32625A}"/>
    <cellStyle name="Normal 3 2 2 2 2 2 2 2 12 13 3 2 2" xfId="24575" xr:uid="{798703AC-FE69-46E0-B4A2-DA1326691417}"/>
    <cellStyle name="Normal 3 2 2 2 2 2 2 2 12 13 3 2 3" xfId="24576" xr:uid="{FBC6CFEE-6C99-47F4-B678-4DA5009FE4C7}"/>
    <cellStyle name="Normal 3 2 2 2 2 2 2 2 12 13 3 2 4" xfId="24577" xr:uid="{15A9C742-C3EF-4167-B5B7-45F7869A4A7D}"/>
    <cellStyle name="Normal 3 2 2 2 2 2 2 2 12 13 3 3" xfId="24578" xr:uid="{C400C652-36D8-4BC6-B938-BE7ED4ECBFD4}"/>
    <cellStyle name="Normal 3 2 2 2 2 2 2 2 12 13 3 4" xfId="24579" xr:uid="{BBDF7CDA-324F-46AC-A8FD-4C6DB49AB298}"/>
    <cellStyle name="Normal 3 2 2 2 2 2 2 2 12 13 3 5" xfId="24580" xr:uid="{DD6D12E5-C2FF-4E64-A6DF-CA9B545D924B}"/>
    <cellStyle name="Normal 3 2 2 2 2 2 2 2 12 13 3 6" xfId="24581" xr:uid="{E3326F04-BAC4-484F-8910-320E9685C1FC}"/>
    <cellStyle name="Normal 3 2 2 2 2 2 2 2 12 13 4" xfId="24582" xr:uid="{910D4587-BEE3-4C3A-8886-648A538CC6B8}"/>
    <cellStyle name="Normal 3 2 2 2 2 2 2 2 12 13 5" xfId="24583" xr:uid="{3F7ADDD4-2DA8-4990-92C8-59634BCA9DEC}"/>
    <cellStyle name="Normal 3 2 2 2 2 2 2 2 12 13 6" xfId="24584" xr:uid="{4A97EE00-2865-464D-AB58-7218C97E7E5D}"/>
    <cellStyle name="Normal 3 2 2 2 2 2 2 2 12 13 7" xfId="24585" xr:uid="{500AD60E-EA9E-428A-A22C-2A8F9C5F4A32}"/>
    <cellStyle name="Normal 3 2 2 2 2 2 2 2 12 13 8" xfId="24586" xr:uid="{E084F946-E356-477D-B348-3298CAFFE254}"/>
    <cellStyle name="Normal 3 2 2 2 2 2 2 2 12 13 8 2" xfId="24587" xr:uid="{2151AEFB-B3DC-4780-89DF-CE4B0ED7494B}"/>
    <cellStyle name="Normal 3 2 2 2 2 2 2 2 12 13 8 3" xfId="24588" xr:uid="{517441C4-1583-46B8-9C1A-994945B38151}"/>
    <cellStyle name="Normal 3 2 2 2 2 2 2 2 12 13 8 4" xfId="24589" xr:uid="{7C19DC90-1E5E-48C2-86B0-C2EE3C099706}"/>
    <cellStyle name="Normal 3 2 2 2 2 2 2 2 12 13 9" xfId="24590" xr:uid="{96D06654-2232-4E8E-A40A-A3E4B319E14C}"/>
    <cellStyle name="Normal 3 2 2 2 2 2 2 2 12 14" xfId="24591" xr:uid="{1CEE32B6-1F87-4B29-A44E-CA958F654885}"/>
    <cellStyle name="Normal 3 2 2 2 2 2 2 2 12 15" xfId="24592" xr:uid="{62784C83-85E1-4281-858D-4738C3D1AB39}"/>
    <cellStyle name="Normal 3 2 2 2 2 2 2 2 12 15 2" xfId="24593" xr:uid="{104457AD-BABB-4A73-9E0C-8DE6FE0AB362}"/>
    <cellStyle name="Normal 3 2 2 2 2 2 2 2 12 15 2 2" xfId="24594" xr:uid="{D39F23D7-A671-40E9-AC7E-7E787E8CF3AF}"/>
    <cellStyle name="Normal 3 2 2 2 2 2 2 2 12 15 2 3" xfId="24595" xr:uid="{202C43D8-3490-47BA-8ACA-634447B4DC3E}"/>
    <cellStyle name="Normal 3 2 2 2 2 2 2 2 12 15 2 4" xfId="24596" xr:uid="{F2CAEA07-DB42-4A92-9BDC-0330F3F722BA}"/>
    <cellStyle name="Normal 3 2 2 2 2 2 2 2 12 15 3" xfId="24597" xr:uid="{6DC7F928-D115-47E9-8EC4-EDF41A278D63}"/>
    <cellStyle name="Normal 3 2 2 2 2 2 2 2 12 15 4" xfId="24598" xr:uid="{1955C1DD-DCF8-4924-864A-A3049EA362E7}"/>
    <cellStyle name="Normal 3 2 2 2 2 2 2 2 12 15 5" xfId="24599" xr:uid="{9BD72200-5A27-4F9C-8611-5F79E5E6A640}"/>
    <cellStyle name="Normal 3 2 2 2 2 2 2 2 12 15 6" xfId="24600" xr:uid="{AFF99CE5-EFA1-46C3-B219-EA4EECA2F2D5}"/>
    <cellStyle name="Normal 3 2 2 2 2 2 2 2 12 16" xfId="24601" xr:uid="{638A7775-50E4-4508-A4DF-999766D0C0A0}"/>
    <cellStyle name="Normal 3 2 2 2 2 2 2 2 12 17" xfId="24602" xr:uid="{D66E7383-6D1D-4945-B4E1-A597B916A40C}"/>
    <cellStyle name="Normal 3 2 2 2 2 2 2 2 12 18" xfId="24603" xr:uid="{D7CA80BB-D4B3-4D93-B860-1166396A8167}"/>
    <cellStyle name="Normal 3 2 2 2 2 2 2 2 12 19" xfId="24604" xr:uid="{D88423A6-2670-49EC-B338-6BAEA41CAAFA}"/>
    <cellStyle name="Normal 3 2 2 2 2 2 2 2 12 2" xfId="24605" xr:uid="{91147560-B51D-48EA-882D-752287F162B9}"/>
    <cellStyle name="Normal 3 2 2 2 2 2 2 2 12 2 10" xfId="24606" xr:uid="{A9C472F0-A1CB-4CFF-9B97-83AEFA3F96F9}"/>
    <cellStyle name="Normal 3 2 2 2 2 2 2 2 12 2 11" xfId="24607" xr:uid="{148EC02B-08C1-47AB-B3E7-BD68B76B1151}"/>
    <cellStyle name="Normal 3 2 2 2 2 2 2 2 12 2 12" xfId="24608" xr:uid="{185C69B6-B131-4023-BA89-B3378B8EF512}"/>
    <cellStyle name="Normal 3 2 2 2 2 2 2 2 12 2 13" xfId="24609" xr:uid="{EBCB4125-8026-4B42-9AA3-5936BB312769}"/>
    <cellStyle name="Normal 3 2 2 2 2 2 2 2 12 2 13 2" xfId="24610" xr:uid="{F81DAF60-0F17-4322-B317-DCBDC50859D3}"/>
    <cellStyle name="Normal 3 2 2 2 2 2 2 2 12 2 13 3" xfId="24611" xr:uid="{C351DB18-F91E-438C-A72A-09072581E875}"/>
    <cellStyle name="Normal 3 2 2 2 2 2 2 2 12 2 13 4" xfId="24612" xr:uid="{37710D43-714E-4495-BD89-624E0915FC83}"/>
    <cellStyle name="Normal 3 2 2 2 2 2 2 2 12 2 14" xfId="24613" xr:uid="{E4D5C688-C674-4C3B-83DB-04C60B3EA59A}"/>
    <cellStyle name="Normal 3 2 2 2 2 2 2 2 12 2 15" xfId="24614" xr:uid="{46C78B4B-8D4A-4CF9-A4DC-8A7211034B1A}"/>
    <cellStyle name="Normal 3 2 2 2 2 2 2 2 12 2 16" xfId="24615" xr:uid="{39D9AA6D-C176-4738-8430-862A68594B8B}"/>
    <cellStyle name="Normal 3 2 2 2 2 2 2 2 12 2 2" xfId="24616" xr:uid="{5444E9B7-87FA-4869-996B-053C1ECAD3F2}"/>
    <cellStyle name="Normal 3 2 2 2 2 2 2 2 12 2 2 10" xfId="24617" xr:uid="{8643A404-6589-4B62-88B3-735DDC58EE17}"/>
    <cellStyle name="Normal 3 2 2 2 2 2 2 2 12 2 2 11" xfId="24618" xr:uid="{CF230B69-B6B4-4982-A221-66ABE8AE1EA7}"/>
    <cellStyle name="Normal 3 2 2 2 2 2 2 2 12 2 2 11 2" xfId="24619" xr:uid="{2A78E915-4653-4F07-A1E1-1C5C74A78C82}"/>
    <cellStyle name="Normal 3 2 2 2 2 2 2 2 12 2 2 11 3" xfId="24620" xr:uid="{5AB08F2E-052E-478D-ABE3-735394DC9D5D}"/>
    <cellStyle name="Normal 3 2 2 2 2 2 2 2 12 2 2 11 4" xfId="24621" xr:uid="{D9F36FBB-761B-4153-B06A-A385E4778CD1}"/>
    <cellStyle name="Normal 3 2 2 2 2 2 2 2 12 2 2 12" xfId="24622" xr:uid="{E3C95B1E-3861-4136-9D4E-BBF65D1035A9}"/>
    <cellStyle name="Normal 3 2 2 2 2 2 2 2 12 2 2 13" xfId="24623" xr:uid="{80C2A456-0347-4BED-8736-227844DEAA12}"/>
    <cellStyle name="Normal 3 2 2 2 2 2 2 2 12 2 2 14" xfId="24624" xr:uid="{3FEB73E9-6F19-496C-BFE2-9BC9379846A9}"/>
    <cellStyle name="Normal 3 2 2 2 2 2 2 2 12 2 2 2" xfId="24625" xr:uid="{2562112C-A82C-4519-8ACD-E37ECA1C3CA9}"/>
    <cellStyle name="Normal 3 2 2 2 2 2 2 2 12 2 2 2 10" xfId="24626" xr:uid="{0E824642-7E49-4FC6-9E93-BCC0B27FCBBC}"/>
    <cellStyle name="Normal 3 2 2 2 2 2 2 2 12 2 2 2 11" xfId="24627" xr:uid="{3E2F5771-F916-462D-9ADE-49FD41ED31F7}"/>
    <cellStyle name="Normal 3 2 2 2 2 2 2 2 12 2 2 2 2" xfId="24628" xr:uid="{E98ECB11-0C9C-4E29-BDA3-5C7F5B2A9147}"/>
    <cellStyle name="Normal 3 2 2 2 2 2 2 2 12 2 2 2 2 10" xfId="24629" xr:uid="{40C285C3-9F6C-4DFC-ADA9-7736385B5D24}"/>
    <cellStyle name="Normal 3 2 2 2 2 2 2 2 12 2 2 2 2 11" xfId="24630" xr:uid="{6DFF9A30-D2F3-427A-986A-57626D8538C9}"/>
    <cellStyle name="Normal 3 2 2 2 2 2 2 2 12 2 2 2 2 2" xfId="24631" xr:uid="{621660A1-9FA8-4894-B78E-852550724935}"/>
    <cellStyle name="Normal 3 2 2 2 2 2 2 2 12 2 2 2 2 2 2" xfId="24632" xr:uid="{C6A86157-5F00-4E69-8AAC-489F205DF480}"/>
    <cellStyle name="Normal 3 2 2 2 2 2 2 2 12 2 2 2 2 2 2 2" xfId="24633" xr:uid="{4371A6E2-4857-42CD-8BAE-53DC56DA9A04}"/>
    <cellStyle name="Normal 3 2 2 2 2 2 2 2 12 2 2 2 2 2 2 3" xfId="24634" xr:uid="{E4237DC7-1179-4F14-969E-DE25EC51AD36}"/>
    <cellStyle name="Normal 3 2 2 2 2 2 2 2 12 2 2 2 2 2 2 4" xfId="24635" xr:uid="{F401CADE-7119-41EF-A19E-717F5C618E21}"/>
    <cellStyle name="Normal 3 2 2 2 2 2 2 2 12 2 2 2 2 2 3" xfId="24636" xr:uid="{275B7C33-AD9B-4A97-9A9B-585B13C3BF8F}"/>
    <cellStyle name="Normal 3 2 2 2 2 2 2 2 12 2 2 2 2 2 4" xfId="24637" xr:uid="{015641BB-FA5C-44FF-9CC3-E1EDD7B8AEDC}"/>
    <cellStyle name="Normal 3 2 2 2 2 2 2 2 12 2 2 2 2 2 5" xfId="24638" xr:uid="{A23CA4F6-214E-46CA-AC1E-D26AFF9B25E3}"/>
    <cellStyle name="Normal 3 2 2 2 2 2 2 2 12 2 2 2 2 2 6" xfId="24639" xr:uid="{41091F05-0B8C-421E-9B2A-443F915BF27C}"/>
    <cellStyle name="Normal 3 2 2 2 2 2 2 2 12 2 2 2 2 3" xfId="24640" xr:uid="{D69580F6-327F-466F-987D-75AEB525042F}"/>
    <cellStyle name="Normal 3 2 2 2 2 2 2 2 12 2 2 2 2 4" xfId="24641" xr:uid="{F6FD5EE1-6644-441F-8ED6-F5B4D1DB29F0}"/>
    <cellStyle name="Normal 3 2 2 2 2 2 2 2 12 2 2 2 2 5" xfId="24642" xr:uid="{C1288B18-EE3D-493D-BE0C-433B91142650}"/>
    <cellStyle name="Normal 3 2 2 2 2 2 2 2 12 2 2 2 2 6" xfId="24643" xr:uid="{AF46FAA9-954A-44E8-845A-2024196FB6D0}"/>
    <cellStyle name="Normal 3 2 2 2 2 2 2 2 12 2 2 2 2 7" xfId="24644" xr:uid="{81F5635E-AE92-4B0B-80D4-BC7B1269873A}"/>
    <cellStyle name="Normal 3 2 2 2 2 2 2 2 12 2 2 2 2 8" xfId="24645" xr:uid="{F8F83956-8F39-423E-88B3-0618E53DE2D7}"/>
    <cellStyle name="Normal 3 2 2 2 2 2 2 2 12 2 2 2 2 8 2" xfId="24646" xr:uid="{7F0556D9-691F-4BFE-9FC6-7AC814357F67}"/>
    <cellStyle name="Normal 3 2 2 2 2 2 2 2 12 2 2 2 2 8 3" xfId="24647" xr:uid="{D21BA01D-EAC6-40DF-ABE9-E2050700D0A8}"/>
    <cellStyle name="Normal 3 2 2 2 2 2 2 2 12 2 2 2 2 8 4" xfId="24648" xr:uid="{2491EC16-914C-44ED-9FE2-FF204BB0C8D7}"/>
    <cellStyle name="Normal 3 2 2 2 2 2 2 2 12 2 2 2 2 9" xfId="24649" xr:uid="{92691733-1D84-46C9-88A7-FCB292407925}"/>
    <cellStyle name="Normal 3 2 2 2 2 2 2 2 12 2 2 2 3" xfId="24650" xr:uid="{02499D18-7634-4137-A6EF-BB68E788F09F}"/>
    <cellStyle name="Normal 3 2 2 2 2 2 2 2 12 2 2 2 3 2" xfId="24651" xr:uid="{E6AB5778-F553-4C5D-9EF7-07293E3F52DC}"/>
    <cellStyle name="Normal 3 2 2 2 2 2 2 2 12 2 2 2 3 2 2" xfId="24652" xr:uid="{6022982B-4657-4683-A17C-5880BBA4832A}"/>
    <cellStyle name="Normal 3 2 2 2 2 2 2 2 12 2 2 2 3 2 3" xfId="24653" xr:uid="{A3F9821D-F103-4D6C-8036-66219FE953DA}"/>
    <cellStyle name="Normal 3 2 2 2 2 2 2 2 12 2 2 2 3 2 4" xfId="24654" xr:uid="{81623AA9-4980-491F-B81C-1061A583A82C}"/>
    <cellStyle name="Normal 3 2 2 2 2 2 2 2 12 2 2 2 3 3" xfId="24655" xr:uid="{12E1E97D-6821-445A-A65B-4EF63636AF5A}"/>
    <cellStyle name="Normal 3 2 2 2 2 2 2 2 12 2 2 2 3 4" xfId="24656" xr:uid="{FD2DCCE2-184E-49C2-95AD-68569A5118B9}"/>
    <cellStyle name="Normal 3 2 2 2 2 2 2 2 12 2 2 2 3 5" xfId="24657" xr:uid="{391C8FF5-FE52-4070-9321-F9DA8AB1CBBB}"/>
    <cellStyle name="Normal 3 2 2 2 2 2 2 2 12 2 2 2 3 6" xfId="24658" xr:uid="{00DFE126-3382-4738-8D00-9C184E30B6B5}"/>
    <cellStyle name="Normal 3 2 2 2 2 2 2 2 12 2 2 2 4" xfId="24659" xr:uid="{29F159DD-1A0A-4C44-92E8-1237DC786F3E}"/>
    <cellStyle name="Normal 3 2 2 2 2 2 2 2 12 2 2 2 5" xfId="24660" xr:uid="{58C507DE-5F95-4A75-8BBF-AB9120A818EF}"/>
    <cellStyle name="Normal 3 2 2 2 2 2 2 2 12 2 2 2 6" xfId="24661" xr:uid="{09E4995D-4948-42AF-A00A-2BEB43FB5CB9}"/>
    <cellStyle name="Normal 3 2 2 2 2 2 2 2 12 2 2 2 7" xfId="24662" xr:uid="{24145525-4278-41B7-96CA-E9D518ECD0F1}"/>
    <cellStyle name="Normal 3 2 2 2 2 2 2 2 12 2 2 2 8" xfId="24663" xr:uid="{9A31E223-7A47-4232-B29E-16DC6D10D039}"/>
    <cellStyle name="Normal 3 2 2 2 2 2 2 2 12 2 2 2 8 2" xfId="24664" xr:uid="{6EC1AECF-29D6-4560-8604-6A4FF04E303A}"/>
    <cellStyle name="Normal 3 2 2 2 2 2 2 2 12 2 2 2 8 3" xfId="24665" xr:uid="{5767B655-2037-4AF9-AA9B-7151AC78D1EF}"/>
    <cellStyle name="Normal 3 2 2 2 2 2 2 2 12 2 2 2 8 4" xfId="24666" xr:uid="{4E201500-A573-4B98-A365-3354F75DE681}"/>
    <cellStyle name="Normal 3 2 2 2 2 2 2 2 12 2 2 2 9" xfId="24667" xr:uid="{AC454AA6-99D3-4380-9796-AC212896D3BB}"/>
    <cellStyle name="Normal 3 2 2 2 2 2 2 2 12 2 2 3" xfId="24668" xr:uid="{25798389-E0C8-4C98-80D9-15F36EF9D6CE}"/>
    <cellStyle name="Normal 3 2 2 2 2 2 2 2 12 2 2 4" xfId="24669" xr:uid="{190F85C7-B0D0-4BDD-9BDE-853179EF9A8F}"/>
    <cellStyle name="Normal 3 2 2 2 2 2 2 2 12 2 2 5" xfId="24670" xr:uid="{ED53DA3E-D8AD-4EE2-87E5-3E88BFD925F1}"/>
    <cellStyle name="Normal 3 2 2 2 2 2 2 2 12 2 2 5 2" xfId="24671" xr:uid="{6FF3860F-8B27-4F62-A5CA-52A01E881435}"/>
    <cellStyle name="Normal 3 2 2 2 2 2 2 2 12 2 2 5 2 2" xfId="24672" xr:uid="{5DFD13EC-9E79-403A-9C2B-ACDBAFF94CA8}"/>
    <cellStyle name="Normal 3 2 2 2 2 2 2 2 12 2 2 5 2 3" xfId="24673" xr:uid="{CF8F23AD-CEA3-42A2-A80C-B38F5BE84AE9}"/>
    <cellStyle name="Normal 3 2 2 2 2 2 2 2 12 2 2 5 2 4" xfId="24674" xr:uid="{C4BF5A46-91F1-4C15-9552-0D8DFA807DB3}"/>
    <cellStyle name="Normal 3 2 2 2 2 2 2 2 12 2 2 5 3" xfId="24675" xr:uid="{0EBA6A48-5E1A-4246-8D85-B74D09FD457D}"/>
    <cellStyle name="Normal 3 2 2 2 2 2 2 2 12 2 2 5 4" xfId="24676" xr:uid="{BFF08DB6-212D-4ED4-BB01-690038B92DD5}"/>
    <cellStyle name="Normal 3 2 2 2 2 2 2 2 12 2 2 5 5" xfId="24677" xr:uid="{16FD7E80-A687-4DF7-A0BF-B1F73C8EEDFB}"/>
    <cellStyle name="Normal 3 2 2 2 2 2 2 2 12 2 2 5 6" xfId="24678" xr:uid="{E84FE296-EBCF-4F9A-8AA9-8D34DB433ED7}"/>
    <cellStyle name="Normal 3 2 2 2 2 2 2 2 12 2 2 6" xfId="24679" xr:uid="{82BAC0BE-14E0-411A-AA18-FAF93C9DEFB1}"/>
    <cellStyle name="Normal 3 2 2 2 2 2 2 2 12 2 2 7" xfId="24680" xr:uid="{1BC194EE-5C83-4AA2-BCD8-D2AD19AA5B43}"/>
    <cellStyle name="Normal 3 2 2 2 2 2 2 2 12 2 2 8" xfId="24681" xr:uid="{8AB6EBDC-76A2-4B3A-8D4C-EAD956E1F1D2}"/>
    <cellStyle name="Normal 3 2 2 2 2 2 2 2 12 2 2 9" xfId="24682" xr:uid="{8EC01875-BF27-4485-8314-ECBE2D85862F}"/>
    <cellStyle name="Normal 3 2 2 2 2 2 2 2 12 2 3" xfId="24683" xr:uid="{6EAE3FB7-AFEE-4923-8A71-86FD63A39C9B}"/>
    <cellStyle name="Normal 3 2 2 2 2 2 2 2 12 2 4" xfId="24684" xr:uid="{62A27415-5DC8-4436-9819-A0791B19DD8D}"/>
    <cellStyle name="Normal 3 2 2 2 2 2 2 2 12 2 5" xfId="24685" xr:uid="{FD205B81-3794-4F57-AE90-811E9D742179}"/>
    <cellStyle name="Normal 3 2 2 2 2 2 2 2 12 2 5 10" xfId="24686" xr:uid="{E6480A0B-512C-4C85-95BB-36F93D6C698F}"/>
    <cellStyle name="Normal 3 2 2 2 2 2 2 2 12 2 5 11" xfId="24687" xr:uid="{B8613D4C-4F88-4F87-95C7-74E1B85A26D2}"/>
    <cellStyle name="Normal 3 2 2 2 2 2 2 2 12 2 5 2" xfId="24688" xr:uid="{5A5CEAAF-0BBA-459E-AA64-9CF6297C4857}"/>
    <cellStyle name="Normal 3 2 2 2 2 2 2 2 12 2 5 2 10" xfId="24689" xr:uid="{1CC17870-F547-4241-BB92-C96C39A488BC}"/>
    <cellStyle name="Normal 3 2 2 2 2 2 2 2 12 2 5 2 11" xfId="24690" xr:uid="{B7517F0E-8B16-49CE-A08D-5CA5E995A6EA}"/>
    <cellStyle name="Normal 3 2 2 2 2 2 2 2 12 2 5 2 2" xfId="24691" xr:uid="{20C85885-E205-449D-A73F-E72C53531968}"/>
    <cellStyle name="Normal 3 2 2 2 2 2 2 2 12 2 5 2 2 2" xfId="24692" xr:uid="{82205C79-F66A-4F9B-8474-BE9A53C0A2F5}"/>
    <cellStyle name="Normal 3 2 2 2 2 2 2 2 12 2 5 2 2 2 2" xfId="24693" xr:uid="{AFFFCB32-D1D5-41E2-AD79-5F49D89D9BB7}"/>
    <cellStyle name="Normal 3 2 2 2 2 2 2 2 12 2 5 2 2 2 3" xfId="24694" xr:uid="{09C4EC90-DD6E-438D-A061-5DF451AD10CC}"/>
    <cellStyle name="Normal 3 2 2 2 2 2 2 2 12 2 5 2 2 2 4" xfId="24695" xr:uid="{A3BB8B9B-EFD5-47AC-AD18-DA3D45A4874B}"/>
    <cellStyle name="Normal 3 2 2 2 2 2 2 2 12 2 5 2 2 3" xfId="24696" xr:uid="{A23DC48E-DE01-4B9A-A065-1921A64FB38A}"/>
    <cellStyle name="Normal 3 2 2 2 2 2 2 2 12 2 5 2 2 4" xfId="24697" xr:uid="{931C8303-AB3D-4D65-90F5-976E2EB6DB0E}"/>
    <cellStyle name="Normal 3 2 2 2 2 2 2 2 12 2 5 2 2 5" xfId="24698" xr:uid="{FE6D1DD5-12CB-4F21-9CDD-9DB781A44E5F}"/>
    <cellStyle name="Normal 3 2 2 2 2 2 2 2 12 2 5 2 2 6" xfId="24699" xr:uid="{E22F91C0-6FF1-4596-9C06-50243FE7D155}"/>
    <cellStyle name="Normal 3 2 2 2 2 2 2 2 12 2 5 2 3" xfId="24700" xr:uid="{07BE35DE-502F-4340-A23C-B3495EFC5F36}"/>
    <cellStyle name="Normal 3 2 2 2 2 2 2 2 12 2 5 2 4" xfId="24701" xr:uid="{09AFF298-458E-4AA2-889C-177B394F2002}"/>
    <cellStyle name="Normal 3 2 2 2 2 2 2 2 12 2 5 2 5" xfId="24702" xr:uid="{DB211118-2DA3-474B-AED8-41F61F2AC0C3}"/>
    <cellStyle name="Normal 3 2 2 2 2 2 2 2 12 2 5 2 6" xfId="24703" xr:uid="{1E910374-063D-4BED-B5C7-5967A6B95691}"/>
    <cellStyle name="Normal 3 2 2 2 2 2 2 2 12 2 5 2 7" xfId="24704" xr:uid="{4EA16432-1FF9-4926-B96C-ACB8C41D700B}"/>
    <cellStyle name="Normal 3 2 2 2 2 2 2 2 12 2 5 2 8" xfId="24705" xr:uid="{DDD0711A-C8C0-44A3-8C55-753693E5C2E5}"/>
    <cellStyle name="Normal 3 2 2 2 2 2 2 2 12 2 5 2 8 2" xfId="24706" xr:uid="{0DCCC867-93BA-47F4-A8DA-4C03A68E4428}"/>
    <cellStyle name="Normal 3 2 2 2 2 2 2 2 12 2 5 2 8 3" xfId="24707" xr:uid="{3E8C6CEB-7CE7-4078-9396-95265DAE9778}"/>
    <cellStyle name="Normal 3 2 2 2 2 2 2 2 12 2 5 2 8 4" xfId="24708" xr:uid="{82BF726B-0237-48C4-8D02-6626469499AF}"/>
    <cellStyle name="Normal 3 2 2 2 2 2 2 2 12 2 5 2 9" xfId="24709" xr:uid="{90BD2C0F-D5D2-4B93-A055-F07A27744929}"/>
    <cellStyle name="Normal 3 2 2 2 2 2 2 2 12 2 5 3" xfId="24710" xr:uid="{6F4E563F-5392-4CA2-B9B5-B7CA71D98999}"/>
    <cellStyle name="Normal 3 2 2 2 2 2 2 2 12 2 5 3 2" xfId="24711" xr:uid="{B1A7A78F-5619-4237-9AD3-BC8919806255}"/>
    <cellStyle name="Normal 3 2 2 2 2 2 2 2 12 2 5 3 2 2" xfId="24712" xr:uid="{A8066C45-7BE5-408B-A268-1165A675B212}"/>
    <cellStyle name="Normal 3 2 2 2 2 2 2 2 12 2 5 3 2 3" xfId="24713" xr:uid="{81F10051-FFC7-4313-9BB8-0911409B0596}"/>
    <cellStyle name="Normal 3 2 2 2 2 2 2 2 12 2 5 3 2 4" xfId="24714" xr:uid="{870D6E38-491F-402B-8C3C-B9C693219CCF}"/>
    <cellStyle name="Normal 3 2 2 2 2 2 2 2 12 2 5 3 3" xfId="24715" xr:uid="{4D4501E6-D5EF-4B57-B174-9B03F65BD29B}"/>
    <cellStyle name="Normal 3 2 2 2 2 2 2 2 12 2 5 3 4" xfId="24716" xr:uid="{3CC39EF8-89CE-42F7-B042-6C09F2B5D36D}"/>
    <cellStyle name="Normal 3 2 2 2 2 2 2 2 12 2 5 3 5" xfId="24717" xr:uid="{46FE422C-9AFC-411C-AF65-7F2982C6957E}"/>
    <cellStyle name="Normal 3 2 2 2 2 2 2 2 12 2 5 3 6" xfId="24718" xr:uid="{33B52A4E-7FCB-4465-BA4B-DC148530AFAC}"/>
    <cellStyle name="Normal 3 2 2 2 2 2 2 2 12 2 5 4" xfId="24719" xr:uid="{5794D224-EF5D-454C-879E-BB0A75E40BC4}"/>
    <cellStyle name="Normal 3 2 2 2 2 2 2 2 12 2 5 5" xfId="24720" xr:uid="{04B1C00A-33E2-406E-BA83-CAAAECA70728}"/>
    <cellStyle name="Normal 3 2 2 2 2 2 2 2 12 2 5 6" xfId="24721" xr:uid="{78B2FBFF-EB5C-4FB6-B788-C3C7E9576B9F}"/>
    <cellStyle name="Normal 3 2 2 2 2 2 2 2 12 2 5 7" xfId="24722" xr:uid="{22EE5C82-2DE8-451E-8149-3BA0D9B1F28F}"/>
    <cellStyle name="Normal 3 2 2 2 2 2 2 2 12 2 5 8" xfId="24723" xr:uid="{F5A6C575-0D92-494A-B657-A5FE21B56B28}"/>
    <cellStyle name="Normal 3 2 2 2 2 2 2 2 12 2 5 8 2" xfId="24724" xr:uid="{CE67C7CC-7A88-46AC-98C4-307D7A4E9F35}"/>
    <cellStyle name="Normal 3 2 2 2 2 2 2 2 12 2 5 8 3" xfId="24725" xr:uid="{43E0124F-10BB-4446-A88B-B263FD07EA38}"/>
    <cellStyle name="Normal 3 2 2 2 2 2 2 2 12 2 5 8 4" xfId="24726" xr:uid="{AE282345-4E15-4ADC-8CA5-F460EB912FE8}"/>
    <cellStyle name="Normal 3 2 2 2 2 2 2 2 12 2 5 9" xfId="24727" xr:uid="{EEA15D76-7AD0-48A9-9793-AD6764BA409D}"/>
    <cellStyle name="Normal 3 2 2 2 2 2 2 2 12 2 6" xfId="24728" xr:uid="{36DC55CB-710F-4291-B288-484EE865E7DF}"/>
    <cellStyle name="Normal 3 2 2 2 2 2 2 2 12 2 7" xfId="24729" xr:uid="{50E96657-B4D9-4250-8BC5-D237CA37A4E7}"/>
    <cellStyle name="Normal 3 2 2 2 2 2 2 2 12 2 7 2" xfId="24730" xr:uid="{66800F04-4E49-49E1-B792-5BCF79FECEEB}"/>
    <cellStyle name="Normal 3 2 2 2 2 2 2 2 12 2 7 2 2" xfId="24731" xr:uid="{164807C0-A183-484B-9E9C-6DA1E3F20824}"/>
    <cellStyle name="Normal 3 2 2 2 2 2 2 2 12 2 7 2 3" xfId="24732" xr:uid="{60422782-C62D-49D6-8C47-CBF6DD13BB12}"/>
    <cellStyle name="Normal 3 2 2 2 2 2 2 2 12 2 7 2 4" xfId="24733" xr:uid="{1D9695FC-78B7-43B1-86E8-FB27F6CF2563}"/>
    <cellStyle name="Normal 3 2 2 2 2 2 2 2 12 2 7 3" xfId="24734" xr:uid="{9B7ABB79-60FD-4657-91AF-E3587D46520A}"/>
    <cellStyle name="Normal 3 2 2 2 2 2 2 2 12 2 7 4" xfId="24735" xr:uid="{3B21E4EB-0AEB-4534-9DD2-8D6D08E500EA}"/>
    <cellStyle name="Normal 3 2 2 2 2 2 2 2 12 2 7 5" xfId="24736" xr:uid="{BB0DB117-D829-41A5-A504-0AE0A49066CC}"/>
    <cellStyle name="Normal 3 2 2 2 2 2 2 2 12 2 7 6" xfId="24737" xr:uid="{66D4007E-3322-4696-89D2-472EAB25CA46}"/>
    <cellStyle name="Normal 3 2 2 2 2 2 2 2 12 2 8" xfId="24738" xr:uid="{BFD0B2B8-16B0-43C3-903E-176A814A5438}"/>
    <cellStyle name="Normal 3 2 2 2 2 2 2 2 12 2 9" xfId="24739" xr:uid="{ED6707E4-ED6C-430E-B0AD-F7611D13A576}"/>
    <cellStyle name="Normal 3 2 2 2 2 2 2 2 12 20" xfId="24740" xr:uid="{969FBF1C-3EE7-42D3-9F74-92FD319A94E4}"/>
    <cellStyle name="Normal 3 2 2 2 2 2 2 2 12 21" xfId="24741" xr:uid="{56CF2395-C71D-4DF5-B571-7E223516D37F}"/>
    <cellStyle name="Normal 3 2 2 2 2 2 2 2 12 21 2" xfId="24742" xr:uid="{485B4EB4-03C0-42E0-9762-EA1497B2EC7B}"/>
    <cellStyle name="Normal 3 2 2 2 2 2 2 2 12 21 3" xfId="24743" xr:uid="{682198B7-9F10-4280-BCAD-32B9EC6E80DF}"/>
    <cellStyle name="Normal 3 2 2 2 2 2 2 2 12 21 4" xfId="24744" xr:uid="{88BF5634-2AD3-4C6E-82F8-93691C0CED12}"/>
    <cellStyle name="Normal 3 2 2 2 2 2 2 2 12 22" xfId="24745" xr:uid="{432A2CC2-6707-4E19-9681-726D98F7E386}"/>
    <cellStyle name="Normal 3 2 2 2 2 2 2 2 12 23" xfId="24746" xr:uid="{95EC0487-ECD0-4C67-9275-E0C240ED02E2}"/>
    <cellStyle name="Normal 3 2 2 2 2 2 2 2 12 24" xfId="24747" xr:uid="{7D895B3F-7EDB-4C88-82EB-30E73F436A83}"/>
    <cellStyle name="Normal 3 2 2 2 2 2 2 2 12 3" xfId="24748" xr:uid="{6C587446-45C7-4346-BACE-0FC8C164F491}"/>
    <cellStyle name="Normal 3 2 2 2 2 2 2 2 12 4" xfId="24749" xr:uid="{8D0D9830-41F8-4FC2-A6EC-0E81DEB20FE1}"/>
    <cellStyle name="Normal 3 2 2 2 2 2 2 2 12 5" xfId="24750" xr:uid="{09611EA5-0330-41F9-A526-AFED61112985}"/>
    <cellStyle name="Normal 3 2 2 2 2 2 2 2 12 6" xfId="24751" xr:uid="{C28BED89-020E-4844-8958-14CF73D6DA26}"/>
    <cellStyle name="Normal 3 2 2 2 2 2 2 2 12 7" xfId="24752" xr:uid="{03A321A7-82DA-48C4-8CB7-379A27BE2E86}"/>
    <cellStyle name="Normal 3 2 2 2 2 2 2 2 12 8" xfId="24753" xr:uid="{E1744F2B-6E4B-4BB1-9DDA-F3525885FD78}"/>
    <cellStyle name="Normal 3 2 2 2 2 2 2 2 12 9" xfId="24754" xr:uid="{3DAA3DE0-AA1E-4AE4-973C-D15CE3A3221D}"/>
    <cellStyle name="Normal 3 2 2 2 2 2 2 2 13" xfId="24755" xr:uid="{66A47DB1-C93F-4D82-B9B6-A5B52E65C468}"/>
    <cellStyle name="Normal 3 2 2 2 2 2 2 2 13 10" xfId="24756" xr:uid="{824D4B8D-BFFB-4E47-A5F4-16EFC66962ED}"/>
    <cellStyle name="Normal 3 2 2 2 2 2 2 2 13 11" xfId="24757" xr:uid="{B4673ACC-1AC0-4363-84E0-8FDA1D5B5624}"/>
    <cellStyle name="Normal 3 2 2 2 2 2 2 2 13 12" xfId="24758" xr:uid="{0505E479-523C-4C30-9106-2B6FE0289BE1}"/>
    <cellStyle name="Normal 3 2 2 2 2 2 2 2 13 13" xfId="24759" xr:uid="{EFB64942-0A43-40E6-9765-3269D8016092}"/>
    <cellStyle name="Normal 3 2 2 2 2 2 2 2 13 13 2" xfId="24760" xr:uid="{B5DA9C50-6DB6-48DC-BDEA-913211EB7C8E}"/>
    <cellStyle name="Normal 3 2 2 2 2 2 2 2 13 13 3" xfId="24761" xr:uid="{6525488B-0ED7-417C-8CD8-4D09A6B9D2F6}"/>
    <cellStyle name="Normal 3 2 2 2 2 2 2 2 13 13 4" xfId="24762" xr:uid="{5D2C9A6B-8846-45B9-92C7-6D2546510710}"/>
    <cellStyle name="Normal 3 2 2 2 2 2 2 2 13 14" xfId="24763" xr:uid="{DFBAB17F-5308-47EB-8A84-D9A2F9E1E50A}"/>
    <cellStyle name="Normal 3 2 2 2 2 2 2 2 13 15" xfId="24764" xr:uid="{79A29874-A5B0-4AAC-8BA6-BC0E45B34414}"/>
    <cellStyle name="Normal 3 2 2 2 2 2 2 2 13 16" xfId="24765" xr:uid="{AA790F48-8351-4756-B78D-7EE95D58DDE0}"/>
    <cellStyle name="Normal 3 2 2 2 2 2 2 2 13 2" xfId="24766" xr:uid="{6473ADE7-5E2F-49E5-808B-5908E40641C8}"/>
    <cellStyle name="Normal 3 2 2 2 2 2 2 2 13 2 10" xfId="24767" xr:uid="{BA5F64C9-00CC-4CF6-8C05-6816EDFADA6D}"/>
    <cellStyle name="Normal 3 2 2 2 2 2 2 2 13 2 11" xfId="24768" xr:uid="{048024AE-0582-427F-88BC-B0E1F97842EA}"/>
    <cellStyle name="Normal 3 2 2 2 2 2 2 2 13 2 11 2" xfId="24769" xr:uid="{FB337005-E5BE-4693-AA6E-C31B391408AD}"/>
    <cellStyle name="Normal 3 2 2 2 2 2 2 2 13 2 11 3" xfId="24770" xr:uid="{B427B23A-ADAB-46CE-8CE2-75D36D108889}"/>
    <cellStyle name="Normal 3 2 2 2 2 2 2 2 13 2 11 4" xfId="24771" xr:uid="{4D350CB7-ACCD-4089-984D-A7144B7E3BD8}"/>
    <cellStyle name="Normal 3 2 2 2 2 2 2 2 13 2 12" xfId="24772" xr:uid="{9629D1F6-E055-4751-A518-0FE2278848ED}"/>
    <cellStyle name="Normal 3 2 2 2 2 2 2 2 13 2 13" xfId="24773" xr:uid="{F18D0288-8FFD-4F5D-89D1-34C6B787A645}"/>
    <cellStyle name="Normal 3 2 2 2 2 2 2 2 13 2 14" xfId="24774" xr:uid="{5D6AD9E2-855A-415D-A313-3ABDDF5ADE9F}"/>
    <cellStyle name="Normal 3 2 2 2 2 2 2 2 13 2 2" xfId="24775" xr:uid="{889EC1DE-A766-40C9-9153-32718DB3F791}"/>
    <cellStyle name="Normal 3 2 2 2 2 2 2 2 13 2 2 10" xfId="24776" xr:uid="{A8F24A8F-34AF-4121-8AAF-A06DD37D4A58}"/>
    <cellStyle name="Normal 3 2 2 2 2 2 2 2 13 2 2 11" xfId="24777" xr:uid="{04DFA111-DE37-476D-8C0C-4F7D2FE90FAB}"/>
    <cellStyle name="Normal 3 2 2 2 2 2 2 2 13 2 2 2" xfId="24778" xr:uid="{E01FA06C-6A6E-4435-952F-C45F41FEFA5D}"/>
    <cellStyle name="Normal 3 2 2 2 2 2 2 2 13 2 2 2 10" xfId="24779" xr:uid="{8FBDE506-0046-4AE7-914F-D0F628B4AF78}"/>
    <cellStyle name="Normal 3 2 2 2 2 2 2 2 13 2 2 2 11" xfId="24780" xr:uid="{311F340A-3C60-484A-A561-9C312FB6A13C}"/>
    <cellStyle name="Normal 3 2 2 2 2 2 2 2 13 2 2 2 2" xfId="24781" xr:uid="{A1F8E815-5455-4BAB-9BA6-E50369F725AA}"/>
    <cellStyle name="Normal 3 2 2 2 2 2 2 2 13 2 2 2 2 2" xfId="24782" xr:uid="{F2C67E40-2D9E-411F-B2FD-CC8D34CC004F}"/>
    <cellStyle name="Normal 3 2 2 2 2 2 2 2 13 2 2 2 2 2 2" xfId="24783" xr:uid="{0251D137-2452-4DCF-B1AC-96390B5A6189}"/>
    <cellStyle name="Normal 3 2 2 2 2 2 2 2 13 2 2 2 2 2 3" xfId="24784" xr:uid="{06D9909B-D84C-4C93-B07D-74F3EB9CBDD3}"/>
    <cellStyle name="Normal 3 2 2 2 2 2 2 2 13 2 2 2 2 2 4" xfId="24785" xr:uid="{8E0ABE90-8468-402A-B601-BD190E602878}"/>
    <cellStyle name="Normal 3 2 2 2 2 2 2 2 13 2 2 2 2 3" xfId="24786" xr:uid="{F4B535E6-487A-4DBF-A16A-D9FFACE1DC2D}"/>
    <cellStyle name="Normal 3 2 2 2 2 2 2 2 13 2 2 2 2 4" xfId="24787" xr:uid="{17E82A37-F193-4AB5-8E69-539BAF99E03F}"/>
    <cellStyle name="Normal 3 2 2 2 2 2 2 2 13 2 2 2 2 5" xfId="24788" xr:uid="{951A0CCA-3528-4EC3-9D48-730596779C30}"/>
    <cellStyle name="Normal 3 2 2 2 2 2 2 2 13 2 2 2 2 6" xfId="24789" xr:uid="{8C9FEC25-3FE2-452F-A529-60EB43D07E14}"/>
    <cellStyle name="Normal 3 2 2 2 2 2 2 2 13 2 2 2 3" xfId="24790" xr:uid="{A3EA32F7-C3AD-4CF8-8560-BD2E108C5C81}"/>
    <cellStyle name="Normal 3 2 2 2 2 2 2 2 13 2 2 2 4" xfId="24791" xr:uid="{CA4DB6DF-CCCA-4359-8C15-C4C63DCFB5E8}"/>
    <cellStyle name="Normal 3 2 2 2 2 2 2 2 13 2 2 2 5" xfId="24792" xr:uid="{2072CFF5-967F-4A83-8746-B7B530B43462}"/>
    <cellStyle name="Normal 3 2 2 2 2 2 2 2 13 2 2 2 6" xfId="24793" xr:uid="{D82CB936-07B5-4DCD-8A30-726D764C50A4}"/>
    <cellStyle name="Normal 3 2 2 2 2 2 2 2 13 2 2 2 7" xfId="24794" xr:uid="{70D402DC-0761-4818-8D3C-FA2DE5DCEC90}"/>
    <cellStyle name="Normal 3 2 2 2 2 2 2 2 13 2 2 2 8" xfId="24795" xr:uid="{38379D6D-241D-48B6-89B6-D5DBB7C47090}"/>
    <cellStyle name="Normal 3 2 2 2 2 2 2 2 13 2 2 2 8 2" xfId="24796" xr:uid="{A64F2DC9-778A-471A-A3B8-553CDEA9706E}"/>
    <cellStyle name="Normal 3 2 2 2 2 2 2 2 13 2 2 2 8 3" xfId="24797" xr:uid="{D2BCF86B-EFEF-46BC-AAEA-4208B966B9A6}"/>
    <cellStyle name="Normal 3 2 2 2 2 2 2 2 13 2 2 2 8 4" xfId="24798" xr:uid="{6F3D4B29-6891-4227-AC97-2C31B840472A}"/>
    <cellStyle name="Normal 3 2 2 2 2 2 2 2 13 2 2 2 9" xfId="24799" xr:uid="{A1994311-0D5D-4C41-B251-C17BA4F7D731}"/>
    <cellStyle name="Normal 3 2 2 2 2 2 2 2 13 2 2 3" xfId="24800" xr:uid="{6C737B98-48A6-47E4-ACBD-F97055BC5CDD}"/>
    <cellStyle name="Normal 3 2 2 2 2 2 2 2 13 2 2 3 2" xfId="24801" xr:uid="{3BC2AFEC-C598-4A69-86F4-B6AA53B4563B}"/>
    <cellStyle name="Normal 3 2 2 2 2 2 2 2 13 2 2 3 2 2" xfId="24802" xr:uid="{2CEAC68B-3B7D-472B-BF60-622491E80880}"/>
    <cellStyle name="Normal 3 2 2 2 2 2 2 2 13 2 2 3 2 3" xfId="24803" xr:uid="{083DC309-BE43-4B82-A6A2-55390DD9A73A}"/>
    <cellStyle name="Normal 3 2 2 2 2 2 2 2 13 2 2 3 2 4" xfId="24804" xr:uid="{1ED72BDC-CA55-4D9B-BC30-55A0A4A39B20}"/>
    <cellStyle name="Normal 3 2 2 2 2 2 2 2 13 2 2 3 3" xfId="24805" xr:uid="{E6E8E7B3-D751-4646-8016-5174250C544E}"/>
    <cellStyle name="Normal 3 2 2 2 2 2 2 2 13 2 2 3 4" xfId="24806" xr:uid="{AA1BF301-7136-40EC-AB52-7DD29233EFF3}"/>
    <cellStyle name="Normal 3 2 2 2 2 2 2 2 13 2 2 3 5" xfId="24807" xr:uid="{3FC318BA-40F5-4FD7-B44D-D2DEFE250F20}"/>
    <cellStyle name="Normal 3 2 2 2 2 2 2 2 13 2 2 3 6" xfId="24808" xr:uid="{5B402D5F-A87F-436E-B528-9449C6C0E177}"/>
    <cellStyle name="Normal 3 2 2 2 2 2 2 2 13 2 2 4" xfId="24809" xr:uid="{45168B98-7115-477A-916E-52EF0CE371B1}"/>
    <cellStyle name="Normal 3 2 2 2 2 2 2 2 13 2 2 5" xfId="24810" xr:uid="{8804A201-A898-43B4-9846-87DE15147B75}"/>
    <cellStyle name="Normal 3 2 2 2 2 2 2 2 13 2 2 6" xfId="24811" xr:uid="{9AE91C20-E982-4237-9FD6-41C92E5AC79D}"/>
    <cellStyle name="Normal 3 2 2 2 2 2 2 2 13 2 2 7" xfId="24812" xr:uid="{90C3456A-82BA-4E5C-BF9E-F8B56BDBD662}"/>
    <cellStyle name="Normal 3 2 2 2 2 2 2 2 13 2 2 8" xfId="24813" xr:uid="{49A699C5-500B-4737-AB86-41E125F90258}"/>
    <cellStyle name="Normal 3 2 2 2 2 2 2 2 13 2 2 8 2" xfId="24814" xr:uid="{98B8E3D8-2345-41B6-B7B6-DDAA4554FADC}"/>
    <cellStyle name="Normal 3 2 2 2 2 2 2 2 13 2 2 8 3" xfId="24815" xr:uid="{D3D60675-B758-4999-9133-DBB936DF4CB4}"/>
    <cellStyle name="Normal 3 2 2 2 2 2 2 2 13 2 2 8 4" xfId="24816" xr:uid="{10AB90A3-61EF-43DC-B68A-565AA31FEF88}"/>
    <cellStyle name="Normal 3 2 2 2 2 2 2 2 13 2 2 9" xfId="24817" xr:uid="{353A4CF6-7E0F-450C-B01D-7B9A02737171}"/>
    <cellStyle name="Normal 3 2 2 2 2 2 2 2 13 2 3" xfId="24818" xr:uid="{61188D5C-C036-43EF-99D1-DF69A0B8DD52}"/>
    <cellStyle name="Normal 3 2 2 2 2 2 2 2 13 2 4" xfId="24819" xr:uid="{F27FC5E5-EBF1-4DEC-B80C-56AC12AC1C14}"/>
    <cellStyle name="Normal 3 2 2 2 2 2 2 2 13 2 5" xfId="24820" xr:uid="{26D973D1-8CF7-46BE-A158-86F765A2A463}"/>
    <cellStyle name="Normal 3 2 2 2 2 2 2 2 13 2 5 2" xfId="24821" xr:uid="{461BD7C1-C968-433A-856A-9411A2FCB453}"/>
    <cellStyle name="Normal 3 2 2 2 2 2 2 2 13 2 5 2 2" xfId="24822" xr:uid="{1EFE3A65-6815-4EC4-A3F4-AAD655FBEC62}"/>
    <cellStyle name="Normal 3 2 2 2 2 2 2 2 13 2 5 2 3" xfId="24823" xr:uid="{DDBFD2B0-064A-40DA-9246-AA3A6C0906D6}"/>
    <cellStyle name="Normal 3 2 2 2 2 2 2 2 13 2 5 2 4" xfId="24824" xr:uid="{8DA2DB6F-11B1-4CF8-BB93-A05F3A917C91}"/>
    <cellStyle name="Normal 3 2 2 2 2 2 2 2 13 2 5 3" xfId="24825" xr:uid="{8C8632E4-13E2-4263-A8AD-1EFF2E62755C}"/>
    <cellStyle name="Normal 3 2 2 2 2 2 2 2 13 2 5 4" xfId="24826" xr:uid="{AC882CAB-8C8F-4053-AAAF-4F122D88B7FC}"/>
    <cellStyle name="Normal 3 2 2 2 2 2 2 2 13 2 5 5" xfId="24827" xr:uid="{3B5E0267-E237-4382-AAA7-253B2AF5C553}"/>
    <cellStyle name="Normal 3 2 2 2 2 2 2 2 13 2 5 6" xfId="24828" xr:uid="{72DBAFEE-2A28-480E-B7FB-D1261789EE52}"/>
    <cellStyle name="Normal 3 2 2 2 2 2 2 2 13 2 6" xfId="24829" xr:uid="{BD842F5C-777B-4F82-A973-3339A8F93F33}"/>
    <cellStyle name="Normal 3 2 2 2 2 2 2 2 13 2 7" xfId="24830" xr:uid="{F2FD7226-5880-4011-AFE3-3DA3F1CBC520}"/>
    <cellStyle name="Normal 3 2 2 2 2 2 2 2 13 2 8" xfId="24831" xr:uid="{E3336AED-E654-431F-A84F-955885C77BC6}"/>
    <cellStyle name="Normal 3 2 2 2 2 2 2 2 13 2 9" xfId="24832" xr:uid="{76A7B458-708A-4251-ACD7-AD51E3119F34}"/>
    <cellStyle name="Normal 3 2 2 2 2 2 2 2 13 3" xfId="24833" xr:uid="{9FEA9C0A-4360-4312-9FCA-8AE21F08193A}"/>
    <cellStyle name="Normal 3 2 2 2 2 2 2 2 13 4" xfId="24834" xr:uid="{033CD2B8-B444-4C50-9603-63E51BC09161}"/>
    <cellStyle name="Normal 3 2 2 2 2 2 2 2 13 5" xfId="24835" xr:uid="{0F2BA795-2DD2-4431-89FD-34D57B1C83C4}"/>
    <cellStyle name="Normal 3 2 2 2 2 2 2 2 13 5 10" xfId="24836" xr:uid="{0362E1E1-5980-495C-91CC-831B365F2B79}"/>
    <cellStyle name="Normal 3 2 2 2 2 2 2 2 13 5 11" xfId="24837" xr:uid="{FDEEB1D1-4084-49ED-875F-131466724266}"/>
    <cellStyle name="Normal 3 2 2 2 2 2 2 2 13 5 2" xfId="24838" xr:uid="{D4B78920-2E43-46FD-B3C5-040D0FA46847}"/>
    <cellStyle name="Normal 3 2 2 2 2 2 2 2 13 5 2 10" xfId="24839" xr:uid="{27B57D76-01AB-4D9B-93B9-FBD90C1BAA9C}"/>
    <cellStyle name="Normal 3 2 2 2 2 2 2 2 13 5 2 11" xfId="24840" xr:uid="{CDB004AA-42BE-4468-838B-870D8926864A}"/>
    <cellStyle name="Normal 3 2 2 2 2 2 2 2 13 5 2 2" xfId="24841" xr:uid="{7C5002A7-0A78-47F8-873A-776BAA1AF179}"/>
    <cellStyle name="Normal 3 2 2 2 2 2 2 2 13 5 2 2 2" xfId="24842" xr:uid="{AB57B4BF-70ED-4AA7-B39B-F5243D0AD1C2}"/>
    <cellStyle name="Normal 3 2 2 2 2 2 2 2 13 5 2 2 2 2" xfId="24843" xr:uid="{E1A86B27-1427-450D-A02B-F70C38B3772E}"/>
    <cellStyle name="Normal 3 2 2 2 2 2 2 2 13 5 2 2 2 3" xfId="24844" xr:uid="{CBA8066A-179A-48C5-B6DF-D5C6900ADEDE}"/>
    <cellStyle name="Normal 3 2 2 2 2 2 2 2 13 5 2 2 2 4" xfId="24845" xr:uid="{BC56647D-61F5-4E5C-ADC9-E604428F4383}"/>
    <cellStyle name="Normal 3 2 2 2 2 2 2 2 13 5 2 2 3" xfId="24846" xr:uid="{92062E86-7376-4EED-91D3-2BCA37586F0B}"/>
    <cellStyle name="Normal 3 2 2 2 2 2 2 2 13 5 2 2 4" xfId="24847" xr:uid="{9245D765-6113-461C-AF44-A4CACE077214}"/>
    <cellStyle name="Normal 3 2 2 2 2 2 2 2 13 5 2 2 5" xfId="24848" xr:uid="{784DA48F-D2E8-4C4A-9258-6C31B579C190}"/>
    <cellStyle name="Normal 3 2 2 2 2 2 2 2 13 5 2 2 6" xfId="24849" xr:uid="{3F7C33F8-EFDF-449D-ABF3-1DBB9575DCDA}"/>
    <cellStyle name="Normal 3 2 2 2 2 2 2 2 13 5 2 3" xfId="24850" xr:uid="{082B2205-764E-4C80-8297-7A6D1710172A}"/>
    <cellStyle name="Normal 3 2 2 2 2 2 2 2 13 5 2 4" xfId="24851" xr:uid="{FC89AB2F-5D88-4857-9BD1-7114DA995539}"/>
    <cellStyle name="Normal 3 2 2 2 2 2 2 2 13 5 2 5" xfId="24852" xr:uid="{FDDABAE6-5759-4085-96D7-03B23EF5EE1A}"/>
    <cellStyle name="Normal 3 2 2 2 2 2 2 2 13 5 2 6" xfId="24853" xr:uid="{F1EB0A33-C15D-43A7-8D8B-C8ECD413B9F9}"/>
    <cellStyle name="Normal 3 2 2 2 2 2 2 2 13 5 2 7" xfId="24854" xr:uid="{E0463360-D8A8-4E91-BCB4-12CC782B1140}"/>
    <cellStyle name="Normal 3 2 2 2 2 2 2 2 13 5 2 8" xfId="24855" xr:uid="{EB77F992-4479-43A9-AF1B-11DF73554CB5}"/>
    <cellStyle name="Normal 3 2 2 2 2 2 2 2 13 5 2 8 2" xfId="24856" xr:uid="{72A230FC-15C5-4A63-AE58-E87A1705CE22}"/>
    <cellStyle name="Normal 3 2 2 2 2 2 2 2 13 5 2 8 3" xfId="24857" xr:uid="{30D2290F-D7EF-415E-923D-311E8BA819A9}"/>
    <cellStyle name="Normal 3 2 2 2 2 2 2 2 13 5 2 8 4" xfId="24858" xr:uid="{B2BAB2B3-A146-4B24-8AC8-10FD37DD88C0}"/>
    <cellStyle name="Normal 3 2 2 2 2 2 2 2 13 5 2 9" xfId="24859" xr:uid="{DA7BAABE-7150-4CD7-A79A-A68B1530E395}"/>
    <cellStyle name="Normal 3 2 2 2 2 2 2 2 13 5 3" xfId="24860" xr:uid="{AE867F53-6988-4E26-9F39-0E722398D412}"/>
    <cellStyle name="Normal 3 2 2 2 2 2 2 2 13 5 3 2" xfId="24861" xr:uid="{4027BBA2-ADFB-49ED-9B3F-E680AF631F77}"/>
    <cellStyle name="Normal 3 2 2 2 2 2 2 2 13 5 3 2 2" xfId="24862" xr:uid="{453483D7-0908-4D6B-B630-DA4B96352497}"/>
    <cellStyle name="Normal 3 2 2 2 2 2 2 2 13 5 3 2 3" xfId="24863" xr:uid="{25398FA2-CFD0-4D9D-AAF5-54023709250E}"/>
    <cellStyle name="Normal 3 2 2 2 2 2 2 2 13 5 3 2 4" xfId="24864" xr:uid="{D61F3B2F-D119-4E2C-89BD-36A0FC3BDC75}"/>
    <cellStyle name="Normal 3 2 2 2 2 2 2 2 13 5 3 3" xfId="24865" xr:uid="{8EAA0D17-D99F-4190-86E5-A48D19C9B30D}"/>
    <cellStyle name="Normal 3 2 2 2 2 2 2 2 13 5 3 4" xfId="24866" xr:uid="{5B81B6A9-CCBF-4ECE-A1A2-D6F538BA2BA6}"/>
    <cellStyle name="Normal 3 2 2 2 2 2 2 2 13 5 3 5" xfId="24867" xr:uid="{11BA4F33-534C-4E77-BD85-8C410B428FD1}"/>
    <cellStyle name="Normal 3 2 2 2 2 2 2 2 13 5 3 6" xfId="24868" xr:uid="{0D547831-9570-4103-B7BC-7B17DC597BDE}"/>
    <cellStyle name="Normal 3 2 2 2 2 2 2 2 13 5 4" xfId="24869" xr:uid="{886FF2ED-FACC-48C9-AD03-96D2708963BE}"/>
    <cellStyle name="Normal 3 2 2 2 2 2 2 2 13 5 5" xfId="24870" xr:uid="{C1046327-C7FE-4649-A996-C68719ADD06F}"/>
    <cellStyle name="Normal 3 2 2 2 2 2 2 2 13 5 6" xfId="24871" xr:uid="{F3EB3475-BCAD-4059-999B-495EABEC454F}"/>
    <cellStyle name="Normal 3 2 2 2 2 2 2 2 13 5 7" xfId="24872" xr:uid="{47D7845E-7332-41D5-B75E-8F55B25D6A21}"/>
    <cellStyle name="Normal 3 2 2 2 2 2 2 2 13 5 8" xfId="24873" xr:uid="{79C7B9DF-BDB1-45C3-A6D1-FEDE63FAA79A}"/>
    <cellStyle name="Normal 3 2 2 2 2 2 2 2 13 5 8 2" xfId="24874" xr:uid="{EE599BA1-600D-401D-A3F1-256F6E50B5BD}"/>
    <cellStyle name="Normal 3 2 2 2 2 2 2 2 13 5 8 3" xfId="24875" xr:uid="{86237703-2551-4C3E-BA4E-8426E3EEC876}"/>
    <cellStyle name="Normal 3 2 2 2 2 2 2 2 13 5 8 4" xfId="24876" xr:uid="{4365DD80-BC86-4144-910A-81CBB6764954}"/>
    <cellStyle name="Normal 3 2 2 2 2 2 2 2 13 5 9" xfId="24877" xr:uid="{76326C01-4261-4C23-8444-6A1954D477F7}"/>
    <cellStyle name="Normal 3 2 2 2 2 2 2 2 13 6" xfId="24878" xr:uid="{AF796FEC-46A3-4B6C-B358-231CDCF5D6CD}"/>
    <cellStyle name="Normal 3 2 2 2 2 2 2 2 13 7" xfId="24879" xr:uid="{9472BE0E-F3D9-4CE1-95AA-5CA477B654F0}"/>
    <cellStyle name="Normal 3 2 2 2 2 2 2 2 13 7 2" xfId="24880" xr:uid="{A51FDB8F-082B-4C53-A73E-7F7973AC449C}"/>
    <cellStyle name="Normal 3 2 2 2 2 2 2 2 13 7 2 2" xfId="24881" xr:uid="{254F035E-8F68-4110-8C82-710EE860088C}"/>
    <cellStyle name="Normal 3 2 2 2 2 2 2 2 13 7 2 3" xfId="24882" xr:uid="{9E4F84B9-F6AE-402C-91B9-CF4E83B269E0}"/>
    <cellStyle name="Normal 3 2 2 2 2 2 2 2 13 7 2 4" xfId="24883" xr:uid="{15B1DB15-5928-4916-AA97-A4AEF94D7270}"/>
    <cellStyle name="Normal 3 2 2 2 2 2 2 2 13 7 3" xfId="24884" xr:uid="{D38303AA-9299-45A4-8EF5-DDF8D0B7D248}"/>
    <cellStyle name="Normal 3 2 2 2 2 2 2 2 13 7 4" xfId="24885" xr:uid="{E6B514FC-A055-45E4-965F-D49A51203DB1}"/>
    <cellStyle name="Normal 3 2 2 2 2 2 2 2 13 7 5" xfId="24886" xr:uid="{B2873523-599D-4556-9B50-E112A15EB023}"/>
    <cellStyle name="Normal 3 2 2 2 2 2 2 2 13 7 6" xfId="24887" xr:uid="{17FE78D1-9413-4C86-90D0-8C771CDD85A8}"/>
    <cellStyle name="Normal 3 2 2 2 2 2 2 2 13 8" xfId="24888" xr:uid="{34B52748-D863-4AC7-85FC-1BB7E99D2BE9}"/>
    <cellStyle name="Normal 3 2 2 2 2 2 2 2 13 9" xfId="24889" xr:uid="{F100AACA-9E86-4C87-B455-A39D5078062C}"/>
    <cellStyle name="Normal 3 2 2 2 2 2 2 2 14" xfId="24890" xr:uid="{649ABC38-C758-404D-991E-3B8EBBA05EA1}"/>
    <cellStyle name="Normal 3 2 2 2 2 2 2 2 15" xfId="24891" xr:uid="{988A9530-7EE1-4666-B3C5-098C26342588}"/>
    <cellStyle name="Normal 3 2 2 2 2 2 2 2 16" xfId="24892" xr:uid="{0DD0BE59-8BEA-4366-BC6E-D26F7512F0CA}"/>
    <cellStyle name="Normal 3 2 2 2 2 2 2 2 17" xfId="24893" xr:uid="{A7955449-1903-4420-A16D-564560A7F62B}"/>
    <cellStyle name="Normal 3 2 2 2 2 2 2 2 18" xfId="24894" xr:uid="{58AF0133-AD7F-457F-929D-C525FB8D0464}"/>
    <cellStyle name="Normal 3 2 2 2 2 2 2 2 19" xfId="24895" xr:uid="{105ADB0A-A85E-436A-91D6-AD78F605E504}"/>
    <cellStyle name="Normal 3 2 2 2 2 2 2 2 2" xfId="24896" xr:uid="{55174847-0996-4273-9D84-B5B1F4C3C3E4}"/>
    <cellStyle name="Normal 3 2 2 2 2 2 2 2 2 10" xfId="24897" xr:uid="{5F40CEA7-F2FA-4B04-88F6-62D5CF491E5F}"/>
    <cellStyle name="Normal 3 2 2 2 2 2 2 2 2 11" xfId="24898" xr:uid="{9B829C2E-5DF2-41C6-8ECA-CF0DFCFDC46B}"/>
    <cellStyle name="Normal 3 2 2 2 2 2 2 2 2 12" xfId="24899" xr:uid="{6CB3E1FC-354C-413B-AB6D-3A3E2C02D791}"/>
    <cellStyle name="Normal 3 2 2 2 2 2 2 2 2 13" xfId="24900" xr:uid="{BC24E273-E813-4491-8905-3CB0840C1021}"/>
    <cellStyle name="Normal 3 2 2 2 2 2 2 2 2 14" xfId="24901" xr:uid="{A8FE609A-1643-4C6A-892C-A9D0498BA9B5}"/>
    <cellStyle name="Normal 3 2 2 2 2 2 2 2 2 15" xfId="24902" xr:uid="{C0EA4577-3D66-4287-B3DC-23AAE64FBA5B}"/>
    <cellStyle name="Normal 3 2 2 2 2 2 2 2 2 16" xfId="24903" xr:uid="{41577BAF-2F51-4CA0-93F0-A77D6E0F2810}"/>
    <cellStyle name="Normal 3 2 2 2 2 2 2 2 2 17" xfId="24904" xr:uid="{C7621D36-E5FB-4CC5-82CB-8DDDD250B836}"/>
    <cellStyle name="Normal 3 2 2 2 2 2 2 2 2 17 10" xfId="24905" xr:uid="{7C13C85D-048A-4F1E-9B11-E02BE23870CD}"/>
    <cellStyle name="Normal 3 2 2 2 2 2 2 2 2 17 11" xfId="24906" xr:uid="{311AF04C-2176-42A9-97C8-78B7A6B1C5EC}"/>
    <cellStyle name="Normal 3 2 2 2 2 2 2 2 2 17 11 2" xfId="24907" xr:uid="{1731D032-7072-4CC5-AE7C-84A9438B1F31}"/>
    <cellStyle name="Normal 3 2 2 2 2 2 2 2 2 17 11 3" xfId="24908" xr:uid="{70910FC0-3F50-45E5-BF9C-6CB610AE2F25}"/>
    <cellStyle name="Normal 3 2 2 2 2 2 2 2 2 17 11 4" xfId="24909" xr:uid="{CFCD4790-9330-497E-944D-AAD4CED98CD0}"/>
    <cellStyle name="Normal 3 2 2 2 2 2 2 2 2 17 12" xfId="24910" xr:uid="{F044320C-51FF-438D-9F4D-62CBD231E09A}"/>
    <cellStyle name="Normal 3 2 2 2 2 2 2 2 2 17 13" xfId="24911" xr:uid="{9A0FBA3F-043D-4EAE-86FB-31527AE6AA31}"/>
    <cellStyle name="Normal 3 2 2 2 2 2 2 2 2 17 14" xfId="24912" xr:uid="{A960DD82-530A-489E-B2C4-8BDC823F3D63}"/>
    <cellStyle name="Normal 3 2 2 2 2 2 2 2 2 17 2" xfId="24913" xr:uid="{15FDAB5B-E0E2-4AA1-96FF-1C655A5DF241}"/>
    <cellStyle name="Normal 3 2 2 2 2 2 2 2 2 17 2 10" xfId="24914" xr:uid="{6E81E14E-80AC-445F-A6E3-53612862E14B}"/>
    <cellStyle name="Normal 3 2 2 2 2 2 2 2 2 17 2 11" xfId="24915" xr:uid="{E74183A3-8BED-4426-9997-AC18F4337DD7}"/>
    <cellStyle name="Normal 3 2 2 2 2 2 2 2 2 17 2 2" xfId="24916" xr:uid="{1D0D59F7-E3BA-4839-A51C-DFE7A614E87E}"/>
    <cellStyle name="Normal 3 2 2 2 2 2 2 2 2 17 2 2 10" xfId="24917" xr:uid="{DE028D8F-CCF3-4704-86A4-7207F417D951}"/>
    <cellStyle name="Normal 3 2 2 2 2 2 2 2 2 17 2 2 11" xfId="24918" xr:uid="{E7CB6D9C-671D-45C2-A88E-10AF06B6E9DE}"/>
    <cellStyle name="Normal 3 2 2 2 2 2 2 2 2 17 2 2 2" xfId="24919" xr:uid="{8FD4E7B9-44B8-4C3F-BEAC-734FE0514F6A}"/>
    <cellStyle name="Normal 3 2 2 2 2 2 2 2 2 17 2 2 2 2" xfId="24920" xr:uid="{34E4D442-AB76-4CF0-AEA3-70BC03B428A1}"/>
    <cellStyle name="Normal 3 2 2 2 2 2 2 2 2 17 2 2 2 2 2" xfId="24921" xr:uid="{B1916B6A-70C3-45F9-B1F7-24C20FAB75CB}"/>
    <cellStyle name="Normal 3 2 2 2 2 2 2 2 2 17 2 2 2 2 3" xfId="24922" xr:uid="{9F8FF340-64D8-40DA-987D-79B10713D6BC}"/>
    <cellStyle name="Normal 3 2 2 2 2 2 2 2 2 17 2 2 2 2 4" xfId="24923" xr:uid="{BFDE273F-FFDB-4007-BC9A-7EBFE2A1C3F9}"/>
    <cellStyle name="Normal 3 2 2 2 2 2 2 2 2 17 2 2 2 3" xfId="24924" xr:uid="{4F8E9186-C323-4E6C-87EC-9C9A4E6EAE92}"/>
    <cellStyle name="Normal 3 2 2 2 2 2 2 2 2 17 2 2 2 4" xfId="24925" xr:uid="{6797D665-AAB0-4D2E-94DC-8D042A501402}"/>
    <cellStyle name="Normal 3 2 2 2 2 2 2 2 2 17 2 2 2 5" xfId="24926" xr:uid="{774AE2A5-8F08-43A8-8A0C-6766CB6A247B}"/>
    <cellStyle name="Normal 3 2 2 2 2 2 2 2 2 17 2 2 2 6" xfId="24927" xr:uid="{B9A68F39-4824-47C0-A613-E21C065874F1}"/>
    <cellStyle name="Normal 3 2 2 2 2 2 2 2 2 17 2 2 3" xfId="24928" xr:uid="{EDBF663F-550C-4347-83C9-FB7086BEFCAD}"/>
    <cellStyle name="Normal 3 2 2 2 2 2 2 2 2 17 2 2 4" xfId="24929" xr:uid="{8AB77C29-BC13-4AA3-917E-7127785A9050}"/>
    <cellStyle name="Normal 3 2 2 2 2 2 2 2 2 17 2 2 5" xfId="24930" xr:uid="{DFCBB7B9-9117-4D3C-B2CC-9E74C48F102E}"/>
    <cellStyle name="Normal 3 2 2 2 2 2 2 2 2 17 2 2 6" xfId="24931" xr:uid="{247213B2-308F-4212-A4D2-0C13E35A5775}"/>
    <cellStyle name="Normal 3 2 2 2 2 2 2 2 2 17 2 2 7" xfId="24932" xr:uid="{F57C1864-F0DA-454F-B5BB-4D1DDD682D54}"/>
    <cellStyle name="Normal 3 2 2 2 2 2 2 2 2 17 2 2 8" xfId="24933" xr:uid="{CB7DE4C7-416A-43C1-93D7-B9210A32F5BD}"/>
    <cellStyle name="Normal 3 2 2 2 2 2 2 2 2 17 2 2 8 2" xfId="24934" xr:uid="{AE1A2CB7-A187-4EFD-B290-2ABA913DC271}"/>
    <cellStyle name="Normal 3 2 2 2 2 2 2 2 2 17 2 2 8 3" xfId="24935" xr:uid="{31AB9A9A-BCD8-4C69-B791-3D1262290437}"/>
    <cellStyle name="Normal 3 2 2 2 2 2 2 2 2 17 2 2 8 4" xfId="24936" xr:uid="{6029631D-0853-4F33-8E87-AE31B921A173}"/>
    <cellStyle name="Normal 3 2 2 2 2 2 2 2 2 17 2 2 9" xfId="24937" xr:uid="{A1EC7846-538E-42F9-8109-43787D629D58}"/>
    <cellStyle name="Normal 3 2 2 2 2 2 2 2 2 17 2 3" xfId="24938" xr:uid="{918E69C3-3206-4735-A03C-C2E4C4DAD3DF}"/>
    <cellStyle name="Normal 3 2 2 2 2 2 2 2 2 17 2 3 2" xfId="24939" xr:uid="{6FA122E0-9CA1-4EBD-BA1F-EC634124861A}"/>
    <cellStyle name="Normal 3 2 2 2 2 2 2 2 2 17 2 3 2 2" xfId="24940" xr:uid="{2E93995C-8E5C-4392-A536-ED7BB149CE49}"/>
    <cellStyle name="Normal 3 2 2 2 2 2 2 2 2 17 2 3 2 3" xfId="24941" xr:uid="{A826A365-A134-43CD-AAD8-A57567920259}"/>
    <cellStyle name="Normal 3 2 2 2 2 2 2 2 2 17 2 3 2 4" xfId="24942" xr:uid="{47B8A2E8-2D56-4DB0-A61E-FF59AD831CB3}"/>
    <cellStyle name="Normal 3 2 2 2 2 2 2 2 2 17 2 3 3" xfId="24943" xr:uid="{C9B57D14-439B-4E2C-9046-97C3F67CE890}"/>
    <cellStyle name="Normal 3 2 2 2 2 2 2 2 2 17 2 3 4" xfId="24944" xr:uid="{CE5A4E9F-D81E-4104-97B5-204BCB592AFE}"/>
    <cellStyle name="Normal 3 2 2 2 2 2 2 2 2 17 2 3 5" xfId="24945" xr:uid="{8810D67B-4CFB-4EE8-BFBB-93A8DFA69660}"/>
    <cellStyle name="Normal 3 2 2 2 2 2 2 2 2 17 2 3 6" xfId="24946" xr:uid="{BBEF2B32-2A61-433E-A002-18A1282C3870}"/>
    <cellStyle name="Normal 3 2 2 2 2 2 2 2 2 17 2 4" xfId="24947" xr:uid="{733AD546-F2D5-4535-B9FA-8BCAFCEF0FD6}"/>
    <cellStyle name="Normal 3 2 2 2 2 2 2 2 2 17 2 5" xfId="24948" xr:uid="{82B83A87-EF0C-4E70-935D-E5817E002076}"/>
    <cellStyle name="Normal 3 2 2 2 2 2 2 2 2 17 2 6" xfId="24949" xr:uid="{EE05CAE6-17DA-4CDF-A577-CB171B7FB9F7}"/>
    <cellStyle name="Normal 3 2 2 2 2 2 2 2 2 17 2 7" xfId="24950" xr:uid="{AAD871F1-4FCE-43E6-B78C-9F345069849B}"/>
    <cellStyle name="Normal 3 2 2 2 2 2 2 2 2 17 2 8" xfId="24951" xr:uid="{7D5D90CC-243C-439D-AC10-86D4FCF13BFB}"/>
    <cellStyle name="Normal 3 2 2 2 2 2 2 2 2 17 2 8 2" xfId="24952" xr:uid="{A6454A8D-DEED-4AD0-B1F8-B853B4C4F82E}"/>
    <cellStyle name="Normal 3 2 2 2 2 2 2 2 2 17 2 8 3" xfId="24953" xr:uid="{6BB4249B-7317-40E8-8E0B-2D3B0071ECD4}"/>
    <cellStyle name="Normal 3 2 2 2 2 2 2 2 2 17 2 8 4" xfId="24954" xr:uid="{9B1B4893-EC07-4770-935F-276BFE7FB6E6}"/>
    <cellStyle name="Normal 3 2 2 2 2 2 2 2 2 17 2 9" xfId="24955" xr:uid="{B6680612-15E1-4A96-AEA9-43E2FE86835E}"/>
    <cellStyle name="Normal 3 2 2 2 2 2 2 2 2 17 3" xfId="24956" xr:uid="{DCE2A459-745F-4DF5-B9BF-02D7E57AC66A}"/>
    <cellStyle name="Normal 3 2 2 2 2 2 2 2 2 17 4" xfId="24957" xr:uid="{88AB11C6-04F5-4C00-8AAD-7F561899755F}"/>
    <cellStyle name="Normal 3 2 2 2 2 2 2 2 2 17 5" xfId="24958" xr:uid="{7CBE763F-3E78-42C1-A82E-73DCF3CA52BE}"/>
    <cellStyle name="Normal 3 2 2 2 2 2 2 2 2 17 5 2" xfId="24959" xr:uid="{90ACB2CA-0C2D-43CE-911E-CC7DD40084EB}"/>
    <cellStyle name="Normal 3 2 2 2 2 2 2 2 2 17 5 2 2" xfId="24960" xr:uid="{CBB29A52-F904-439B-BDAD-B99E130EE9B6}"/>
    <cellStyle name="Normal 3 2 2 2 2 2 2 2 2 17 5 2 3" xfId="24961" xr:uid="{42B4438A-F8CC-4707-B0A3-AD2E531F03D6}"/>
    <cellStyle name="Normal 3 2 2 2 2 2 2 2 2 17 5 2 4" xfId="24962" xr:uid="{8C7D2E84-246F-4BB8-8CD8-2BB58F2E2F09}"/>
    <cellStyle name="Normal 3 2 2 2 2 2 2 2 2 17 5 3" xfId="24963" xr:uid="{F7BC63FD-BB5A-4BB4-9ABB-87AF6B80E32C}"/>
    <cellStyle name="Normal 3 2 2 2 2 2 2 2 2 17 5 4" xfId="24964" xr:uid="{988FB477-7315-4365-9B9F-D4BA5707B9DF}"/>
    <cellStyle name="Normal 3 2 2 2 2 2 2 2 2 17 5 5" xfId="24965" xr:uid="{DC299B2C-2E4E-4BDB-8510-70F73165F49A}"/>
    <cellStyle name="Normal 3 2 2 2 2 2 2 2 2 17 5 6" xfId="24966" xr:uid="{E1E2115F-1815-4987-A23F-DAF89623BD83}"/>
    <cellStyle name="Normal 3 2 2 2 2 2 2 2 2 17 6" xfId="24967" xr:uid="{7E87A25C-151A-4DB9-A4B7-777416061B7D}"/>
    <cellStyle name="Normal 3 2 2 2 2 2 2 2 2 17 7" xfId="24968" xr:uid="{4B4C92A5-2521-42F2-AE2D-01C82157276E}"/>
    <cellStyle name="Normal 3 2 2 2 2 2 2 2 2 17 8" xfId="24969" xr:uid="{94169CDF-FAD4-4F32-97AB-895FF5F157BC}"/>
    <cellStyle name="Normal 3 2 2 2 2 2 2 2 2 17 9" xfId="24970" xr:uid="{BA158BF0-A2B5-4491-AB79-56A8377EF94D}"/>
    <cellStyle name="Normal 3 2 2 2 2 2 2 2 2 18" xfId="24971" xr:uid="{438142B1-B9F1-4642-BE63-E3558F8653D5}"/>
    <cellStyle name="Normal 3 2 2 2 2 2 2 2 2 19" xfId="24972" xr:uid="{CF4A007D-B3FC-4C7F-AC64-7B0A91739D22}"/>
    <cellStyle name="Normal 3 2 2 2 2 2 2 2 2 19 10" xfId="24973" xr:uid="{AB75FA7E-CCB4-4DAE-BBC9-F19BDB3E0180}"/>
    <cellStyle name="Normal 3 2 2 2 2 2 2 2 2 19 11" xfId="24974" xr:uid="{17BBAE74-3E79-4EDB-9CA7-1A3BC79CF8DC}"/>
    <cellStyle name="Normal 3 2 2 2 2 2 2 2 2 19 2" xfId="24975" xr:uid="{160CC124-80C7-4C33-9898-D266E8A784E1}"/>
    <cellStyle name="Normal 3 2 2 2 2 2 2 2 2 19 2 10" xfId="24976" xr:uid="{16EC2D18-8189-4351-93FE-F1AB3AC31D97}"/>
    <cellStyle name="Normal 3 2 2 2 2 2 2 2 2 19 2 11" xfId="24977" xr:uid="{8928B39C-6B30-4AD8-89A3-D512C5D92254}"/>
    <cellStyle name="Normal 3 2 2 2 2 2 2 2 2 19 2 2" xfId="24978" xr:uid="{489D48A9-E2B0-44F1-99F2-B3054B3B2459}"/>
    <cellStyle name="Normal 3 2 2 2 2 2 2 2 2 19 2 2 2" xfId="24979" xr:uid="{3338B2F7-E706-4A1E-97ED-31A73DD245CC}"/>
    <cellStyle name="Normal 3 2 2 2 2 2 2 2 2 19 2 2 2 2" xfId="24980" xr:uid="{1B242018-E1D7-4534-9DB3-53C4CD0A387E}"/>
    <cellStyle name="Normal 3 2 2 2 2 2 2 2 2 19 2 2 2 3" xfId="24981" xr:uid="{07EDFFDA-CAF0-4211-965D-EA182013A6BB}"/>
    <cellStyle name="Normal 3 2 2 2 2 2 2 2 2 19 2 2 2 4" xfId="24982" xr:uid="{197DC660-1B5C-4B9D-BB76-64E77CE24537}"/>
    <cellStyle name="Normal 3 2 2 2 2 2 2 2 2 19 2 2 3" xfId="24983" xr:uid="{2C6CF811-4456-418D-AB22-87D35371BC82}"/>
    <cellStyle name="Normal 3 2 2 2 2 2 2 2 2 19 2 2 4" xfId="24984" xr:uid="{4354C1D8-E18A-4FCC-B54A-098C5B3F1EBC}"/>
    <cellStyle name="Normal 3 2 2 2 2 2 2 2 2 19 2 2 5" xfId="24985" xr:uid="{20F05A2B-B0F3-4F95-9D3A-D5DF886FCB07}"/>
    <cellStyle name="Normal 3 2 2 2 2 2 2 2 2 19 2 2 6" xfId="24986" xr:uid="{18EFB9A6-E774-40F9-B09A-74B585AF3589}"/>
    <cellStyle name="Normal 3 2 2 2 2 2 2 2 2 19 2 3" xfId="24987" xr:uid="{3681795B-4B8E-4A6F-A3DC-AEFFAB1B234C}"/>
    <cellStyle name="Normal 3 2 2 2 2 2 2 2 2 19 2 4" xfId="24988" xr:uid="{0B0285A6-8F17-4937-8448-6900E527C30F}"/>
    <cellStyle name="Normal 3 2 2 2 2 2 2 2 2 19 2 5" xfId="24989" xr:uid="{C886773C-76B9-4FFB-AD2B-42A3B572E7E6}"/>
    <cellStyle name="Normal 3 2 2 2 2 2 2 2 2 19 2 6" xfId="24990" xr:uid="{FBDA0F17-A01B-4FE5-82C1-D00FA30002C5}"/>
    <cellStyle name="Normal 3 2 2 2 2 2 2 2 2 19 2 7" xfId="24991" xr:uid="{1A2A1D09-8F43-46DD-B230-B100FB372107}"/>
    <cellStyle name="Normal 3 2 2 2 2 2 2 2 2 19 2 8" xfId="24992" xr:uid="{609B51BE-8A45-46EE-BE49-7BFC0F113DA2}"/>
    <cellStyle name="Normal 3 2 2 2 2 2 2 2 2 19 2 8 2" xfId="24993" xr:uid="{C6D74157-87DB-4381-842A-EB7135D28E43}"/>
    <cellStyle name="Normal 3 2 2 2 2 2 2 2 2 19 2 8 3" xfId="24994" xr:uid="{6052ED41-92CE-416F-8A49-23A1AB956EF9}"/>
    <cellStyle name="Normal 3 2 2 2 2 2 2 2 2 19 2 8 4" xfId="24995" xr:uid="{750979BE-1029-43E6-9340-5D10DA321429}"/>
    <cellStyle name="Normal 3 2 2 2 2 2 2 2 2 19 2 9" xfId="24996" xr:uid="{544EA03A-448E-4AA0-84C3-872B5D08FBFA}"/>
    <cellStyle name="Normal 3 2 2 2 2 2 2 2 2 19 3" xfId="24997" xr:uid="{F6637E77-02B9-4F45-A9E7-59F7163B1AC9}"/>
    <cellStyle name="Normal 3 2 2 2 2 2 2 2 2 19 3 2" xfId="24998" xr:uid="{A054D2E9-8B2B-49A5-9EC2-7C16F27311CA}"/>
    <cellStyle name="Normal 3 2 2 2 2 2 2 2 2 19 3 2 2" xfId="24999" xr:uid="{94CA4E41-2D87-4DFE-8DF0-DAF8DE44658C}"/>
    <cellStyle name="Normal 3 2 2 2 2 2 2 2 2 19 3 2 3" xfId="25000" xr:uid="{79F10C68-E736-4EC0-8534-457EA9CC2BAC}"/>
    <cellStyle name="Normal 3 2 2 2 2 2 2 2 2 19 3 2 4" xfId="25001" xr:uid="{A1B313DE-D74A-4C6A-82A2-36BB400EC642}"/>
    <cellStyle name="Normal 3 2 2 2 2 2 2 2 2 19 3 3" xfId="25002" xr:uid="{BEA42A0A-BB8D-4A00-AEA3-7BEEEF95E26C}"/>
    <cellStyle name="Normal 3 2 2 2 2 2 2 2 2 19 3 4" xfId="25003" xr:uid="{3542495E-7BE7-4B9B-A38A-44EB356841E2}"/>
    <cellStyle name="Normal 3 2 2 2 2 2 2 2 2 19 3 5" xfId="25004" xr:uid="{5BB6A500-0ADC-4430-8D9E-DD500FA81348}"/>
    <cellStyle name="Normal 3 2 2 2 2 2 2 2 2 19 3 6" xfId="25005" xr:uid="{B2906A89-C26C-4348-94B0-DA9A14D54E82}"/>
    <cellStyle name="Normal 3 2 2 2 2 2 2 2 2 19 4" xfId="25006" xr:uid="{0BBFB5B7-BF63-4795-9D7C-AF77CD762E9D}"/>
    <cellStyle name="Normal 3 2 2 2 2 2 2 2 2 19 5" xfId="25007" xr:uid="{D9FE688A-EB69-4351-8C96-45AC67B9A2F7}"/>
    <cellStyle name="Normal 3 2 2 2 2 2 2 2 2 19 6" xfId="25008" xr:uid="{B767F75B-F9C8-43C9-B7D3-03DDF338EAC2}"/>
    <cellStyle name="Normal 3 2 2 2 2 2 2 2 2 19 7" xfId="25009" xr:uid="{E366C0CC-0CA9-4EBF-A365-404C53427C50}"/>
    <cellStyle name="Normal 3 2 2 2 2 2 2 2 2 19 8" xfId="25010" xr:uid="{3085A272-5A2E-46C5-8623-CA01018B0DE2}"/>
    <cellStyle name="Normal 3 2 2 2 2 2 2 2 2 19 8 2" xfId="25011" xr:uid="{467421EF-17D0-4279-AF08-74E6DFB1740A}"/>
    <cellStyle name="Normal 3 2 2 2 2 2 2 2 2 19 8 3" xfId="25012" xr:uid="{EC61F9D0-133A-4F5C-996A-E4A4361F60AF}"/>
    <cellStyle name="Normal 3 2 2 2 2 2 2 2 2 19 8 4" xfId="25013" xr:uid="{F74DB520-D985-4941-AD20-1F9154150A3F}"/>
    <cellStyle name="Normal 3 2 2 2 2 2 2 2 2 19 9" xfId="25014" xr:uid="{BF737CD6-AFF6-4FCE-B432-A478A337CAB5}"/>
    <cellStyle name="Normal 3 2 2 2 2 2 2 2 2 2" xfId="25015" xr:uid="{00DAB0D0-64AF-4A2C-846E-D711707CD1A3}"/>
    <cellStyle name="Normal 3 2 2 2 2 2 2 2 2 2 10" xfId="25016" xr:uid="{FFA76B14-1E4B-4FC9-93A1-D324F30826BB}"/>
    <cellStyle name="Normal 3 2 2 2 2 2 2 2 2 2 11" xfId="25017" xr:uid="{64835D8E-CA1B-4DCC-8F15-398B9D80E5E9}"/>
    <cellStyle name="Normal 3 2 2 2 2 2 2 2 2 2 12" xfId="25018" xr:uid="{1715C368-44D9-46AD-972B-5C1A25BE88FB}"/>
    <cellStyle name="Normal 3 2 2 2 2 2 2 2 2 2 13" xfId="25019" xr:uid="{6BF33E49-43CE-4DA5-9926-50F1087C579F}"/>
    <cellStyle name="Normal 3 2 2 2 2 2 2 2 2 2 14" xfId="25020" xr:uid="{9413B105-8BDB-491F-925A-EC8FCE89A266}"/>
    <cellStyle name="Normal 3 2 2 2 2 2 2 2 2 2 15" xfId="25021" xr:uid="{400EC9B0-28B1-46CF-822F-15CDAA083D1A}"/>
    <cellStyle name="Normal 3 2 2 2 2 2 2 2 2 2 16" xfId="25022" xr:uid="{C976A20A-F13A-46A3-9DBD-1C48EBDD22E0}"/>
    <cellStyle name="Normal 3 2 2 2 2 2 2 2 2 2 17" xfId="25023" xr:uid="{FBF15263-38BD-49B8-9A4F-CC0DB7DA5487}"/>
    <cellStyle name="Normal 3 2 2 2 2 2 2 2 2 2 17 10" xfId="25024" xr:uid="{3A72DEBD-AA27-43BF-B194-55A0C86DC2D4}"/>
    <cellStyle name="Normal 3 2 2 2 2 2 2 2 2 2 17 11" xfId="25025" xr:uid="{2EB84334-1F25-484D-8846-43959C6AB657}"/>
    <cellStyle name="Normal 3 2 2 2 2 2 2 2 2 2 17 11 2" xfId="25026" xr:uid="{5E2CC1E5-C9CC-4305-A055-5FC94D278DB4}"/>
    <cellStyle name="Normal 3 2 2 2 2 2 2 2 2 2 17 11 3" xfId="25027" xr:uid="{F02E4A06-DD50-4CE5-BE4F-6ED75BD097E7}"/>
    <cellStyle name="Normal 3 2 2 2 2 2 2 2 2 2 17 11 4" xfId="25028" xr:uid="{2B4D0A1A-DF73-4875-9D54-05346043BA1F}"/>
    <cellStyle name="Normal 3 2 2 2 2 2 2 2 2 2 17 12" xfId="25029" xr:uid="{D3C4CF1D-0097-4D99-8AA5-A17BDB4142B1}"/>
    <cellStyle name="Normal 3 2 2 2 2 2 2 2 2 2 17 13" xfId="25030" xr:uid="{0A221DF1-779A-44D0-80C7-C1D2B8ACDC21}"/>
    <cellStyle name="Normal 3 2 2 2 2 2 2 2 2 2 17 14" xfId="25031" xr:uid="{AD003E6D-1F76-495E-97D6-34BCE768878C}"/>
    <cellStyle name="Normal 3 2 2 2 2 2 2 2 2 2 17 2" xfId="25032" xr:uid="{CED1684E-A2A3-44BA-B750-2C7B24A08C3D}"/>
    <cellStyle name="Normal 3 2 2 2 2 2 2 2 2 2 17 2 10" xfId="25033" xr:uid="{CAF01C76-F7B0-4426-8242-7886D2E8D04D}"/>
    <cellStyle name="Normal 3 2 2 2 2 2 2 2 2 2 17 2 11" xfId="25034" xr:uid="{0F8660D8-EB74-41A8-8EE3-4FD99C24B78B}"/>
    <cellStyle name="Normal 3 2 2 2 2 2 2 2 2 2 17 2 2" xfId="25035" xr:uid="{38C6CA56-4DE6-4714-BDF0-9881BCF41F95}"/>
    <cellStyle name="Normal 3 2 2 2 2 2 2 2 2 2 17 2 2 10" xfId="25036" xr:uid="{79AF226C-A60A-4B0A-B30F-AC76B0637CCB}"/>
    <cellStyle name="Normal 3 2 2 2 2 2 2 2 2 2 17 2 2 11" xfId="25037" xr:uid="{D4032669-E5CE-4C1D-8DF8-D0E7CE4FD68A}"/>
    <cellStyle name="Normal 3 2 2 2 2 2 2 2 2 2 17 2 2 2" xfId="25038" xr:uid="{ACE6F92E-BD12-4C5F-A7C8-02455ED01206}"/>
    <cellStyle name="Normal 3 2 2 2 2 2 2 2 2 2 17 2 2 2 2" xfId="25039" xr:uid="{DD03B1EB-F765-4990-A2EA-1E371311E737}"/>
    <cellStyle name="Normal 3 2 2 2 2 2 2 2 2 2 17 2 2 2 2 2" xfId="25040" xr:uid="{554164BA-2EC4-4960-BD62-A88F5480810A}"/>
    <cellStyle name="Normal 3 2 2 2 2 2 2 2 2 2 17 2 2 2 2 3" xfId="25041" xr:uid="{3083895A-6FD6-4567-ABDE-78D7654AA9DD}"/>
    <cellStyle name="Normal 3 2 2 2 2 2 2 2 2 2 17 2 2 2 2 4" xfId="25042" xr:uid="{7E801B3A-30CA-4457-8910-97A1E21FB200}"/>
    <cellStyle name="Normal 3 2 2 2 2 2 2 2 2 2 17 2 2 2 3" xfId="25043" xr:uid="{0F5824EE-4497-4CC2-8D9E-697857661605}"/>
    <cellStyle name="Normal 3 2 2 2 2 2 2 2 2 2 17 2 2 2 4" xfId="25044" xr:uid="{2B0B7298-B05E-487F-BAA1-B619BA3DCBBD}"/>
    <cellStyle name="Normal 3 2 2 2 2 2 2 2 2 2 17 2 2 2 5" xfId="25045" xr:uid="{03745818-2DF7-472B-9BD2-71B7BE1B6CB7}"/>
    <cellStyle name="Normal 3 2 2 2 2 2 2 2 2 2 17 2 2 2 6" xfId="25046" xr:uid="{212F5148-27C2-4AC9-95BA-C8CE9D79F866}"/>
    <cellStyle name="Normal 3 2 2 2 2 2 2 2 2 2 17 2 2 3" xfId="25047" xr:uid="{59199FC0-97B8-4C16-A674-DADC3D5CA72D}"/>
    <cellStyle name="Normal 3 2 2 2 2 2 2 2 2 2 17 2 2 4" xfId="25048" xr:uid="{3B634CCE-7505-4091-B80B-B7E7DC7FBDE1}"/>
    <cellStyle name="Normal 3 2 2 2 2 2 2 2 2 2 17 2 2 5" xfId="25049" xr:uid="{3C4C256E-B38C-4FAD-B655-AF8032E3653C}"/>
    <cellStyle name="Normal 3 2 2 2 2 2 2 2 2 2 17 2 2 6" xfId="25050" xr:uid="{CBB63CB3-E231-466F-BF63-18E05D632F84}"/>
    <cellStyle name="Normal 3 2 2 2 2 2 2 2 2 2 17 2 2 7" xfId="25051" xr:uid="{EF00F5E3-D52A-4BCD-961F-2914F98A02F3}"/>
    <cellStyle name="Normal 3 2 2 2 2 2 2 2 2 2 17 2 2 8" xfId="25052" xr:uid="{01CCC435-863B-4BE0-ABE0-757A47E4CCBA}"/>
    <cellStyle name="Normal 3 2 2 2 2 2 2 2 2 2 17 2 2 8 2" xfId="25053" xr:uid="{AF02C0D2-5410-45DA-8F4C-ED33C88428A7}"/>
    <cellStyle name="Normal 3 2 2 2 2 2 2 2 2 2 17 2 2 8 3" xfId="25054" xr:uid="{54B0F64E-F214-46D6-A9DE-97C940F520ED}"/>
    <cellStyle name="Normal 3 2 2 2 2 2 2 2 2 2 17 2 2 8 4" xfId="25055" xr:uid="{3EDD84ED-3110-48E9-A353-D73F9C848791}"/>
    <cellStyle name="Normal 3 2 2 2 2 2 2 2 2 2 17 2 2 9" xfId="25056" xr:uid="{F8747A4D-CEB6-4877-9AEB-14570D95E046}"/>
    <cellStyle name="Normal 3 2 2 2 2 2 2 2 2 2 17 2 3" xfId="25057" xr:uid="{F71361D2-5C5E-4F02-9C0B-8B69A278C72E}"/>
    <cellStyle name="Normal 3 2 2 2 2 2 2 2 2 2 17 2 3 2" xfId="25058" xr:uid="{6DC0679C-2C92-49AD-BE37-CEF82D60218C}"/>
    <cellStyle name="Normal 3 2 2 2 2 2 2 2 2 2 17 2 3 2 2" xfId="25059" xr:uid="{98B8F35E-01DB-4A4A-B6CE-E1F64C54D42A}"/>
    <cellStyle name="Normal 3 2 2 2 2 2 2 2 2 2 17 2 3 2 3" xfId="25060" xr:uid="{11312ECB-D232-4BFD-AE87-1E86D41A59FE}"/>
    <cellStyle name="Normal 3 2 2 2 2 2 2 2 2 2 17 2 3 2 4" xfId="25061" xr:uid="{C182B4F2-F480-45E0-90FA-4FB43514F83D}"/>
    <cellStyle name="Normal 3 2 2 2 2 2 2 2 2 2 17 2 3 3" xfId="25062" xr:uid="{DAA75B9B-2B82-48CB-AEAD-4AF419F40B02}"/>
    <cellStyle name="Normal 3 2 2 2 2 2 2 2 2 2 17 2 3 4" xfId="25063" xr:uid="{63CACF9D-2B60-477B-8A88-5C7C3DAAD57F}"/>
    <cellStyle name="Normal 3 2 2 2 2 2 2 2 2 2 17 2 3 5" xfId="25064" xr:uid="{1491AB7D-0DA3-43BA-9417-EA5A68ACEE80}"/>
    <cellStyle name="Normal 3 2 2 2 2 2 2 2 2 2 17 2 3 6" xfId="25065" xr:uid="{E2A314D4-00E5-4DDB-99CB-F8FBD657DF3F}"/>
    <cellStyle name="Normal 3 2 2 2 2 2 2 2 2 2 17 2 4" xfId="25066" xr:uid="{48131EC6-2643-4664-9BB0-3E5DD8B014D4}"/>
    <cellStyle name="Normal 3 2 2 2 2 2 2 2 2 2 17 2 5" xfId="25067" xr:uid="{AB8EFB7B-B149-45F6-AD28-D888A3EE0FFF}"/>
    <cellStyle name="Normal 3 2 2 2 2 2 2 2 2 2 17 2 6" xfId="25068" xr:uid="{C6E1AE3C-A89E-455C-88AB-AA3DF196E5C6}"/>
    <cellStyle name="Normal 3 2 2 2 2 2 2 2 2 2 17 2 7" xfId="25069" xr:uid="{C75756F5-1EC2-422B-ACCD-3E2F149801FE}"/>
    <cellStyle name="Normal 3 2 2 2 2 2 2 2 2 2 17 2 8" xfId="25070" xr:uid="{A7E3810C-407D-46C4-A01D-1E48A56C1788}"/>
    <cellStyle name="Normal 3 2 2 2 2 2 2 2 2 2 17 2 8 2" xfId="25071" xr:uid="{065CCF68-DFB3-4C9E-B0B1-00CE4D552262}"/>
    <cellStyle name="Normal 3 2 2 2 2 2 2 2 2 2 17 2 8 3" xfId="25072" xr:uid="{943453DB-A547-40EB-B0B1-6919B3AB45F9}"/>
    <cellStyle name="Normal 3 2 2 2 2 2 2 2 2 2 17 2 8 4" xfId="25073" xr:uid="{CC23CB0E-0065-4C08-8146-09CB9CF0DCCC}"/>
    <cellStyle name="Normal 3 2 2 2 2 2 2 2 2 2 17 2 9" xfId="25074" xr:uid="{97A8CB22-DFB3-43A0-8D7A-DD6C5F928085}"/>
    <cellStyle name="Normal 3 2 2 2 2 2 2 2 2 2 17 3" xfId="25075" xr:uid="{F5BBC0D4-A1CD-40D3-B85C-359E27ECA258}"/>
    <cellStyle name="Normal 3 2 2 2 2 2 2 2 2 2 17 4" xfId="25076" xr:uid="{C7977EBD-AB5D-40DD-BD1B-ECFD3B156790}"/>
    <cellStyle name="Normal 3 2 2 2 2 2 2 2 2 2 17 5" xfId="25077" xr:uid="{DC02423F-39D1-44AE-8EF3-0F35BBB30510}"/>
    <cellStyle name="Normal 3 2 2 2 2 2 2 2 2 2 17 5 2" xfId="25078" xr:uid="{BF9A1509-0DED-4E47-BEAB-10DD20B1D7D6}"/>
    <cellStyle name="Normal 3 2 2 2 2 2 2 2 2 2 17 5 2 2" xfId="25079" xr:uid="{F3575CE2-1216-410A-BD84-57DA0E53EE28}"/>
    <cellStyle name="Normal 3 2 2 2 2 2 2 2 2 2 17 5 2 3" xfId="25080" xr:uid="{BEAE50A8-34BC-4DDB-82BB-C716C073F6F3}"/>
    <cellStyle name="Normal 3 2 2 2 2 2 2 2 2 2 17 5 2 4" xfId="25081" xr:uid="{9593F2F8-399A-4FEC-A3D4-431A6130A56F}"/>
    <cellStyle name="Normal 3 2 2 2 2 2 2 2 2 2 17 5 3" xfId="25082" xr:uid="{DEC17F09-09F5-410A-B982-BB94936AB2ED}"/>
    <cellStyle name="Normal 3 2 2 2 2 2 2 2 2 2 17 5 4" xfId="25083" xr:uid="{89358A36-FADE-4D9D-BE22-EBC0FA821BEE}"/>
    <cellStyle name="Normal 3 2 2 2 2 2 2 2 2 2 17 5 5" xfId="25084" xr:uid="{03597575-0775-4B55-939B-78A629EAB41B}"/>
    <cellStyle name="Normal 3 2 2 2 2 2 2 2 2 2 17 5 6" xfId="25085" xr:uid="{F2B28ACB-44E1-4E32-B3DC-26300710849E}"/>
    <cellStyle name="Normal 3 2 2 2 2 2 2 2 2 2 17 6" xfId="25086" xr:uid="{9B52D39C-4F4A-4C81-BAA9-3AA885E9F1E5}"/>
    <cellStyle name="Normal 3 2 2 2 2 2 2 2 2 2 17 7" xfId="25087" xr:uid="{9C8D7F18-E869-4994-86E3-BCA8B8AE1AD8}"/>
    <cellStyle name="Normal 3 2 2 2 2 2 2 2 2 2 17 8" xfId="25088" xr:uid="{067D1732-3615-452E-A3B9-4AE52E3EA38B}"/>
    <cellStyle name="Normal 3 2 2 2 2 2 2 2 2 2 17 9" xfId="25089" xr:uid="{B9C96B63-E355-4E28-81D1-007F5C5F4735}"/>
    <cellStyle name="Normal 3 2 2 2 2 2 2 2 2 2 18" xfId="25090" xr:uid="{F0FCFB50-70D7-443F-BB89-263FAFA14946}"/>
    <cellStyle name="Normal 3 2 2 2 2 2 2 2 2 2 19" xfId="25091" xr:uid="{E8B7FAE5-91B8-464C-B105-967E35010902}"/>
    <cellStyle name="Normal 3 2 2 2 2 2 2 2 2 2 19 10" xfId="25092" xr:uid="{B37ED28F-7C37-448A-869F-3D211891F929}"/>
    <cellStyle name="Normal 3 2 2 2 2 2 2 2 2 2 19 11" xfId="25093" xr:uid="{BE431199-B2A2-48CE-A95D-AB4B05A1C9F5}"/>
    <cellStyle name="Normal 3 2 2 2 2 2 2 2 2 2 19 2" xfId="25094" xr:uid="{318B185F-465A-4769-964A-4274335DD6A6}"/>
    <cellStyle name="Normal 3 2 2 2 2 2 2 2 2 2 19 2 10" xfId="25095" xr:uid="{0E4ED8B7-3A4E-4BB3-BA92-A90379635933}"/>
    <cellStyle name="Normal 3 2 2 2 2 2 2 2 2 2 19 2 11" xfId="25096" xr:uid="{BC6226E6-27FE-4FEC-B8AC-A7091CA4EAA2}"/>
    <cellStyle name="Normal 3 2 2 2 2 2 2 2 2 2 19 2 2" xfId="25097" xr:uid="{7BCDF75C-6439-4DE7-85BF-177C4115D6D8}"/>
    <cellStyle name="Normal 3 2 2 2 2 2 2 2 2 2 19 2 2 2" xfId="25098" xr:uid="{C39EBE5B-EE5D-48E0-B64D-4A6AAC9A6C8C}"/>
    <cellStyle name="Normal 3 2 2 2 2 2 2 2 2 2 19 2 2 2 2" xfId="25099" xr:uid="{61D44FC6-4834-4B8B-B264-C05A73719BF5}"/>
    <cellStyle name="Normal 3 2 2 2 2 2 2 2 2 2 19 2 2 2 3" xfId="25100" xr:uid="{F1CB0194-5150-4B3C-B100-A39C94961C4C}"/>
    <cellStyle name="Normal 3 2 2 2 2 2 2 2 2 2 19 2 2 2 4" xfId="25101" xr:uid="{91EEADC9-6AF8-4548-8D29-D8F7F353358B}"/>
    <cellStyle name="Normal 3 2 2 2 2 2 2 2 2 2 19 2 2 3" xfId="25102" xr:uid="{E4200DA7-86AF-4730-943A-A7BE29157C7E}"/>
    <cellStyle name="Normal 3 2 2 2 2 2 2 2 2 2 19 2 2 4" xfId="25103" xr:uid="{FE5B5712-6626-4C7A-871F-BAE536B57CE7}"/>
    <cellStyle name="Normal 3 2 2 2 2 2 2 2 2 2 19 2 2 5" xfId="25104" xr:uid="{A33092E2-2720-4EAE-A93C-0A384050C470}"/>
    <cellStyle name="Normal 3 2 2 2 2 2 2 2 2 2 19 2 2 6" xfId="25105" xr:uid="{D0A1A2CB-FFE4-416E-B84A-7FA741629989}"/>
    <cellStyle name="Normal 3 2 2 2 2 2 2 2 2 2 19 2 3" xfId="25106" xr:uid="{26DFBFC6-3419-4833-840A-D288248BD19A}"/>
    <cellStyle name="Normal 3 2 2 2 2 2 2 2 2 2 19 2 4" xfId="25107" xr:uid="{1375AC7A-D151-41CF-8AE8-C0862E839304}"/>
    <cellStyle name="Normal 3 2 2 2 2 2 2 2 2 2 19 2 5" xfId="25108" xr:uid="{D582F7F6-C702-4096-8572-FCC5D126EE28}"/>
    <cellStyle name="Normal 3 2 2 2 2 2 2 2 2 2 19 2 6" xfId="25109" xr:uid="{CDF76C2B-0BE2-42DF-ADA8-02B4E3FD1428}"/>
    <cellStyle name="Normal 3 2 2 2 2 2 2 2 2 2 19 2 7" xfId="25110" xr:uid="{DADAC1BE-BBCA-450F-9045-673C2A2328F8}"/>
    <cellStyle name="Normal 3 2 2 2 2 2 2 2 2 2 19 2 8" xfId="25111" xr:uid="{DF8904D3-9989-4D12-80D2-6BAA498FE96C}"/>
    <cellStyle name="Normal 3 2 2 2 2 2 2 2 2 2 19 2 8 2" xfId="25112" xr:uid="{0C099D1B-04AD-4771-8A12-E336AB4C0B61}"/>
    <cellStyle name="Normal 3 2 2 2 2 2 2 2 2 2 19 2 8 3" xfId="25113" xr:uid="{AFCC050E-7B2B-4A62-8C55-91C8D0663F5B}"/>
    <cellStyle name="Normal 3 2 2 2 2 2 2 2 2 2 19 2 8 4" xfId="25114" xr:uid="{20D84DEC-A9FC-4BA0-9916-F3843ECF240C}"/>
    <cellStyle name="Normal 3 2 2 2 2 2 2 2 2 2 19 2 9" xfId="25115" xr:uid="{B892B2BE-C132-4634-8DEB-833E28EB63D3}"/>
    <cellStyle name="Normal 3 2 2 2 2 2 2 2 2 2 19 3" xfId="25116" xr:uid="{4579B0B1-F8FA-4C1D-B68C-4145E66576AA}"/>
    <cellStyle name="Normal 3 2 2 2 2 2 2 2 2 2 19 3 2" xfId="25117" xr:uid="{AA796F11-8AE0-409F-8920-FA697A8B863C}"/>
    <cellStyle name="Normal 3 2 2 2 2 2 2 2 2 2 19 3 2 2" xfId="25118" xr:uid="{D6C26CC7-6285-403C-9D1B-0E4B2E45B053}"/>
    <cellStyle name="Normal 3 2 2 2 2 2 2 2 2 2 19 3 2 3" xfId="25119" xr:uid="{17C17F3B-4CF2-4E9A-84D0-2FF5EDD2C744}"/>
    <cellStyle name="Normal 3 2 2 2 2 2 2 2 2 2 19 3 2 4" xfId="25120" xr:uid="{B51740A3-8A7D-4FBA-B5E3-FB3ACD656D09}"/>
    <cellStyle name="Normal 3 2 2 2 2 2 2 2 2 2 19 3 3" xfId="25121" xr:uid="{A00EDAFF-0CE8-4536-853F-419D57D0DDBF}"/>
    <cellStyle name="Normal 3 2 2 2 2 2 2 2 2 2 19 3 4" xfId="25122" xr:uid="{D886D72F-8F5B-4C48-8955-5796AFBA5A02}"/>
    <cellStyle name="Normal 3 2 2 2 2 2 2 2 2 2 19 3 5" xfId="25123" xr:uid="{C4447775-2CE2-493E-90FA-018BAF6C077C}"/>
    <cellStyle name="Normal 3 2 2 2 2 2 2 2 2 2 19 3 6" xfId="25124" xr:uid="{1126B261-6DD6-41AD-9655-77EF3DCBB60F}"/>
    <cellStyle name="Normal 3 2 2 2 2 2 2 2 2 2 19 4" xfId="25125" xr:uid="{3741264E-7394-40BE-937C-68DF137A6406}"/>
    <cellStyle name="Normal 3 2 2 2 2 2 2 2 2 2 19 5" xfId="25126" xr:uid="{173B5B82-59F4-428B-87FA-11005FA67216}"/>
    <cellStyle name="Normal 3 2 2 2 2 2 2 2 2 2 19 6" xfId="25127" xr:uid="{EE3094D1-955B-43AC-BBA5-6348A91E67EF}"/>
    <cellStyle name="Normal 3 2 2 2 2 2 2 2 2 2 19 7" xfId="25128" xr:uid="{F96A84C1-CEDB-4192-B416-78BB24177D07}"/>
    <cellStyle name="Normal 3 2 2 2 2 2 2 2 2 2 19 8" xfId="25129" xr:uid="{DD987045-0DBA-42C2-A0F5-ABE6BA6F0B2E}"/>
    <cellStyle name="Normal 3 2 2 2 2 2 2 2 2 2 19 8 2" xfId="25130" xr:uid="{F36434B6-D218-4946-94D7-7733ABA2E605}"/>
    <cellStyle name="Normal 3 2 2 2 2 2 2 2 2 2 19 8 3" xfId="25131" xr:uid="{6CD0229A-69BE-40F7-A595-6E39E30865A1}"/>
    <cellStyle name="Normal 3 2 2 2 2 2 2 2 2 2 19 8 4" xfId="25132" xr:uid="{8FA71857-03E6-473E-A251-3902D1883C17}"/>
    <cellStyle name="Normal 3 2 2 2 2 2 2 2 2 2 19 9" xfId="25133" xr:uid="{3551C33B-2209-4E38-B02A-4AD918EFB340}"/>
    <cellStyle name="Normal 3 2 2 2 2 2 2 2 2 2 2" xfId="25134" xr:uid="{B330B6BD-6A7E-4FC2-B7CB-2449DE19B3A0}"/>
    <cellStyle name="Normal 3 2 2 2 2 2 2 2 2 2 2 10" xfId="25135" xr:uid="{BD11D4E1-9A72-4593-8B64-A8809223FA47}"/>
    <cellStyle name="Normal 3 2 2 2 2 2 2 2 2 2 2 11" xfId="25136" xr:uid="{6C04C67F-A267-479C-AC69-87F305B3A342}"/>
    <cellStyle name="Normal 3 2 2 2 2 2 2 2 2 2 2 12" xfId="25137" xr:uid="{86BA3A03-2F9F-46CC-948E-FFE6B73310B8}"/>
    <cellStyle name="Normal 3 2 2 2 2 2 2 2 2 2 2 13" xfId="25138" xr:uid="{E0D466A7-77E2-4E9E-84F3-E9D89F5CD3FA}"/>
    <cellStyle name="Normal 3 2 2 2 2 2 2 2 2 2 2 14" xfId="25139" xr:uid="{1488673B-D3F2-4E84-B580-C5C828FE4C8C}"/>
    <cellStyle name="Normal 3 2 2 2 2 2 2 2 2 2 2 15" xfId="25140" xr:uid="{31CDA4A2-99F2-42BC-838F-AE029E28A7E9}"/>
    <cellStyle name="Normal 3 2 2 2 2 2 2 2 2 2 2 16" xfId="25141" xr:uid="{14956828-70C8-47B0-B63E-E480A1DC88F4}"/>
    <cellStyle name="Normal 3 2 2 2 2 2 2 2 2 2 2 16 10" xfId="25142" xr:uid="{E3BCA0C7-0C7C-421B-9B08-5B795F6154A7}"/>
    <cellStyle name="Normal 3 2 2 2 2 2 2 2 2 2 2 16 11" xfId="25143" xr:uid="{E3FF7E33-72F9-41C5-B5DB-FEFE66F67C18}"/>
    <cellStyle name="Normal 3 2 2 2 2 2 2 2 2 2 2 16 11 2" xfId="25144" xr:uid="{E7D07EAE-3805-48F6-A343-420D5A6210E7}"/>
    <cellStyle name="Normal 3 2 2 2 2 2 2 2 2 2 2 16 11 3" xfId="25145" xr:uid="{6DC256E9-5FEF-4BC7-8F43-C3FEE8107FCB}"/>
    <cellStyle name="Normal 3 2 2 2 2 2 2 2 2 2 2 16 11 4" xfId="25146" xr:uid="{E6B4C242-D114-41EA-9FD9-34AF523D3C73}"/>
    <cellStyle name="Normal 3 2 2 2 2 2 2 2 2 2 2 16 12" xfId="25147" xr:uid="{79B9A5A8-FE21-4212-A95C-E46A06C281B0}"/>
    <cellStyle name="Normal 3 2 2 2 2 2 2 2 2 2 2 16 13" xfId="25148" xr:uid="{6E8D0A2B-2474-42F9-B23C-9CC949E939C6}"/>
    <cellStyle name="Normal 3 2 2 2 2 2 2 2 2 2 2 16 14" xfId="25149" xr:uid="{4671E1B0-9797-455D-ABFB-887D26EACAC2}"/>
    <cellStyle name="Normal 3 2 2 2 2 2 2 2 2 2 2 16 2" xfId="25150" xr:uid="{E786177C-1F40-4F64-A59E-32BE6BE84130}"/>
    <cellStyle name="Normal 3 2 2 2 2 2 2 2 2 2 2 16 2 10" xfId="25151" xr:uid="{DCBA031E-379F-44DE-8D0F-73FC1A2A13D9}"/>
    <cellStyle name="Normal 3 2 2 2 2 2 2 2 2 2 2 16 2 11" xfId="25152" xr:uid="{8042338B-7E83-4320-B92A-5AC00A7997FF}"/>
    <cellStyle name="Normal 3 2 2 2 2 2 2 2 2 2 2 16 2 2" xfId="25153" xr:uid="{7E682CDF-C3F3-40C9-8688-0E89115295A8}"/>
    <cellStyle name="Normal 3 2 2 2 2 2 2 2 2 2 2 16 2 2 10" xfId="25154" xr:uid="{C2D3F2DB-D9CF-49E3-9CE4-60606409663B}"/>
    <cellStyle name="Normal 3 2 2 2 2 2 2 2 2 2 2 16 2 2 11" xfId="25155" xr:uid="{851109C8-9483-422B-9FE0-E126A70A7F25}"/>
    <cellStyle name="Normal 3 2 2 2 2 2 2 2 2 2 2 16 2 2 2" xfId="25156" xr:uid="{A518E7C5-EA75-4428-8AB8-9F4B3FECCB21}"/>
    <cellStyle name="Normal 3 2 2 2 2 2 2 2 2 2 2 16 2 2 2 2" xfId="25157" xr:uid="{DE6D3F49-1E57-4FEF-BC7D-97926ECCE699}"/>
    <cellStyle name="Normal 3 2 2 2 2 2 2 2 2 2 2 16 2 2 2 2 2" xfId="25158" xr:uid="{1BB15088-F16F-4A31-9595-EEC57AED75C2}"/>
    <cellStyle name="Normal 3 2 2 2 2 2 2 2 2 2 2 16 2 2 2 2 3" xfId="25159" xr:uid="{770C1DF3-3729-416B-8B2D-539E40E083A4}"/>
    <cellStyle name="Normal 3 2 2 2 2 2 2 2 2 2 2 16 2 2 2 2 4" xfId="25160" xr:uid="{2177168A-BDBF-44F5-90FE-C16B4BB347A2}"/>
    <cellStyle name="Normal 3 2 2 2 2 2 2 2 2 2 2 16 2 2 2 3" xfId="25161" xr:uid="{79348CF9-A8EF-40E2-87B1-FEE90DF273CC}"/>
    <cellStyle name="Normal 3 2 2 2 2 2 2 2 2 2 2 16 2 2 2 4" xfId="25162" xr:uid="{1C723FF6-D1AE-49CD-ADD0-646CDBAE6F8D}"/>
    <cellStyle name="Normal 3 2 2 2 2 2 2 2 2 2 2 16 2 2 2 5" xfId="25163" xr:uid="{FCCF7B69-23B5-4848-B6B5-ED584337CF2B}"/>
    <cellStyle name="Normal 3 2 2 2 2 2 2 2 2 2 2 16 2 2 2 6" xfId="25164" xr:uid="{6DD3FC78-1728-4145-890A-1DC893137C5E}"/>
    <cellStyle name="Normal 3 2 2 2 2 2 2 2 2 2 2 16 2 2 3" xfId="25165" xr:uid="{4A6B2DD4-0520-4D08-9917-ADC42BE2D138}"/>
    <cellStyle name="Normal 3 2 2 2 2 2 2 2 2 2 2 16 2 2 4" xfId="25166" xr:uid="{E79A1FFE-73EA-425A-9EFC-00ABDB8C78A8}"/>
    <cellStyle name="Normal 3 2 2 2 2 2 2 2 2 2 2 16 2 2 5" xfId="25167" xr:uid="{02D78510-EB32-43F9-8B5E-7EE16AF8C316}"/>
    <cellStyle name="Normal 3 2 2 2 2 2 2 2 2 2 2 16 2 2 6" xfId="25168" xr:uid="{FA00C1EE-A829-42FC-B2CF-7F5EE2DDFB80}"/>
    <cellStyle name="Normal 3 2 2 2 2 2 2 2 2 2 2 16 2 2 7" xfId="25169" xr:uid="{22B8003E-417C-4777-A4C2-62D7B6565E12}"/>
    <cellStyle name="Normal 3 2 2 2 2 2 2 2 2 2 2 16 2 2 8" xfId="25170" xr:uid="{4C5612EA-5FEE-43E7-820B-E401F656E13E}"/>
    <cellStyle name="Normal 3 2 2 2 2 2 2 2 2 2 2 16 2 2 8 2" xfId="25171" xr:uid="{646EC054-C1BE-4E80-B2A5-F775D5F18B30}"/>
    <cellStyle name="Normal 3 2 2 2 2 2 2 2 2 2 2 16 2 2 8 3" xfId="25172" xr:uid="{D4557357-8E11-4693-98E2-666F5CBFA7E7}"/>
    <cellStyle name="Normal 3 2 2 2 2 2 2 2 2 2 2 16 2 2 8 4" xfId="25173" xr:uid="{D9F14FE8-729A-4F1B-A108-BE1A20AF3793}"/>
    <cellStyle name="Normal 3 2 2 2 2 2 2 2 2 2 2 16 2 2 9" xfId="25174" xr:uid="{257964A7-2D4E-45C6-817B-A4AA142CB4AB}"/>
    <cellStyle name="Normal 3 2 2 2 2 2 2 2 2 2 2 16 2 3" xfId="25175" xr:uid="{D0F62FFE-A8A9-4CCB-BDB8-A036C1F08CE0}"/>
    <cellStyle name="Normal 3 2 2 2 2 2 2 2 2 2 2 16 2 3 2" xfId="25176" xr:uid="{745678FB-39CF-40F7-9CB8-B638BA3148D4}"/>
    <cellStyle name="Normal 3 2 2 2 2 2 2 2 2 2 2 16 2 3 2 2" xfId="25177" xr:uid="{C396D596-DB69-44E3-9844-E0BB2C820357}"/>
    <cellStyle name="Normal 3 2 2 2 2 2 2 2 2 2 2 16 2 3 2 3" xfId="25178" xr:uid="{9A39B377-91AA-4227-BA05-5B3CCD07F17F}"/>
    <cellStyle name="Normal 3 2 2 2 2 2 2 2 2 2 2 16 2 3 2 4" xfId="25179" xr:uid="{D7400D52-6CE8-477B-A858-D1557CCDBC92}"/>
    <cellStyle name="Normal 3 2 2 2 2 2 2 2 2 2 2 16 2 3 3" xfId="25180" xr:uid="{3021D3FC-6814-411A-A489-136D7FC9C0C3}"/>
    <cellStyle name="Normal 3 2 2 2 2 2 2 2 2 2 2 16 2 3 4" xfId="25181" xr:uid="{7D3AF2BC-0D66-4C56-A1E1-D7A36DE64B22}"/>
    <cellStyle name="Normal 3 2 2 2 2 2 2 2 2 2 2 16 2 3 5" xfId="25182" xr:uid="{A5A3C419-EEE5-48CF-926A-9DB2E711023F}"/>
    <cellStyle name="Normal 3 2 2 2 2 2 2 2 2 2 2 16 2 3 6" xfId="25183" xr:uid="{44AA7BAD-F9E3-490B-9886-91AF87FDE142}"/>
    <cellStyle name="Normal 3 2 2 2 2 2 2 2 2 2 2 16 2 4" xfId="25184" xr:uid="{59D8C20E-E323-461B-BB74-7E5372FC7B0C}"/>
    <cellStyle name="Normal 3 2 2 2 2 2 2 2 2 2 2 16 2 5" xfId="25185" xr:uid="{6B1D93B4-C1AC-4F84-8AB2-38E291064AA6}"/>
    <cellStyle name="Normal 3 2 2 2 2 2 2 2 2 2 2 16 2 6" xfId="25186" xr:uid="{E47A7F55-52B7-4D69-BF95-B1586E442090}"/>
    <cellStyle name="Normal 3 2 2 2 2 2 2 2 2 2 2 16 2 7" xfId="25187" xr:uid="{AC837010-9CE3-4883-9F8C-CB585BF2EF0B}"/>
    <cellStyle name="Normal 3 2 2 2 2 2 2 2 2 2 2 16 2 8" xfId="25188" xr:uid="{0360316C-154D-4EF8-9018-46C69CBF9E4A}"/>
    <cellStyle name="Normal 3 2 2 2 2 2 2 2 2 2 2 16 2 8 2" xfId="25189" xr:uid="{009D67AE-4FE0-4B6E-AAE2-037AB404BA71}"/>
    <cellStyle name="Normal 3 2 2 2 2 2 2 2 2 2 2 16 2 8 3" xfId="25190" xr:uid="{60E86582-2DB6-4C16-B818-F30B90DD4452}"/>
    <cellStyle name="Normal 3 2 2 2 2 2 2 2 2 2 2 16 2 8 4" xfId="25191" xr:uid="{EE2E5B59-10A9-48CB-9266-44DE029DAAA6}"/>
    <cellStyle name="Normal 3 2 2 2 2 2 2 2 2 2 2 16 2 9" xfId="25192" xr:uid="{9AF481FD-0546-41AA-B971-9ECCD31F6961}"/>
    <cellStyle name="Normal 3 2 2 2 2 2 2 2 2 2 2 16 3" xfId="25193" xr:uid="{3A7580A2-DF96-4657-BB96-C6A20EFB2BF2}"/>
    <cellStyle name="Normal 3 2 2 2 2 2 2 2 2 2 2 16 4" xfId="25194" xr:uid="{297CF1E6-07ED-446B-9CD2-1044ED4D7526}"/>
    <cellStyle name="Normal 3 2 2 2 2 2 2 2 2 2 2 16 5" xfId="25195" xr:uid="{E0234534-0986-4A4E-8CF2-3870CD04C128}"/>
    <cellStyle name="Normal 3 2 2 2 2 2 2 2 2 2 2 16 5 2" xfId="25196" xr:uid="{6EA3D6B4-B3CA-40BE-8CBB-B816BD8ADCAE}"/>
    <cellStyle name="Normal 3 2 2 2 2 2 2 2 2 2 2 16 5 2 2" xfId="25197" xr:uid="{092B1556-B2EE-4E62-B87A-AFC144BF94FB}"/>
    <cellStyle name="Normal 3 2 2 2 2 2 2 2 2 2 2 16 5 2 3" xfId="25198" xr:uid="{CB149208-838E-4C8C-9281-E11BE0B8BCE2}"/>
    <cellStyle name="Normal 3 2 2 2 2 2 2 2 2 2 2 16 5 2 4" xfId="25199" xr:uid="{CFC13C58-E829-4210-A30B-7488C0735619}"/>
    <cellStyle name="Normal 3 2 2 2 2 2 2 2 2 2 2 16 5 3" xfId="25200" xr:uid="{6D1A1CEB-6577-4749-A267-5C9EE3398FD0}"/>
    <cellStyle name="Normal 3 2 2 2 2 2 2 2 2 2 2 16 5 4" xfId="25201" xr:uid="{81A91120-FDCF-45E7-A540-6B8C1EED7F82}"/>
    <cellStyle name="Normal 3 2 2 2 2 2 2 2 2 2 2 16 5 5" xfId="25202" xr:uid="{BF7CDCE6-F0D4-4BA0-A282-85ACA73874AB}"/>
    <cellStyle name="Normal 3 2 2 2 2 2 2 2 2 2 2 16 5 6" xfId="25203" xr:uid="{1257AD49-628A-44CB-8FEB-6A09E69419F7}"/>
    <cellStyle name="Normal 3 2 2 2 2 2 2 2 2 2 2 16 6" xfId="25204" xr:uid="{1F61C238-F602-4C36-8259-52B9EAC7F8DA}"/>
    <cellStyle name="Normal 3 2 2 2 2 2 2 2 2 2 2 16 7" xfId="25205" xr:uid="{CA68CC5E-C55A-4CFB-9659-8FB14D301F29}"/>
    <cellStyle name="Normal 3 2 2 2 2 2 2 2 2 2 2 16 8" xfId="25206" xr:uid="{26F3020B-2F9F-4294-B200-47BE5438782E}"/>
    <cellStyle name="Normal 3 2 2 2 2 2 2 2 2 2 2 16 9" xfId="25207" xr:uid="{A9C9CCDB-4BC5-482B-A024-8B4C3D76A703}"/>
    <cellStyle name="Normal 3 2 2 2 2 2 2 2 2 2 2 17" xfId="25208" xr:uid="{4D20C897-3DE6-4C8F-A3B2-D53C95466C3D}"/>
    <cellStyle name="Normal 3 2 2 2 2 2 2 2 2 2 2 18" xfId="25209" xr:uid="{9F701987-3AE2-4E19-9E82-6B4B955FDDA7}"/>
    <cellStyle name="Normal 3 2 2 2 2 2 2 2 2 2 2 18 10" xfId="25210" xr:uid="{CCCB1468-D973-43E5-8CF0-5A9B56C2314E}"/>
    <cellStyle name="Normal 3 2 2 2 2 2 2 2 2 2 2 18 11" xfId="25211" xr:uid="{C69CE584-83CB-498D-8103-1D98E21195FC}"/>
    <cellStyle name="Normal 3 2 2 2 2 2 2 2 2 2 2 18 2" xfId="25212" xr:uid="{5047CD43-7CC9-4BC2-951D-7E8BFBFF4BB7}"/>
    <cellStyle name="Normal 3 2 2 2 2 2 2 2 2 2 2 18 2 10" xfId="25213" xr:uid="{38FBCF8B-6849-428E-A3D4-BC55B9C183B1}"/>
    <cellStyle name="Normal 3 2 2 2 2 2 2 2 2 2 2 18 2 11" xfId="25214" xr:uid="{F1CE3656-4E42-48A4-A61C-5E00B5C43E70}"/>
    <cellStyle name="Normal 3 2 2 2 2 2 2 2 2 2 2 18 2 2" xfId="25215" xr:uid="{7D70DA2B-BA05-4EC1-9751-119A0A6CD92F}"/>
    <cellStyle name="Normal 3 2 2 2 2 2 2 2 2 2 2 18 2 2 2" xfId="25216" xr:uid="{8DA6F3E7-8C04-4313-9C21-766EBF74F941}"/>
    <cellStyle name="Normal 3 2 2 2 2 2 2 2 2 2 2 18 2 2 2 2" xfId="25217" xr:uid="{98AA4418-2576-4CDC-B507-B2556280B0C3}"/>
    <cellStyle name="Normal 3 2 2 2 2 2 2 2 2 2 2 18 2 2 2 3" xfId="25218" xr:uid="{87D71E6A-1E56-4A5A-889E-CB8A781FD5FB}"/>
    <cellStyle name="Normal 3 2 2 2 2 2 2 2 2 2 2 18 2 2 2 4" xfId="25219" xr:uid="{22C0BE37-F340-4123-ACFD-6F70DDDC9E07}"/>
    <cellStyle name="Normal 3 2 2 2 2 2 2 2 2 2 2 18 2 2 3" xfId="25220" xr:uid="{DE485CC2-30AA-4BD2-B6D5-65D40E7C90D9}"/>
    <cellStyle name="Normal 3 2 2 2 2 2 2 2 2 2 2 18 2 2 4" xfId="25221" xr:uid="{89826554-FC30-43E3-A579-A31562D52C3A}"/>
    <cellStyle name="Normal 3 2 2 2 2 2 2 2 2 2 2 18 2 2 5" xfId="25222" xr:uid="{62E5AE9E-5CA5-4DA1-8306-4A7BB3F37B80}"/>
    <cellStyle name="Normal 3 2 2 2 2 2 2 2 2 2 2 18 2 2 6" xfId="25223" xr:uid="{0B7971D0-FEA7-4D53-A077-938AA7B012BA}"/>
    <cellStyle name="Normal 3 2 2 2 2 2 2 2 2 2 2 18 2 3" xfId="25224" xr:uid="{77D6946B-E1DA-4ADE-9C73-7A7CC89EAF05}"/>
    <cellStyle name="Normal 3 2 2 2 2 2 2 2 2 2 2 18 2 4" xfId="25225" xr:uid="{7EEEB27D-12BB-40B7-8CC3-ABFFDD2EF143}"/>
    <cellStyle name="Normal 3 2 2 2 2 2 2 2 2 2 2 18 2 5" xfId="25226" xr:uid="{B6019799-0361-4884-9CF2-B5AF66007FBC}"/>
    <cellStyle name="Normal 3 2 2 2 2 2 2 2 2 2 2 18 2 6" xfId="25227" xr:uid="{2B09F9BC-89A4-4584-84DE-4F29C2835677}"/>
    <cellStyle name="Normal 3 2 2 2 2 2 2 2 2 2 2 18 2 7" xfId="25228" xr:uid="{9D12E1D8-2A78-4DC3-A4A1-698B18D0FD49}"/>
    <cellStyle name="Normal 3 2 2 2 2 2 2 2 2 2 2 18 2 8" xfId="25229" xr:uid="{A4251716-C36E-474A-A99D-035D30EA5510}"/>
    <cellStyle name="Normal 3 2 2 2 2 2 2 2 2 2 2 18 2 8 2" xfId="25230" xr:uid="{9603AD00-1D38-4513-9FA2-0C931180DFA3}"/>
    <cellStyle name="Normal 3 2 2 2 2 2 2 2 2 2 2 18 2 8 3" xfId="25231" xr:uid="{9981AB25-4A8D-49CA-8685-17A053530AEF}"/>
    <cellStyle name="Normal 3 2 2 2 2 2 2 2 2 2 2 18 2 8 4" xfId="25232" xr:uid="{959DBA47-CE6D-45EF-8C6C-BD30B6444358}"/>
    <cellStyle name="Normal 3 2 2 2 2 2 2 2 2 2 2 18 2 9" xfId="25233" xr:uid="{20A0FF6C-820A-493F-878D-EB1141DF3610}"/>
    <cellStyle name="Normal 3 2 2 2 2 2 2 2 2 2 2 18 3" xfId="25234" xr:uid="{C88125CB-19B4-41D9-8525-26FCF3A89F60}"/>
    <cellStyle name="Normal 3 2 2 2 2 2 2 2 2 2 2 18 3 2" xfId="25235" xr:uid="{0BD73B97-C108-496B-9C97-D7D076A33C5A}"/>
    <cellStyle name="Normal 3 2 2 2 2 2 2 2 2 2 2 18 3 2 2" xfId="25236" xr:uid="{1C0D681A-DDF9-429F-9A49-73106C40EC75}"/>
    <cellStyle name="Normal 3 2 2 2 2 2 2 2 2 2 2 18 3 2 3" xfId="25237" xr:uid="{E4753827-F403-40C8-8273-15F29A2A1D0E}"/>
    <cellStyle name="Normal 3 2 2 2 2 2 2 2 2 2 2 18 3 2 4" xfId="25238" xr:uid="{89EACAAF-24CC-4283-A1C6-4A3CD4E4E77C}"/>
    <cellStyle name="Normal 3 2 2 2 2 2 2 2 2 2 2 18 3 3" xfId="25239" xr:uid="{89AF3E45-D38B-4A44-9458-C7C81FEBFECC}"/>
    <cellStyle name="Normal 3 2 2 2 2 2 2 2 2 2 2 18 3 4" xfId="25240" xr:uid="{D8DEF829-6F40-40B2-AE50-821097827013}"/>
    <cellStyle name="Normal 3 2 2 2 2 2 2 2 2 2 2 18 3 5" xfId="25241" xr:uid="{488C2EB6-C3BC-40DF-BD1B-77C90C3F2B73}"/>
    <cellStyle name="Normal 3 2 2 2 2 2 2 2 2 2 2 18 3 6" xfId="25242" xr:uid="{11014FF3-50EC-4366-B4EC-230EBDBDA291}"/>
    <cellStyle name="Normal 3 2 2 2 2 2 2 2 2 2 2 18 4" xfId="25243" xr:uid="{1E3A7B14-F12C-4AD6-9766-835EC5EE6339}"/>
    <cellStyle name="Normal 3 2 2 2 2 2 2 2 2 2 2 18 5" xfId="25244" xr:uid="{29AC6D0C-0145-4FE4-A31E-E7D402863E6D}"/>
    <cellStyle name="Normal 3 2 2 2 2 2 2 2 2 2 2 18 6" xfId="25245" xr:uid="{FE5D79AD-63D3-45AC-8373-7D1361143CDC}"/>
    <cellStyle name="Normal 3 2 2 2 2 2 2 2 2 2 2 18 7" xfId="25246" xr:uid="{F1EA959C-B6DF-4C8B-BD86-0FA86A93D54C}"/>
    <cellStyle name="Normal 3 2 2 2 2 2 2 2 2 2 2 18 8" xfId="25247" xr:uid="{2441B511-3E97-4C12-BCB8-9316B1A5441A}"/>
    <cellStyle name="Normal 3 2 2 2 2 2 2 2 2 2 2 18 8 2" xfId="25248" xr:uid="{4415B638-4854-4DB0-9F71-5EAB4A4FA859}"/>
    <cellStyle name="Normal 3 2 2 2 2 2 2 2 2 2 2 18 8 3" xfId="25249" xr:uid="{B17D49B1-2EA7-4EDF-A8C9-F2F26A46A31D}"/>
    <cellStyle name="Normal 3 2 2 2 2 2 2 2 2 2 2 18 8 4" xfId="25250" xr:uid="{DB1F0557-FC39-4004-A934-727D51A4FFE4}"/>
    <cellStyle name="Normal 3 2 2 2 2 2 2 2 2 2 2 18 9" xfId="25251" xr:uid="{EE2D92B9-CC4B-4E54-9AF9-56CE24BB8850}"/>
    <cellStyle name="Normal 3 2 2 2 2 2 2 2 2 2 2 19" xfId="25252" xr:uid="{A1251C75-AA4F-4CB2-906A-F60F4FDF4766}"/>
    <cellStyle name="Normal 3 2 2 2 2 2 2 2 2 2 2 2" xfId="25253" xr:uid="{1FD6B8D9-108E-4F55-ABF1-DA6898183DFE}"/>
    <cellStyle name="Normal 3 2 2 2 2 2 2 2 2 2 2 2 10" xfId="25254" xr:uid="{B7A6EDDD-ECCD-40B1-81A6-C4236751F5E3}"/>
    <cellStyle name="Normal 3 2 2 2 2 2 2 2 2 2 2 2 11" xfId="25255" xr:uid="{7B2B70D0-01D8-4DE7-80D3-234B8413462F}"/>
    <cellStyle name="Normal 3 2 2 2 2 2 2 2 2 2 2 2 12" xfId="25256" xr:uid="{7AFB2469-0D50-4756-A60E-86434AD16E7E}"/>
    <cellStyle name="Normal 3 2 2 2 2 2 2 2 2 2 2 2 13" xfId="25257" xr:uid="{2729567C-BBFD-4D82-A44A-E213814ECA18}"/>
    <cellStyle name="Normal 3 2 2 2 2 2 2 2 2 2 2 2 14" xfId="25258" xr:uid="{A2B828C9-7FAE-4F19-9EFD-6C89D49615ED}"/>
    <cellStyle name="Normal 3 2 2 2 2 2 2 2 2 2 2 2 15" xfId="25259" xr:uid="{4A0C1D55-094B-488B-978C-C181F451FE21}"/>
    <cellStyle name="Normal 3 2 2 2 2 2 2 2 2 2 2 2 16" xfId="25260" xr:uid="{A90156B8-7BBC-48C8-8CCD-75B80433E39A}"/>
    <cellStyle name="Normal 3 2 2 2 2 2 2 2 2 2 2 2 16 10" xfId="25261" xr:uid="{085E6451-CC2B-4085-8EDD-337C35DB8CB6}"/>
    <cellStyle name="Normal 3 2 2 2 2 2 2 2 2 2 2 2 16 11" xfId="25262" xr:uid="{2447C2AD-C034-4FA3-B933-8A547F84EA3C}"/>
    <cellStyle name="Normal 3 2 2 2 2 2 2 2 2 2 2 2 16 11 2" xfId="25263" xr:uid="{6AC8AA04-8D3A-4309-B732-604F68CF36F2}"/>
    <cellStyle name="Normal 3 2 2 2 2 2 2 2 2 2 2 2 16 11 3" xfId="25264" xr:uid="{2E6E2D1C-2D6A-4ECB-A566-125C856D0C9A}"/>
    <cellStyle name="Normal 3 2 2 2 2 2 2 2 2 2 2 2 16 11 4" xfId="25265" xr:uid="{5D066AAA-7E83-4178-836B-E870DDE2D7D1}"/>
    <cellStyle name="Normal 3 2 2 2 2 2 2 2 2 2 2 2 16 12" xfId="25266" xr:uid="{13AF76BE-596B-44FD-AF59-EEDE739A87E2}"/>
    <cellStyle name="Normal 3 2 2 2 2 2 2 2 2 2 2 2 16 13" xfId="25267" xr:uid="{DCA71C8E-55C1-4187-8CC6-47E98E8E5280}"/>
    <cellStyle name="Normal 3 2 2 2 2 2 2 2 2 2 2 2 16 14" xfId="25268" xr:uid="{CE886C64-C4BD-4336-95D1-0A266DDD8823}"/>
    <cellStyle name="Normal 3 2 2 2 2 2 2 2 2 2 2 2 16 2" xfId="25269" xr:uid="{14BDB65A-0F39-4ECD-8A75-B8F95722A6AF}"/>
    <cellStyle name="Normal 3 2 2 2 2 2 2 2 2 2 2 2 16 2 10" xfId="25270" xr:uid="{ECB18E3C-CE5E-42C5-B540-8A475BF28013}"/>
    <cellStyle name="Normal 3 2 2 2 2 2 2 2 2 2 2 2 16 2 11" xfId="25271" xr:uid="{E3B1320E-76AA-4709-BEEF-086688AE8D5F}"/>
    <cellStyle name="Normal 3 2 2 2 2 2 2 2 2 2 2 2 16 2 2" xfId="25272" xr:uid="{F14F4538-1216-4759-AD42-15C5F5D3E5F4}"/>
    <cellStyle name="Normal 3 2 2 2 2 2 2 2 2 2 2 2 16 2 2 10" xfId="25273" xr:uid="{464613FA-CB1F-4896-91C2-B02F15FA2FBE}"/>
    <cellStyle name="Normal 3 2 2 2 2 2 2 2 2 2 2 2 16 2 2 11" xfId="25274" xr:uid="{E6223C45-82A7-4643-BFDA-2D8E8BEC3C95}"/>
    <cellStyle name="Normal 3 2 2 2 2 2 2 2 2 2 2 2 16 2 2 2" xfId="25275" xr:uid="{E9DB1EE5-80F3-47B7-8841-CFED15529121}"/>
    <cellStyle name="Normal 3 2 2 2 2 2 2 2 2 2 2 2 16 2 2 2 2" xfId="25276" xr:uid="{6C5F87E9-C2E7-415B-8AC9-7C406E273539}"/>
    <cellStyle name="Normal 3 2 2 2 2 2 2 2 2 2 2 2 16 2 2 2 2 2" xfId="25277" xr:uid="{C7F3F594-68FE-45EF-859F-1E1CF2CBF8E1}"/>
    <cellStyle name="Normal 3 2 2 2 2 2 2 2 2 2 2 2 16 2 2 2 2 3" xfId="25278" xr:uid="{D148BED7-52B6-444B-9D9C-61CD502F2926}"/>
    <cellStyle name="Normal 3 2 2 2 2 2 2 2 2 2 2 2 16 2 2 2 2 4" xfId="25279" xr:uid="{65DA66C9-0803-49C4-BCB7-7FC88C9C888C}"/>
    <cellStyle name="Normal 3 2 2 2 2 2 2 2 2 2 2 2 16 2 2 2 3" xfId="25280" xr:uid="{E0B0D008-CD63-41BE-BE02-3378080BACBC}"/>
    <cellStyle name="Normal 3 2 2 2 2 2 2 2 2 2 2 2 16 2 2 2 4" xfId="25281" xr:uid="{3CF4253B-88E9-4097-9715-C6D6EF13B36B}"/>
    <cellStyle name="Normal 3 2 2 2 2 2 2 2 2 2 2 2 16 2 2 2 5" xfId="25282" xr:uid="{D1B5E961-CD61-495F-99E4-3AD6D0628FBF}"/>
    <cellStyle name="Normal 3 2 2 2 2 2 2 2 2 2 2 2 16 2 2 2 6" xfId="25283" xr:uid="{55058C87-F379-4553-A922-E93BBFDF1046}"/>
    <cellStyle name="Normal 3 2 2 2 2 2 2 2 2 2 2 2 16 2 2 3" xfId="25284" xr:uid="{22E3B364-0A45-4FB7-A794-3446F5030795}"/>
    <cellStyle name="Normal 3 2 2 2 2 2 2 2 2 2 2 2 16 2 2 4" xfId="25285" xr:uid="{10477AD3-5F5E-4F78-A7FE-0E2719B9DAAF}"/>
    <cellStyle name="Normal 3 2 2 2 2 2 2 2 2 2 2 2 16 2 2 5" xfId="25286" xr:uid="{9EBF3EFD-1E67-4313-8928-B58448773514}"/>
    <cellStyle name="Normal 3 2 2 2 2 2 2 2 2 2 2 2 16 2 2 6" xfId="25287" xr:uid="{10FD5E7F-683A-4A6D-884F-C80480E99E90}"/>
    <cellStyle name="Normal 3 2 2 2 2 2 2 2 2 2 2 2 16 2 2 7" xfId="25288" xr:uid="{B157BD8E-2F1E-423B-8AC8-FC2118B142C8}"/>
    <cellStyle name="Normal 3 2 2 2 2 2 2 2 2 2 2 2 16 2 2 8" xfId="25289" xr:uid="{0C64852E-2C2B-4B8E-BF0F-577BF8C5090A}"/>
    <cellStyle name="Normal 3 2 2 2 2 2 2 2 2 2 2 2 16 2 2 8 2" xfId="25290" xr:uid="{FE0A692D-5547-4A90-80D4-575D8F224301}"/>
    <cellStyle name="Normal 3 2 2 2 2 2 2 2 2 2 2 2 16 2 2 8 3" xfId="25291" xr:uid="{5E3B3B56-3844-4BA3-85CA-E3F35C4CAF71}"/>
    <cellStyle name="Normal 3 2 2 2 2 2 2 2 2 2 2 2 16 2 2 8 4" xfId="25292" xr:uid="{8405D2D1-A6A7-4557-A4EF-EF243116F70A}"/>
    <cellStyle name="Normal 3 2 2 2 2 2 2 2 2 2 2 2 16 2 2 9" xfId="25293" xr:uid="{86B4FF46-B577-42E1-9264-0E5A3E0F3720}"/>
    <cellStyle name="Normal 3 2 2 2 2 2 2 2 2 2 2 2 16 2 3" xfId="25294" xr:uid="{824D0D0A-CE19-4FC5-81BC-647382475C56}"/>
    <cellStyle name="Normal 3 2 2 2 2 2 2 2 2 2 2 2 16 2 3 2" xfId="25295" xr:uid="{25B4AEDC-3F76-4ECC-8442-DE73430FDB90}"/>
    <cellStyle name="Normal 3 2 2 2 2 2 2 2 2 2 2 2 16 2 3 2 2" xfId="25296" xr:uid="{AD8CE8E2-9966-45E5-9E19-4E4948C601D3}"/>
    <cellStyle name="Normal 3 2 2 2 2 2 2 2 2 2 2 2 16 2 3 2 3" xfId="25297" xr:uid="{78AE39C5-7A9A-4D98-95DC-043EEAB05DFF}"/>
    <cellStyle name="Normal 3 2 2 2 2 2 2 2 2 2 2 2 16 2 3 2 4" xfId="25298" xr:uid="{D503346D-3D5E-4048-98A8-4EE6DF2FCAB9}"/>
    <cellStyle name="Normal 3 2 2 2 2 2 2 2 2 2 2 2 16 2 3 3" xfId="25299" xr:uid="{BDC7B139-DF28-4DBD-9EBA-B4619B62C3A4}"/>
    <cellStyle name="Normal 3 2 2 2 2 2 2 2 2 2 2 2 16 2 3 4" xfId="25300" xr:uid="{6D942625-DFC2-45D5-AB48-C7E3E4AD99A4}"/>
    <cellStyle name="Normal 3 2 2 2 2 2 2 2 2 2 2 2 16 2 3 5" xfId="25301" xr:uid="{12A86A88-7831-4A96-90E8-952405F07630}"/>
    <cellStyle name="Normal 3 2 2 2 2 2 2 2 2 2 2 2 16 2 3 6" xfId="25302" xr:uid="{5AFD5CC1-4561-44A5-97E8-BFA196232624}"/>
    <cellStyle name="Normal 3 2 2 2 2 2 2 2 2 2 2 2 16 2 4" xfId="25303" xr:uid="{82696136-1E96-464B-8649-FD7A667D9100}"/>
    <cellStyle name="Normal 3 2 2 2 2 2 2 2 2 2 2 2 16 2 5" xfId="25304" xr:uid="{A75B1C27-F5B6-4E22-9D20-954338126D39}"/>
    <cellStyle name="Normal 3 2 2 2 2 2 2 2 2 2 2 2 16 2 6" xfId="25305" xr:uid="{32064201-2C87-4374-80B3-E4AD01588481}"/>
    <cellStyle name="Normal 3 2 2 2 2 2 2 2 2 2 2 2 16 2 7" xfId="25306" xr:uid="{CA966D38-A36E-4E6B-AA63-6814B4AB137D}"/>
    <cellStyle name="Normal 3 2 2 2 2 2 2 2 2 2 2 2 16 2 8" xfId="25307" xr:uid="{EC18DF02-5918-439F-BCBC-31D5BCED5A71}"/>
    <cellStyle name="Normal 3 2 2 2 2 2 2 2 2 2 2 2 16 2 8 2" xfId="25308" xr:uid="{1EAC83AD-F95D-481E-BCD3-3B4BAB1C77D1}"/>
    <cellStyle name="Normal 3 2 2 2 2 2 2 2 2 2 2 2 16 2 8 3" xfId="25309" xr:uid="{546978A0-0140-4080-9318-E8ECA4642B96}"/>
    <cellStyle name="Normal 3 2 2 2 2 2 2 2 2 2 2 2 16 2 8 4" xfId="25310" xr:uid="{50D72598-1007-467F-B61D-398DF9F6680B}"/>
    <cellStyle name="Normal 3 2 2 2 2 2 2 2 2 2 2 2 16 2 9" xfId="25311" xr:uid="{7E7056DF-A66F-48FE-AA18-9AAF67B68549}"/>
    <cellStyle name="Normal 3 2 2 2 2 2 2 2 2 2 2 2 16 3" xfId="25312" xr:uid="{5DE7C8EC-8726-4845-A623-BD84A07DE8DF}"/>
    <cellStyle name="Normal 3 2 2 2 2 2 2 2 2 2 2 2 16 4" xfId="25313" xr:uid="{4BDD36CC-F862-4969-A482-1AFBE1B3CCC8}"/>
    <cellStyle name="Normal 3 2 2 2 2 2 2 2 2 2 2 2 16 5" xfId="25314" xr:uid="{F7954592-B6C2-45F2-B566-77D9661AA506}"/>
    <cellStyle name="Normal 3 2 2 2 2 2 2 2 2 2 2 2 16 5 2" xfId="25315" xr:uid="{4DDAA6D3-0D8E-4628-88AF-D086CEE2C0EC}"/>
    <cellStyle name="Normal 3 2 2 2 2 2 2 2 2 2 2 2 16 5 2 2" xfId="25316" xr:uid="{9AE3AF5B-899C-4C56-83B5-0E419DC63DAD}"/>
    <cellStyle name="Normal 3 2 2 2 2 2 2 2 2 2 2 2 16 5 2 3" xfId="25317" xr:uid="{58BA8263-6E27-4B98-BC1E-94F98CB7EFA8}"/>
    <cellStyle name="Normal 3 2 2 2 2 2 2 2 2 2 2 2 16 5 2 4" xfId="25318" xr:uid="{28C831EC-B867-4270-91E6-D8696BF126D2}"/>
    <cellStyle name="Normal 3 2 2 2 2 2 2 2 2 2 2 2 16 5 3" xfId="25319" xr:uid="{476913A7-4F8B-476F-BAA3-8C7E52D9D823}"/>
    <cellStyle name="Normal 3 2 2 2 2 2 2 2 2 2 2 2 16 5 4" xfId="25320" xr:uid="{9BBFB0C5-9720-4CF2-9328-81750DE598FF}"/>
    <cellStyle name="Normal 3 2 2 2 2 2 2 2 2 2 2 2 16 5 5" xfId="25321" xr:uid="{C9FA1910-A760-47C3-8C22-654FAC8B8872}"/>
    <cellStyle name="Normal 3 2 2 2 2 2 2 2 2 2 2 2 16 5 6" xfId="25322" xr:uid="{C1011E84-AC3D-4D27-BADF-BB876680FCEA}"/>
    <cellStyle name="Normal 3 2 2 2 2 2 2 2 2 2 2 2 16 6" xfId="25323" xr:uid="{48370872-A187-4B10-BD4C-8327B88F903D}"/>
    <cellStyle name="Normal 3 2 2 2 2 2 2 2 2 2 2 2 16 7" xfId="25324" xr:uid="{3BCDFC47-692A-410F-B923-B86F54F6B49C}"/>
    <cellStyle name="Normal 3 2 2 2 2 2 2 2 2 2 2 2 16 8" xfId="25325" xr:uid="{CDDCD9B6-83AF-48B3-9E9F-4838E9A304E1}"/>
    <cellStyle name="Normal 3 2 2 2 2 2 2 2 2 2 2 2 16 9" xfId="25326" xr:uid="{554F192D-8E16-479F-9F4C-34FF7A5A495C}"/>
    <cellStyle name="Normal 3 2 2 2 2 2 2 2 2 2 2 2 17" xfId="25327" xr:uid="{BD97B193-12E9-452A-97D5-E59935B40145}"/>
    <cellStyle name="Normal 3 2 2 2 2 2 2 2 2 2 2 2 18" xfId="25328" xr:uid="{65373A76-02DF-4D3C-93BB-6274213EA249}"/>
    <cellStyle name="Normal 3 2 2 2 2 2 2 2 2 2 2 2 18 10" xfId="25329" xr:uid="{2983CBCB-D0C9-4D85-9EF4-A201E08C6461}"/>
    <cellStyle name="Normal 3 2 2 2 2 2 2 2 2 2 2 2 18 11" xfId="25330" xr:uid="{92DAEA11-7681-49B2-8FA3-C8C14C65A329}"/>
    <cellStyle name="Normal 3 2 2 2 2 2 2 2 2 2 2 2 18 2" xfId="25331" xr:uid="{EDD4BD83-B094-4C10-8A3D-0082389CDB7F}"/>
    <cellStyle name="Normal 3 2 2 2 2 2 2 2 2 2 2 2 18 2 10" xfId="25332" xr:uid="{0687706D-B0F7-4585-81D6-F0AD4594686B}"/>
    <cellStyle name="Normal 3 2 2 2 2 2 2 2 2 2 2 2 18 2 11" xfId="25333" xr:uid="{917046BA-E2A6-4F33-9DAB-C47FC271960E}"/>
    <cellStyle name="Normal 3 2 2 2 2 2 2 2 2 2 2 2 18 2 2" xfId="25334" xr:uid="{63C24D22-B9F5-40BA-BD31-EB09F497F60D}"/>
    <cellStyle name="Normal 3 2 2 2 2 2 2 2 2 2 2 2 18 2 2 2" xfId="25335" xr:uid="{6FAA20AF-C271-47C9-976C-6F21C4830EEF}"/>
    <cellStyle name="Normal 3 2 2 2 2 2 2 2 2 2 2 2 18 2 2 2 2" xfId="25336" xr:uid="{41AD0068-DFF2-4AE7-9972-EDD3CEFC9B80}"/>
    <cellStyle name="Normal 3 2 2 2 2 2 2 2 2 2 2 2 18 2 2 2 3" xfId="25337" xr:uid="{09B0420C-B65A-4EDB-9209-45AF438A3717}"/>
    <cellStyle name="Normal 3 2 2 2 2 2 2 2 2 2 2 2 18 2 2 2 4" xfId="25338" xr:uid="{42DDAA37-C2AE-4DCB-B22C-F25064F24A53}"/>
    <cellStyle name="Normal 3 2 2 2 2 2 2 2 2 2 2 2 18 2 2 3" xfId="25339" xr:uid="{E7468144-EA83-4911-BFBB-63FF6E1299FC}"/>
    <cellStyle name="Normal 3 2 2 2 2 2 2 2 2 2 2 2 18 2 2 4" xfId="25340" xr:uid="{9B5775D7-BF26-4667-B9A6-3856D97DA18C}"/>
    <cellStyle name="Normal 3 2 2 2 2 2 2 2 2 2 2 2 18 2 2 5" xfId="25341" xr:uid="{91AE667A-D2F2-4079-AE4A-C34AF98623A5}"/>
    <cellStyle name="Normal 3 2 2 2 2 2 2 2 2 2 2 2 18 2 2 6" xfId="25342" xr:uid="{F56269DB-FC76-4EFD-B8E4-83D009DE19C2}"/>
    <cellStyle name="Normal 3 2 2 2 2 2 2 2 2 2 2 2 18 2 3" xfId="25343" xr:uid="{370A191D-44EF-4E71-A6F6-EF2EFCA24C92}"/>
    <cellStyle name="Normal 3 2 2 2 2 2 2 2 2 2 2 2 18 2 4" xfId="25344" xr:uid="{DBD15773-6228-41CF-A77B-A0137E09D6FE}"/>
    <cellStyle name="Normal 3 2 2 2 2 2 2 2 2 2 2 2 18 2 5" xfId="25345" xr:uid="{784AC50C-DCE2-4988-8EFE-06685291E358}"/>
    <cellStyle name="Normal 3 2 2 2 2 2 2 2 2 2 2 2 18 2 6" xfId="25346" xr:uid="{9ED70C2A-9764-431B-849B-E44843D909FC}"/>
    <cellStyle name="Normal 3 2 2 2 2 2 2 2 2 2 2 2 18 2 7" xfId="25347" xr:uid="{E4D3410E-EB59-4D0B-971F-279868E0C45F}"/>
    <cellStyle name="Normal 3 2 2 2 2 2 2 2 2 2 2 2 18 2 8" xfId="25348" xr:uid="{9B68478E-016E-4AA9-B3A3-72163E7C82A8}"/>
    <cellStyle name="Normal 3 2 2 2 2 2 2 2 2 2 2 2 18 2 8 2" xfId="25349" xr:uid="{2B8FFAD3-F9FA-41FF-9743-31F05F801FF7}"/>
    <cellStyle name="Normal 3 2 2 2 2 2 2 2 2 2 2 2 18 2 8 3" xfId="25350" xr:uid="{DB3E72D4-1E7C-4FD8-9A97-1E2B9F193D2F}"/>
    <cellStyle name="Normal 3 2 2 2 2 2 2 2 2 2 2 2 18 2 8 4" xfId="25351" xr:uid="{696DC065-4ABE-4859-832A-87447BC17F41}"/>
    <cellStyle name="Normal 3 2 2 2 2 2 2 2 2 2 2 2 18 2 9" xfId="25352" xr:uid="{C91E12B9-A2E7-4A31-8701-E913C32FF8BB}"/>
    <cellStyle name="Normal 3 2 2 2 2 2 2 2 2 2 2 2 18 3" xfId="25353" xr:uid="{386F8818-E8AA-48BA-926F-304946257C45}"/>
    <cellStyle name="Normal 3 2 2 2 2 2 2 2 2 2 2 2 18 3 2" xfId="25354" xr:uid="{87D096CC-F26C-4033-BFE1-BB638275BD50}"/>
    <cellStyle name="Normal 3 2 2 2 2 2 2 2 2 2 2 2 18 3 2 2" xfId="25355" xr:uid="{2DFB601E-60E8-4098-82B0-243A9D0179BD}"/>
    <cellStyle name="Normal 3 2 2 2 2 2 2 2 2 2 2 2 18 3 2 3" xfId="25356" xr:uid="{A5DE2014-CFFB-4305-86E9-D6E7D5950D70}"/>
    <cellStyle name="Normal 3 2 2 2 2 2 2 2 2 2 2 2 18 3 2 4" xfId="25357" xr:uid="{FCF614DB-BDB1-4200-90AF-1D6F791F4AE3}"/>
    <cellStyle name="Normal 3 2 2 2 2 2 2 2 2 2 2 2 18 3 3" xfId="25358" xr:uid="{F8E924AC-8E20-44C9-9FCB-2BE9208B3971}"/>
    <cellStyle name="Normal 3 2 2 2 2 2 2 2 2 2 2 2 18 3 4" xfId="25359" xr:uid="{C459D5C6-1963-4024-B4BE-78B2839902D1}"/>
    <cellStyle name="Normal 3 2 2 2 2 2 2 2 2 2 2 2 18 3 5" xfId="25360" xr:uid="{5E01080C-3AD7-48FE-BDE2-8B49EC81D63C}"/>
    <cellStyle name="Normal 3 2 2 2 2 2 2 2 2 2 2 2 18 3 6" xfId="25361" xr:uid="{DE6DBA41-3061-41D2-9067-2063BA800C11}"/>
    <cellStyle name="Normal 3 2 2 2 2 2 2 2 2 2 2 2 18 4" xfId="25362" xr:uid="{9DE05845-3E9A-4C99-92E5-D16FBA2D1AED}"/>
    <cellStyle name="Normal 3 2 2 2 2 2 2 2 2 2 2 2 18 5" xfId="25363" xr:uid="{3A6E3211-120B-49C0-BBBD-07D1FE29AE54}"/>
    <cellStyle name="Normal 3 2 2 2 2 2 2 2 2 2 2 2 18 6" xfId="25364" xr:uid="{151F456F-CF63-493E-AE31-BB8C68BB203E}"/>
    <cellStyle name="Normal 3 2 2 2 2 2 2 2 2 2 2 2 18 7" xfId="25365" xr:uid="{FC9949E0-AADF-4F68-A806-6FDB751EE94C}"/>
    <cellStyle name="Normal 3 2 2 2 2 2 2 2 2 2 2 2 18 8" xfId="25366" xr:uid="{777B8588-ADFC-4CF4-A6DE-094DE6A7ED68}"/>
    <cellStyle name="Normal 3 2 2 2 2 2 2 2 2 2 2 2 18 8 2" xfId="25367" xr:uid="{062A9599-9CC3-44EC-81C5-5B8EEA49C48C}"/>
    <cellStyle name="Normal 3 2 2 2 2 2 2 2 2 2 2 2 18 8 3" xfId="25368" xr:uid="{A8E34AB3-9FC2-48D0-8CE5-E29C46F2CCFD}"/>
    <cellStyle name="Normal 3 2 2 2 2 2 2 2 2 2 2 2 18 8 4" xfId="25369" xr:uid="{847BAD9E-DF04-4BAB-AC4B-394079E0ADA2}"/>
    <cellStyle name="Normal 3 2 2 2 2 2 2 2 2 2 2 2 18 9" xfId="25370" xr:uid="{DB074315-6CD2-4666-974F-D33DA8B3C8AE}"/>
    <cellStyle name="Normal 3 2 2 2 2 2 2 2 2 2 2 2 19" xfId="25371" xr:uid="{1ECF416B-003F-4F8F-B027-D210C7218B63}"/>
    <cellStyle name="Normal 3 2 2 2 2 2 2 2 2 2 2 2 2" xfId="25372" xr:uid="{3C2F02DB-557D-47CC-BD2D-5EBF4F1777CC}"/>
    <cellStyle name="Normal 3 2 2 2 2 2 2 2 2 2 2 2 2 10" xfId="25373" xr:uid="{4B3DA51A-B142-46FC-BA88-25A121034970}"/>
    <cellStyle name="Normal 3 2 2 2 2 2 2 2 2 2 2 2 2 11" xfId="25374" xr:uid="{80DB08D6-9207-43E1-BB1C-0AE5A32CDDF6}"/>
    <cellStyle name="Normal 3 2 2 2 2 2 2 2 2 2 2 2 2 12" xfId="25375" xr:uid="{9D8CBC9F-F769-4528-991D-36F06171763C}"/>
    <cellStyle name="Normal 3 2 2 2 2 2 2 2 2 2 2 2 2 12 10" xfId="25376" xr:uid="{CB7FD88F-F9C7-4CF2-B121-97505E9B6F21}"/>
    <cellStyle name="Normal 3 2 2 2 2 2 2 2 2 2 2 2 2 12 11" xfId="25377" xr:uid="{2AA73166-648B-404D-A3C1-4B55A01B2728}"/>
    <cellStyle name="Normal 3 2 2 2 2 2 2 2 2 2 2 2 2 12 11 2" xfId="25378" xr:uid="{87C347F3-8A32-462F-8677-362686D5B654}"/>
    <cellStyle name="Normal 3 2 2 2 2 2 2 2 2 2 2 2 2 12 11 3" xfId="25379" xr:uid="{43C91193-FB4E-41E2-A358-5DB56F8130D8}"/>
    <cellStyle name="Normal 3 2 2 2 2 2 2 2 2 2 2 2 2 12 11 4" xfId="25380" xr:uid="{9A4EB7F4-ECE4-447E-A7BF-2B5C3F67D693}"/>
    <cellStyle name="Normal 3 2 2 2 2 2 2 2 2 2 2 2 2 12 12" xfId="25381" xr:uid="{6522D4DE-F9A9-4D5A-9D78-DB6143AA5CBF}"/>
    <cellStyle name="Normal 3 2 2 2 2 2 2 2 2 2 2 2 2 12 13" xfId="25382" xr:uid="{C9DB59FF-CD53-454A-A057-3DC9B7AD3B90}"/>
    <cellStyle name="Normal 3 2 2 2 2 2 2 2 2 2 2 2 2 12 14" xfId="25383" xr:uid="{C2A89EF9-3CED-4F8E-AC47-1B44EA1D2519}"/>
    <cellStyle name="Normal 3 2 2 2 2 2 2 2 2 2 2 2 2 12 2" xfId="25384" xr:uid="{666EF394-C47E-4231-835E-A40CDC92EBE3}"/>
    <cellStyle name="Normal 3 2 2 2 2 2 2 2 2 2 2 2 2 12 2 10" xfId="25385" xr:uid="{CDC1B0B6-BDD3-43DE-B039-2D83136E1722}"/>
    <cellStyle name="Normal 3 2 2 2 2 2 2 2 2 2 2 2 2 12 2 11" xfId="25386" xr:uid="{FF650E5C-0749-47D8-AE3B-C88B3B17FF0A}"/>
    <cellStyle name="Normal 3 2 2 2 2 2 2 2 2 2 2 2 2 12 2 2" xfId="25387" xr:uid="{54949F2E-45B4-4C67-89CD-CB49C419BA47}"/>
    <cellStyle name="Normal 3 2 2 2 2 2 2 2 2 2 2 2 2 12 2 2 10" xfId="25388" xr:uid="{09D65F93-5E68-4259-BB00-827549414A7F}"/>
    <cellStyle name="Normal 3 2 2 2 2 2 2 2 2 2 2 2 2 12 2 2 11" xfId="25389" xr:uid="{2EE6C8B2-B6C1-49FC-AF58-265DA919B11B}"/>
    <cellStyle name="Normal 3 2 2 2 2 2 2 2 2 2 2 2 2 12 2 2 2" xfId="25390" xr:uid="{36328441-ADDE-4B80-9512-576AACA35C5E}"/>
    <cellStyle name="Normal 3 2 2 2 2 2 2 2 2 2 2 2 2 12 2 2 2 2" xfId="25391" xr:uid="{1BFEDDA7-8F03-41BD-B2DB-BBE7A83FAFE8}"/>
    <cellStyle name="Normal 3 2 2 2 2 2 2 2 2 2 2 2 2 12 2 2 2 2 2" xfId="25392" xr:uid="{047291EE-D703-4AA5-BE09-C8E94F3D93EA}"/>
    <cellStyle name="Normal 3 2 2 2 2 2 2 2 2 2 2 2 2 12 2 2 2 2 3" xfId="25393" xr:uid="{E78570EF-9268-4BA5-A4F1-B5D20C6670CA}"/>
    <cellStyle name="Normal 3 2 2 2 2 2 2 2 2 2 2 2 2 12 2 2 2 2 4" xfId="25394" xr:uid="{1195FC95-CC82-48DA-A9F0-12EFA4E8BC5E}"/>
    <cellStyle name="Normal 3 2 2 2 2 2 2 2 2 2 2 2 2 12 2 2 2 3" xfId="25395" xr:uid="{7A4A2F32-EA98-4A65-B6B2-2BD2933242C7}"/>
    <cellStyle name="Normal 3 2 2 2 2 2 2 2 2 2 2 2 2 12 2 2 2 4" xfId="25396" xr:uid="{16452FD4-AF17-4E28-B8E6-E5A0F8B8B9BB}"/>
    <cellStyle name="Normal 3 2 2 2 2 2 2 2 2 2 2 2 2 12 2 2 2 5" xfId="25397" xr:uid="{B182C6F8-E5EB-48C7-9C8B-3631214902B8}"/>
    <cellStyle name="Normal 3 2 2 2 2 2 2 2 2 2 2 2 2 12 2 2 2 6" xfId="25398" xr:uid="{A56A00C0-DBB3-4DA4-A41A-DF6CA7052AF7}"/>
    <cellStyle name="Normal 3 2 2 2 2 2 2 2 2 2 2 2 2 12 2 2 3" xfId="25399" xr:uid="{D469B7ED-EA17-47D2-B4C3-51572419CB38}"/>
    <cellStyle name="Normal 3 2 2 2 2 2 2 2 2 2 2 2 2 12 2 2 4" xfId="25400" xr:uid="{C0977E27-8274-4907-B47D-88FDB1C94DB1}"/>
    <cellStyle name="Normal 3 2 2 2 2 2 2 2 2 2 2 2 2 12 2 2 5" xfId="25401" xr:uid="{FD37A9C1-48DE-4295-AF89-17F1F79090DB}"/>
    <cellStyle name="Normal 3 2 2 2 2 2 2 2 2 2 2 2 2 12 2 2 6" xfId="25402" xr:uid="{B4003E8D-B48F-489F-9009-0C51946D9F6A}"/>
    <cellStyle name="Normal 3 2 2 2 2 2 2 2 2 2 2 2 2 12 2 2 7" xfId="25403" xr:uid="{80ED42C0-EFE3-4C12-81F6-CFAEE66D93C4}"/>
    <cellStyle name="Normal 3 2 2 2 2 2 2 2 2 2 2 2 2 12 2 2 8" xfId="25404" xr:uid="{0C0359A3-42D8-47F3-97C5-AFC078A65CF2}"/>
    <cellStyle name="Normal 3 2 2 2 2 2 2 2 2 2 2 2 2 12 2 2 8 2" xfId="25405" xr:uid="{088D1928-B9CB-4476-A9A0-52CA9D75AFF4}"/>
    <cellStyle name="Normal 3 2 2 2 2 2 2 2 2 2 2 2 2 12 2 2 8 3" xfId="25406" xr:uid="{59C7DFAF-31E9-459D-BBBE-58CF66656700}"/>
    <cellStyle name="Normal 3 2 2 2 2 2 2 2 2 2 2 2 2 12 2 2 8 4" xfId="25407" xr:uid="{9B190A01-9C67-4CEF-8475-7E6FB590B606}"/>
    <cellStyle name="Normal 3 2 2 2 2 2 2 2 2 2 2 2 2 12 2 2 9" xfId="25408" xr:uid="{C2FF998C-D3E0-4B21-9750-727A7C987F55}"/>
    <cellStyle name="Normal 3 2 2 2 2 2 2 2 2 2 2 2 2 12 2 3" xfId="25409" xr:uid="{4AE4DFFD-250B-4118-881B-9815EBE9BFA1}"/>
    <cellStyle name="Normal 3 2 2 2 2 2 2 2 2 2 2 2 2 12 2 3 2" xfId="25410" xr:uid="{93E47A09-8910-4890-B77E-4EA2E780FAED}"/>
    <cellStyle name="Normal 3 2 2 2 2 2 2 2 2 2 2 2 2 12 2 3 2 2" xfId="25411" xr:uid="{16F1AAA2-EE53-4299-90EA-DE67B4F83559}"/>
    <cellStyle name="Normal 3 2 2 2 2 2 2 2 2 2 2 2 2 12 2 3 2 3" xfId="25412" xr:uid="{2933A879-E479-48AA-910A-20E23F79FA68}"/>
    <cellStyle name="Normal 3 2 2 2 2 2 2 2 2 2 2 2 2 12 2 3 2 4" xfId="25413" xr:uid="{F4340355-A29F-4DBC-A3F8-60BF10C7907C}"/>
    <cellStyle name="Normal 3 2 2 2 2 2 2 2 2 2 2 2 2 12 2 3 3" xfId="25414" xr:uid="{C2F347BC-1897-40BE-914E-B40506C03313}"/>
    <cellStyle name="Normal 3 2 2 2 2 2 2 2 2 2 2 2 2 12 2 3 4" xfId="25415" xr:uid="{9A0FEE1A-87AC-4B26-AF93-473B051D6BC6}"/>
    <cellStyle name="Normal 3 2 2 2 2 2 2 2 2 2 2 2 2 12 2 3 5" xfId="25416" xr:uid="{AFEF1B48-7748-4F36-83C3-CA82615BC6B0}"/>
    <cellStyle name="Normal 3 2 2 2 2 2 2 2 2 2 2 2 2 12 2 3 6" xfId="25417" xr:uid="{E5AF4C05-8CE8-4369-BAAE-40D247756F7B}"/>
    <cellStyle name="Normal 3 2 2 2 2 2 2 2 2 2 2 2 2 12 2 4" xfId="25418" xr:uid="{749E3A1B-D016-435E-93FE-1B65984CA309}"/>
    <cellStyle name="Normal 3 2 2 2 2 2 2 2 2 2 2 2 2 12 2 5" xfId="25419" xr:uid="{29A78AF7-F401-4025-B9F4-F8AC3A750265}"/>
    <cellStyle name="Normal 3 2 2 2 2 2 2 2 2 2 2 2 2 12 2 6" xfId="25420" xr:uid="{3F3F1BA8-3B7A-44C7-8289-B1DAACAA9F77}"/>
    <cellStyle name="Normal 3 2 2 2 2 2 2 2 2 2 2 2 2 12 2 7" xfId="25421" xr:uid="{AE1E6859-34C5-4D8F-9ED5-665A6D3BEA92}"/>
    <cellStyle name="Normal 3 2 2 2 2 2 2 2 2 2 2 2 2 12 2 8" xfId="25422" xr:uid="{51F122BA-DBC2-44E8-AB32-177D63A28144}"/>
    <cellStyle name="Normal 3 2 2 2 2 2 2 2 2 2 2 2 2 12 2 8 2" xfId="25423" xr:uid="{05606F9B-A9A1-42CF-B24B-F82D5B20E769}"/>
    <cellStyle name="Normal 3 2 2 2 2 2 2 2 2 2 2 2 2 12 2 8 3" xfId="25424" xr:uid="{34976D65-B44A-4E06-9C60-829AD27FDAF7}"/>
    <cellStyle name="Normal 3 2 2 2 2 2 2 2 2 2 2 2 2 12 2 8 4" xfId="25425" xr:uid="{D0BC0068-4A41-44C6-89B4-5181E4840181}"/>
    <cellStyle name="Normal 3 2 2 2 2 2 2 2 2 2 2 2 2 12 2 9" xfId="25426" xr:uid="{8E0E7CD0-00AE-4912-9FDD-10B661F5B5CE}"/>
    <cellStyle name="Normal 3 2 2 2 2 2 2 2 2 2 2 2 2 12 3" xfId="25427" xr:uid="{4397709C-2CBC-4E97-9E49-D7EEAE648388}"/>
    <cellStyle name="Normal 3 2 2 2 2 2 2 2 2 2 2 2 2 12 4" xfId="25428" xr:uid="{599C45C6-B11C-47D1-8B53-102651255BEF}"/>
    <cellStyle name="Normal 3 2 2 2 2 2 2 2 2 2 2 2 2 12 5" xfId="25429" xr:uid="{AB5DB015-D3F3-4C06-B231-92CEE232C8A5}"/>
    <cellStyle name="Normal 3 2 2 2 2 2 2 2 2 2 2 2 2 12 5 2" xfId="25430" xr:uid="{55941684-3691-44C3-A77B-0CCD2935CE2C}"/>
    <cellStyle name="Normal 3 2 2 2 2 2 2 2 2 2 2 2 2 12 5 2 2" xfId="25431" xr:uid="{4775481D-E0EB-4FAF-82F4-E95E2CC50EDF}"/>
    <cellStyle name="Normal 3 2 2 2 2 2 2 2 2 2 2 2 2 12 5 2 3" xfId="25432" xr:uid="{63ACE2C8-3D71-4A46-9CF3-F39DB2C4E334}"/>
    <cellStyle name="Normal 3 2 2 2 2 2 2 2 2 2 2 2 2 12 5 2 4" xfId="25433" xr:uid="{AFCBB09A-5F02-4C89-BA1D-735073292912}"/>
    <cellStyle name="Normal 3 2 2 2 2 2 2 2 2 2 2 2 2 12 5 3" xfId="25434" xr:uid="{7F37BF65-7A60-44ED-83F9-EDA146C63A29}"/>
    <cellStyle name="Normal 3 2 2 2 2 2 2 2 2 2 2 2 2 12 5 4" xfId="25435" xr:uid="{B8DDFE8B-3032-4F9C-93AD-782E90E1F2E1}"/>
    <cellStyle name="Normal 3 2 2 2 2 2 2 2 2 2 2 2 2 12 5 5" xfId="25436" xr:uid="{961EE21B-681F-46FA-859E-D4D16AE8187F}"/>
    <cellStyle name="Normal 3 2 2 2 2 2 2 2 2 2 2 2 2 12 5 6" xfId="25437" xr:uid="{1DE67160-C94A-4A59-AD67-BB52BC532A56}"/>
    <cellStyle name="Normal 3 2 2 2 2 2 2 2 2 2 2 2 2 12 6" xfId="25438" xr:uid="{DC4945FE-2EE6-4603-923D-6C791F9609C2}"/>
    <cellStyle name="Normal 3 2 2 2 2 2 2 2 2 2 2 2 2 12 7" xfId="25439" xr:uid="{EA61C3DC-5694-48EC-B2EE-F49D6D398B9D}"/>
    <cellStyle name="Normal 3 2 2 2 2 2 2 2 2 2 2 2 2 12 8" xfId="25440" xr:uid="{CD05954B-DDD0-4230-80E8-771C18361A06}"/>
    <cellStyle name="Normal 3 2 2 2 2 2 2 2 2 2 2 2 2 12 9" xfId="25441" xr:uid="{2390E5C7-6BFC-4F88-B3C2-3BD9F5B25371}"/>
    <cellStyle name="Normal 3 2 2 2 2 2 2 2 2 2 2 2 2 13" xfId="25442" xr:uid="{D4A6AC10-B708-44E4-91C4-8CFFFB68758E}"/>
    <cellStyle name="Normal 3 2 2 2 2 2 2 2 2 2 2 2 2 14" xfId="25443" xr:uid="{727FD113-06AE-4DDE-AB44-851A5A784440}"/>
    <cellStyle name="Normal 3 2 2 2 2 2 2 2 2 2 2 2 2 14 10" xfId="25444" xr:uid="{063090B4-4755-4903-94F9-5247A9358070}"/>
    <cellStyle name="Normal 3 2 2 2 2 2 2 2 2 2 2 2 2 14 11" xfId="25445" xr:uid="{BB407A1D-8430-4F29-89C8-B2048404DE7C}"/>
    <cellStyle name="Normal 3 2 2 2 2 2 2 2 2 2 2 2 2 14 2" xfId="25446" xr:uid="{CE83AC7C-2B5B-412D-B8CB-ED270989BA73}"/>
    <cellStyle name="Normal 3 2 2 2 2 2 2 2 2 2 2 2 2 14 2 10" xfId="25447" xr:uid="{DFBFF31F-F1D1-49B1-891B-84C835DC7870}"/>
    <cellStyle name="Normal 3 2 2 2 2 2 2 2 2 2 2 2 2 14 2 11" xfId="25448" xr:uid="{CA55DAD8-DB57-468F-AA88-E29A92848F7E}"/>
    <cellStyle name="Normal 3 2 2 2 2 2 2 2 2 2 2 2 2 14 2 2" xfId="25449" xr:uid="{E582AA90-FCBB-4F28-8EA7-79327D73FD52}"/>
    <cellStyle name="Normal 3 2 2 2 2 2 2 2 2 2 2 2 2 14 2 2 2" xfId="25450" xr:uid="{8C97D30E-FDE3-4EF0-B109-83AA6B0428B9}"/>
    <cellStyle name="Normal 3 2 2 2 2 2 2 2 2 2 2 2 2 14 2 2 2 2" xfId="25451" xr:uid="{3CE82F3D-A825-4F46-804F-B88FAF9DDF89}"/>
    <cellStyle name="Normal 3 2 2 2 2 2 2 2 2 2 2 2 2 14 2 2 2 3" xfId="25452" xr:uid="{55786327-3043-4D07-B62C-143FDE54F741}"/>
    <cellStyle name="Normal 3 2 2 2 2 2 2 2 2 2 2 2 2 14 2 2 2 4" xfId="25453" xr:uid="{913D1C97-107F-4DA4-AD79-25C115B8E18F}"/>
    <cellStyle name="Normal 3 2 2 2 2 2 2 2 2 2 2 2 2 14 2 2 3" xfId="25454" xr:uid="{58F218E5-896C-40E5-B99C-B55E94E28A7F}"/>
    <cellStyle name="Normal 3 2 2 2 2 2 2 2 2 2 2 2 2 14 2 2 4" xfId="25455" xr:uid="{B6B9B766-9FD3-4A27-B9DD-8898CCF1ADBD}"/>
    <cellStyle name="Normal 3 2 2 2 2 2 2 2 2 2 2 2 2 14 2 2 5" xfId="25456" xr:uid="{1976AA64-57FC-4186-8A88-F9203FE0134F}"/>
    <cellStyle name="Normal 3 2 2 2 2 2 2 2 2 2 2 2 2 14 2 2 6" xfId="25457" xr:uid="{E2DFD0E1-A5A7-4690-B43F-426A90681A47}"/>
    <cellStyle name="Normal 3 2 2 2 2 2 2 2 2 2 2 2 2 14 2 3" xfId="25458" xr:uid="{FC78AFBC-6C26-412B-937D-E724801716A3}"/>
    <cellStyle name="Normal 3 2 2 2 2 2 2 2 2 2 2 2 2 14 2 4" xfId="25459" xr:uid="{979CF880-98AE-4477-B4A1-5E3B4DB0A3B4}"/>
    <cellStyle name="Normal 3 2 2 2 2 2 2 2 2 2 2 2 2 14 2 5" xfId="25460" xr:uid="{83037CA0-E98A-44AB-83A6-DF053E6ADF5C}"/>
    <cellStyle name="Normal 3 2 2 2 2 2 2 2 2 2 2 2 2 14 2 6" xfId="25461" xr:uid="{28FE7CC7-83B9-41AC-91DD-2B04922A7B90}"/>
    <cellStyle name="Normal 3 2 2 2 2 2 2 2 2 2 2 2 2 14 2 7" xfId="25462" xr:uid="{AC663BC7-B44E-4A82-8DBC-80603263A907}"/>
    <cellStyle name="Normal 3 2 2 2 2 2 2 2 2 2 2 2 2 14 2 8" xfId="25463" xr:uid="{2355D7A4-0F5D-4863-BFB6-6329347E99D7}"/>
    <cellStyle name="Normal 3 2 2 2 2 2 2 2 2 2 2 2 2 14 2 8 2" xfId="25464" xr:uid="{96DF00F3-68FB-4050-BE76-2312AF6D8BD4}"/>
    <cellStyle name="Normal 3 2 2 2 2 2 2 2 2 2 2 2 2 14 2 8 3" xfId="25465" xr:uid="{B4A0B64F-DA7E-4F57-AF3F-DD4CC0859309}"/>
    <cellStyle name="Normal 3 2 2 2 2 2 2 2 2 2 2 2 2 14 2 8 4" xfId="25466" xr:uid="{A2810A84-0C05-4A72-AA11-07DC9F8F892B}"/>
    <cellStyle name="Normal 3 2 2 2 2 2 2 2 2 2 2 2 2 14 2 9" xfId="25467" xr:uid="{5EAA60AC-374B-4694-9474-3C248BC4DCC7}"/>
    <cellStyle name="Normal 3 2 2 2 2 2 2 2 2 2 2 2 2 14 3" xfId="25468" xr:uid="{485B4EB8-C092-496B-9F30-191C02748909}"/>
    <cellStyle name="Normal 3 2 2 2 2 2 2 2 2 2 2 2 2 14 3 2" xfId="25469" xr:uid="{199D434F-C00E-49B1-B9A0-F6C82C48368C}"/>
    <cellStyle name="Normal 3 2 2 2 2 2 2 2 2 2 2 2 2 14 3 2 2" xfId="25470" xr:uid="{11BD4255-F161-4A27-B8E5-23E9F964B04C}"/>
    <cellStyle name="Normal 3 2 2 2 2 2 2 2 2 2 2 2 2 14 3 2 3" xfId="25471" xr:uid="{A5FCEA43-AFD4-48C0-ACE9-0A4364603680}"/>
    <cellStyle name="Normal 3 2 2 2 2 2 2 2 2 2 2 2 2 14 3 2 4" xfId="25472" xr:uid="{A88B544B-60FF-43F4-BA52-187FFE811332}"/>
    <cellStyle name="Normal 3 2 2 2 2 2 2 2 2 2 2 2 2 14 3 3" xfId="25473" xr:uid="{7CF90236-68A2-47D1-BBFC-56CD2D81006F}"/>
    <cellStyle name="Normal 3 2 2 2 2 2 2 2 2 2 2 2 2 14 3 4" xfId="25474" xr:uid="{ECBDED50-1360-4E2C-88CE-72AEBB52D2C6}"/>
    <cellStyle name="Normal 3 2 2 2 2 2 2 2 2 2 2 2 2 14 3 5" xfId="25475" xr:uid="{557347DC-D048-4125-9103-C1602BBA8597}"/>
    <cellStyle name="Normal 3 2 2 2 2 2 2 2 2 2 2 2 2 14 3 6" xfId="25476" xr:uid="{D617A729-80DF-49DC-A411-4A22FBD62688}"/>
    <cellStyle name="Normal 3 2 2 2 2 2 2 2 2 2 2 2 2 14 4" xfId="25477" xr:uid="{F5EAAF6D-F766-4CCE-81B9-0B846DAC2E8B}"/>
    <cellStyle name="Normal 3 2 2 2 2 2 2 2 2 2 2 2 2 14 5" xfId="25478" xr:uid="{00E00C25-20AD-4A79-A880-3BC5B685016F}"/>
    <cellStyle name="Normal 3 2 2 2 2 2 2 2 2 2 2 2 2 14 6" xfId="25479" xr:uid="{160974B5-2EE7-42EE-BA9C-1A0286B85EC2}"/>
    <cellStyle name="Normal 3 2 2 2 2 2 2 2 2 2 2 2 2 14 7" xfId="25480" xr:uid="{FDEDC040-D8E4-485A-B820-EC9150377733}"/>
    <cellStyle name="Normal 3 2 2 2 2 2 2 2 2 2 2 2 2 14 8" xfId="25481" xr:uid="{FE190853-5EEE-4996-B095-D99415702BD1}"/>
    <cellStyle name="Normal 3 2 2 2 2 2 2 2 2 2 2 2 2 14 8 2" xfId="25482" xr:uid="{6DFCBE9A-E4F9-433A-BE24-5BD276B17F2F}"/>
    <cellStyle name="Normal 3 2 2 2 2 2 2 2 2 2 2 2 2 14 8 3" xfId="25483" xr:uid="{35CDEF03-1307-4594-9D82-B60606E228D0}"/>
    <cellStyle name="Normal 3 2 2 2 2 2 2 2 2 2 2 2 2 14 8 4" xfId="25484" xr:uid="{012092EA-8CDF-4810-937A-4533B541CB72}"/>
    <cellStyle name="Normal 3 2 2 2 2 2 2 2 2 2 2 2 2 14 9" xfId="25485" xr:uid="{78406DC3-9C0A-424D-ACD6-1DBD2E1FDB68}"/>
    <cellStyle name="Normal 3 2 2 2 2 2 2 2 2 2 2 2 2 15" xfId="25486" xr:uid="{9995055C-6E59-42E1-BF81-F5B54B356179}"/>
    <cellStyle name="Normal 3 2 2 2 2 2 2 2 2 2 2 2 2 16" xfId="25487" xr:uid="{800B28C0-BAA3-4C72-8B41-8AEC051ECB59}"/>
    <cellStyle name="Normal 3 2 2 2 2 2 2 2 2 2 2 2 2 16 2" xfId="25488" xr:uid="{F664A57C-BC24-4156-96DA-4F54A42E1868}"/>
    <cellStyle name="Normal 3 2 2 2 2 2 2 2 2 2 2 2 2 16 2 2" xfId="25489" xr:uid="{8C33754E-26D4-4050-9548-78088002C85B}"/>
    <cellStyle name="Normal 3 2 2 2 2 2 2 2 2 2 2 2 2 16 2 3" xfId="25490" xr:uid="{532D0F09-EC12-42C6-B81A-40BD74FF70DB}"/>
    <cellStyle name="Normal 3 2 2 2 2 2 2 2 2 2 2 2 2 16 2 4" xfId="25491" xr:uid="{5D796080-E8FC-4D6C-8C32-B4127CA2D816}"/>
    <cellStyle name="Normal 3 2 2 2 2 2 2 2 2 2 2 2 2 16 3" xfId="25492" xr:uid="{6CE45AC8-4ADB-449F-A443-FEC35BD65E9E}"/>
    <cellStyle name="Normal 3 2 2 2 2 2 2 2 2 2 2 2 2 16 4" xfId="25493" xr:uid="{A2519DCD-8379-4C6E-9A83-0522A526B11C}"/>
    <cellStyle name="Normal 3 2 2 2 2 2 2 2 2 2 2 2 2 16 5" xfId="25494" xr:uid="{D5531450-D333-4DE4-947F-C0D84DA65ACC}"/>
    <cellStyle name="Normal 3 2 2 2 2 2 2 2 2 2 2 2 2 16 6" xfId="25495" xr:uid="{2D7552F7-3678-4886-BCC4-86BDB225D18C}"/>
    <cellStyle name="Normal 3 2 2 2 2 2 2 2 2 2 2 2 2 17" xfId="25496" xr:uid="{3F7CBFF9-BEC8-48F4-B866-8D3356A6FD63}"/>
    <cellStyle name="Normal 3 2 2 2 2 2 2 2 2 2 2 2 2 18" xfId="25497" xr:uid="{1F498771-DD74-4F38-A47C-5592714CA6F8}"/>
    <cellStyle name="Normal 3 2 2 2 2 2 2 2 2 2 2 2 2 19" xfId="25498" xr:uid="{A2F6ED76-1B46-4AD0-B3F0-FD31F5989B79}"/>
    <cellStyle name="Normal 3 2 2 2 2 2 2 2 2 2 2 2 2 2" xfId="25499" xr:uid="{BE040359-FC70-4EF6-AE45-CB80A3B005CB}"/>
    <cellStyle name="Normal 3 2 2 2 2 2 2 2 2 2 2 2 2 2 10" xfId="25500" xr:uid="{B3E43E9D-782B-4F50-83F2-1799366D7492}"/>
    <cellStyle name="Normal 3 2 2 2 2 2 2 2 2 2 2 2 2 2 11" xfId="25501" xr:uid="{56AE4773-BCB6-47B2-84F7-FB2B836BBE57}"/>
    <cellStyle name="Normal 3 2 2 2 2 2 2 2 2 2 2 2 2 2 11 10" xfId="25502" xr:uid="{FF40C76F-449A-4C26-9A82-156E6979A777}"/>
    <cellStyle name="Normal 3 2 2 2 2 2 2 2 2 2 2 2 2 2 11 11" xfId="25503" xr:uid="{D9641D1F-8621-45A3-8075-91A3F551A77F}"/>
    <cellStyle name="Normal 3 2 2 2 2 2 2 2 2 2 2 2 2 2 11 11 2" xfId="25504" xr:uid="{F4EB7570-5B3E-402A-AFB3-16279CCB7ED4}"/>
    <cellStyle name="Normal 3 2 2 2 2 2 2 2 2 2 2 2 2 2 11 11 3" xfId="25505" xr:uid="{5A030001-8D32-48B1-B622-06091428B0A4}"/>
    <cellStyle name="Normal 3 2 2 2 2 2 2 2 2 2 2 2 2 2 11 11 4" xfId="25506" xr:uid="{58268EFA-4F8B-4289-8D16-514EB801D772}"/>
    <cellStyle name="Normal 3 2 2 2 2 2 2 2 2 2 2 2 2 2 11 12" xfId="25507" xr:uid="{EA80B69E-F65B-4E2A-B974-2A68CAFB162D}"/>
    <cellStyle name="Normal 3 2 2 2 2 2 2 2 2 2 2 2 2 2 11 13" xfId="25508" xr:uid="{72C1B21E-CCBC-4E25-8E0E-477D3818A59D}"/>
    <cellStyle name="Normal 3 2 2 2 2 2 2 2 2 2 2 2 2 2 11 14" xfId="25509" xr:uid="{93145451-1EE5-443E-977E-03410EF3098C}"/>
    <cellStyle name="Normal 3 2 2 2 2 2 2 2 2 2 2 2 2 2 11 2" xfId="25510" xr:uid="{E786000C-2B31-4B87-AF93-AE502B42E240}"/>
    <cellStyle name="Normal 3 2 2 2 2 2 2 2 2 2 2 2 2 2 11 2 10" xfId="25511" xr:uid="{8507A7DC-9E0F-405E-9A6B-AE4744EC28B3}"/>
    <cellStyle name="Normal 3 2 2 2 2 2 2 2 2 2 2 2 2 2 11 2 11" xfId="25512" xr:uid="{DA592753-F7FA-46E8-BB5D-AC997BA4CEA0}"/>
    <cellStyle name="Normal 3 2 2 2 2 2 2 2 2 2 2 2 2 2 11 2 2" xfId="25513" xr:uid="{CD96E8FF-BCE9-4A29-A18A-1B83F1616D07}"/>
    <cellStyle name="Normal 3 2 2 2 2 2 2 2 2 2 2 2 2 2 11 2 2 10" xfId="25514" xr:uid="{62E3C8E1-6E90-419D-AEAB-7525AC62925E}"/>
    <cellStyle name="Normal 3 2 2 2 2 2 2 2 2 2 2 2 2 2 11 2 2 11" xfId="25515" xr:uid="{CB58E026-0EA9-483B-BC5F-73DF06C06744}"/>
    <cellStyle name="Normal 3 2 2 2 2 2 2 2 2 2 2 2 2 2 11 2 2 2" xfId="25516" xr:uid="{C56B4A26-EC88-4E12-942F-76862A875C3E}"/>
    <cellStyle name="Normal 3 2 2 2 2 2 2 2 2 2 2 2 2 2 11 2 2 2 2" xfId="25517" xr:uid="{D6950AF2-97E1-450B-8C0D-0F9871FA1058}"/>
    <cellStyle name="Normal 3 2 2 2 2 2 2 2 2 2 2 2 2 2 11 2 2 2 2 2" xfId="25518" xr:uid="{6CD16BFD-A60C-4E22-878D-B71E80703985}"/>
    <cellStyle name="Normal 3 2 2 2 2 2 2 2 2 2 2 2 2 2 11 2 2 2 2 3" xfId="25519" xr:uid="{7B43F31A-B321-44C8-BB5A-186FE7EBAF58}"/>
    <cellStyle name="Normal 3 2 2 2 2 2 2 2 2 2 2 2 2 2 11 2 2 2 2 4" xfId="25520" xr:uid="{4C394CDC-49CD-4855-AA5B-F46ECA8787FB}"/>
    <cellStyle name="Normal 3 2 2 2 2 2 2 2 2 2 2 2 2 2 11 2 2 2 3" xfId="25521" xr:uid="{51E5186B-12A7-477F-AA9F-8E2337454B53}"/>
    <cellStyle name="Normal 3 2 2 2 2 2 2 2 2 2 2 2 2 2 11 2 2 2 4" xfId="25522" xr:uid="{DDF50DA3-2CB1-4D9F-AAAA-B7A564ED4919}"/>
    <cellStyle name="Normal 3 2 2 2 2 2 2 2 2 2 2 2 2 2 11 2 2 2 5" xfId="25523" xr:uid="{B8F6557A-499E-41C1-B74F-352E868A839D}"/>
    <cellStyle name="Normal 3 2 2 2 2 2 2 2 2 2 2 2 2 2 11 2 2 2 6" xfId="25524" xr:uid="{B5B9FB56-F80C-4448-9272-6C6F08AD32E6}"/>
    <cellStyle name="Normal 3 2 2 2 2 2 2 2 2 2 2 2 2 2 11 2 2 3" xfId="25525" xr:uid="{EA35411C-6F75-4793-B59B-14E6F4D83BA1}"/>
    <cellStyle name="Normal 3 2 2 2 2 2 2 2 2 2 2 2 2 2 11 2 2 4" xfId="25526" xr:uid="{0D3D270F-015A-49E1-89F8-EE3A8190E8F6}"/>
    <cellStyle name="Normal 3 2 2 2 2 2 2 2 2 2 2 2 2 2 11 2 2 5" xfId="25527" xr:uid="{CFC5F0ED-1B1B-40C9-97E6-B2B933C7AEC7}"/>
    <cellStyle name="Normal 3 2 2 2 2 2 2 2 2 2 2 2 2 2 11 2 2 6" xfId="25528" xr:uid="{C17A3B7D-0768-45A5-B360-6EEB024F0CB1}"/>
    <cellStyle name="Normal 3 2 2 2 2 2 2 2 2 2 2 2 2 2 11 2 2 7" xfId="25529" xr:uid="{43817657-6A78-467E-9A73-A8A5E49CB716}"/>
    <cellStyle name="Normal 3 2 2 2 2 2 2 2 2 2 2 2 2 2 11 2 2 8" xfId="25530" xr:uid="{FD0EB607-6A8E-4BFA-8279-DB9E4ADBCB3C}"/>
    <cellStyle name="Normal 3 2 2 2 2 2 2 2 2 2 2 2 2 2 11 2 2 8 2" xfId="25531" xr:uid="{093A41B0-E4BB-48D8-A735-6524A80E43F8}"/>
    <cellStyle name="Normal 3 2 2 2 2 2 2 2 2 2 2 2 2 2 11 2 2 8 3" xfId="25532" xr:uid="{DCB1737B-44CC-4A76-BD95-6313D16351B1}"/>
    <cellStyle name="Normal 3 2 2 2 2 2 2 2 2 2 2 2 2 2 11 2 2 8 4" xfId="25533" xr:uid="{9F5767B6-C22A-4302-9321-F38051B69615}"/>
    <cellStyle name="Normal 3 2 2 2 2 2 2 2 2 2 2 2 2 2 11 2 2 9" xfId="25534" xr:uid="{D582BA83-6013-4569-95A5-10DC532E2673}"/>
    <cellStyle name="Normal 3 2 2 2 2 2 2 2 2 2 2 2 2 2 11 2 3" xfId="25535" xr:uid="{7A899CA8-0D8D-4F8E-BFDE-EB1B1A8F9C19}"/>
    <cellStyle name="Normal 3 2 2 2 2 2 2 2 2 2 2 2 2 2 11 2 3 2" xfId="25536" xr:uid="{DA435622-DD67-4583-8FE5-B519897F3693}"/>
    <cellStyle name="Normal 3 2 2 2 2 2 2 2 2 2 2 2 2 2 11 2 3 2 2" xfId="25537" xr:uid="{6FACDA50-E819-4470-9636-C8A9782AA743}"/>
    <cellStyle name="Normal 3 2 2 2 2 2 2 2 2 2 2 2 2 2 11 2 3 2 3" xfId="25538" xr:uid="{40147791-D175-41FD-B86F-2486ADA965D5}"/>
    <cellStyle name="Normal 3 2 2 2 2 2 2 2 2 2 2 2 2 2 11 2 3 2 4" xfId="25539" xr:uid="{16518CE5-D042-4BF0-908F-B626A10CC5A5}"/>
    <cellStyle name="Normal 3 2 2 2 2 2 2 2 2 2 2 2 2 2 11 2 3 3" xfId="25540" xr:uid="{93E59FFD-C0F6-4762-8889-34B5BF343A90}"/>
    <cellStyle name="Normal 3 2 2 2 2 2 2 2 2 2 2 2 2 2 11 2 3 4" xfId="25541" xr:uid="{1DF957BC-60A5-4E0D-9CC7-51F423C9BD21}"/>
    <cellStyle name="Normal 3 2 2 2 2 2 2 2 2 2 2 2 2 2 11 2 3 5" xfId="25542" xr:uid="{21D9B894-23A4-4959-90E5-EB57E9E834D7}"/>
    <cellStyle name="Normal 3 2 2 2 2 2 2 2 2 2 2 2 2 2 11 2 3 6" xfId="25543" xr:uid="{06CF6DF2-4C12-47B0-9D2E-BF4FDA82B325}"/>
    <cellStyle name="Normal 3 2 2 2 2 2 2 2 2 2 2 2 2 2 11 2 4" xfId="25544" xr:uid="{BC1C51E0-8108-4223-9CEF-B2AD1708B837}"/>
    <cellStyle name="Normal 3 2 2 2 2 2 2 2 2 2 2 2 2 2 11 2 5" xfId="25545" xr:uid="{E8A1B8A9-4C1D-4B4C-BB9E-956C538F3647}"/>
    <cellStyle name="Normal 3 2 2 2 2 2 2 2 2 2 2 2 2 2 11 2 6" xfId="25546" xr:uid="{84A8A879-2DF5-4AAF-B8B8-C6429E6A275A}"/>
    <cellStyle name="Normal 3 2 2 2 2 2 2 2 2 2 2 2 2 2 11 2 7" xfId="25547" xr:uid="{8C7EC086-4DD6-4602-806E-66BDF3D8DF26}"/>
    <cellStyle name="Normal 3 2 2 2 2 2 2 2 2 2 2 2 2 2 11 2 8" xfId="25548" xr:uid="{CFEFA0E6-E17C-4F6F-B2BF-595DBFAF44E3}"/>
    <cellStyle name="Normal 3 2 2 2 2 2 2 2 2 2 2 2 2 2 11 2 8 2" xfId="25549" xr:uid="{86334053-7289-4911-BD5B-B277A8057706}"/>
    <cellStyle name="Normal 3 2 2 2 2 2 2 2 2 2 2 2 2 2 11 2 8 3" xfId="25550" xr:uid="{6F3D3FE9-E8DD-4321-85BF-34E7BE5C98BC}"/>
    <cellStyle name="Normal 3 2 2 2 2 2 2 2 2 2 2 2 2 2 11 2 8 4" xfId="25551" xr:uid="{4F1AAF1F-16D3-4730-BDCC-826C8DB21717}"/>
    <cellStyle name="Normal 3 2 2 2 2 2 2 2 2 2 2 2 2 2 11 2 9" xfId="25552" xr:uid="{C3151715-0444-4FD7-BDBF-701180BF679D}"/>
    <cellStyle name="Normal 3 2 2 2 2 2 2 2 2 2 2 2 2 2 11 3" xfId="25553" xr:uid="{FAFC385F-E4D4-4397-AAD9-48902D256400}"/>
    <cellStyle name="Normal 3 2 2 2 2 2 2 2 2 2 2 2 2 2 11 4" xfId="25554" xr:uid="{795FDC10-0964-4A99-AAF2-0F9095E78897}"/>
    <cellStyle name="Normal 3 2 2 2 2 2 2 2 2 2 2 2 2 2 11 5" xfId="25555" xr:uid="{30765DBA-2F59-4093-B783-29F2FABC5073}"/>
    <cellStyle name="Normal 3 2 2 2 2 2 2 2 2 2 2 2 2 2 11 5 2" xfId="25556" xr:uid="{F4E866AB-4838-46C3-9B22-006C0F0ABB0C}"/>
    <cellStyle name="Normal 3 2 2 2 2 2 2 2 2 2 2 2 2 2 11 5 2 2" xfId="25557" xr:uid="{834FEFC7-D7DE-4133-BE42-8597665054C2}"/>
    <cellStyle name="Normal 3 2 2 2 2 2 2 2 2 2 2 2 2 2 11 5 2 3" xfId="25558" xr:uid="{E65E8365-1C32-4654-9BA9-09247A78BC42}"/>
    <cellStyle name="Normal 3 2 2 2 2 2 2 2 2 2 2 2 2 2 11 5 2 4" xfId="25559" xr:uid="{648BAF9F-2E5D-4FB3-B4A0-3B4EC43DDAA4}"/>
    <cellStyle name="Normal 3 2 2 2 2 2 2 2 2 2 2 2 2 2 11 5 3" xfId="25560" xr:uid="{91D29631-09C4-4E5A-8934-EFFB7B595EF9}"/>
    <cellStyle name="Normal 3 2 2 2 2 2 2 2 2 2 2 2 2 2 11 5 4" xfId="25561" xr:uid="{2E1571A8-D69B-4A3E-A26A-7580885F55BF}"/>
    <cellStyle name="Normal 3 2 2 2 2 2 2 2 2 2 2 2 2 2 11 5 5" xfId="25562" xr:uid="{4857EB30-EA41-48E2-9B75-D7F7AC26AACA}"/>
    <cellStyle name="Normal 3 2 2 2 2 2 2 2 2 2 2 2 2 2 11 5 6" xfId="25563" xr:uid="{D0C6A237-02EC-49F1-8485-15EE4224E505}"/>
    <cellStyle name="Normal 3 2 2 2 2 2 2 2 2 2 2 2 2 2 11 6" xfId="25564" xr:uid="{CEF2ECF4-0261-4583-BD2C-1F54C0A6EEC8}"/>
    <cellStyle name="Normal 3 2 2 2 2 2 2 2 2 2 2 2 2 2 11 7" xfId="25565" xr:uid="{D2E82B95-EEA1-4D8C-9937-6536CA14CD77}"/>
    <cellStyle name="Normal 3 2 2 2 2 2 2 2 2 2 2 2 2 2 11 8" xfId="25566" xr:uid="{6E8BDC80-A56A-4BA0-BAF8-8E924D396902}"/>
    <cellStyle name="Normal 3 2 2 2 2 2 2 2 2 2 2 2 2 2 11 9" xfId="25567" xr:uid="{5715A66F-534B-4410-BF3F-B7968DABD186}"/>
    <cellStyle name="Normal 3 2 2 2 2 2 2 2 2 2 2 2 2 2 12" xfId="25568" xr:uid="{1450E2C3-A325-402D-AF6B-BB289F795EE0}"/>
    <cellStyle name="Normal 3 2 2 2 2 2 2 2 2 2 2 2 2 2 13" xfId="25569" xr:uid="{65E24E62-4ABC-4917-86C1-ABD5BD0CAB95}"/>
    <cellStyle name="Normal 3 2 2 2 2 2 2 2 2 2 2 2 2 2 13 10" xfId="25570" xr:uid="{7663D092-1560-4BC2-9854-D8BB5137846C}"/>
    <cellStyle name="Normal 3 2 2 2 2 2 2 2 2 2 2 2 2 2 13 11" xfId="25571" xr:uid="{B7716C71-87BE-405B-93F0-D4B6743A1717}"/>
    <cellStyle name="Normal 3 2 2 2 2 2 2 2 2 2 2 2 2 2 13 2" xfId="25572" xr:uid="{99F3186F-F324-4376-B746-47AD01BABEEC}"/>
    <cellStyle name="Normal 3 2 2 2 2 2 2 2 2 2 2 2 2 2 13 2 10" xfId="25573" xr:uid="{CF8C93F9-C7CB-4525-B23A-D757A8AC5B1C}"/>
    <cellStyle name="Normal 3 2 2 2 2 2 2 2 2 2 2 2 2 2 13 2 11" xfId="25574" xr:uid="{1A87BB7F-8F1E-4F89-9D19-E75330622ACF}"/>
    <cellStyle name="Normal 3 2 2 2 2 2 2 2 2 2 2 2 2 2 13 2 2" xfId="25575" xr:uid="{432EF0A9-DA5B-4432-B1EE-7BD2B264D679}"/>
    <cellStyle name="Normal 3 2 2 2 2 2 2 2 2 2 2 2 2 2 13 2 2 2" xfId="25576" xr:uid="{1E6A981A-C778-4EB7-88CC-A08004AA7CC3}"/>
    <cellStyle name="Normal 3 2 2 2 2 2 2 2 2 2 2 2 2 2 13 2 2 2 2" xfId="25577" xr:uid="{AEBAD339-A013-4E4A-AFDC-343EE5266645}"/>
    <cellStyle name="Normal 3 2 2 2 2 2 2 2 2 2 2 2 2 2 13 2 2 2 3" xfId="25578" xr:uid="{F62FD62E-D3E0-4EAC-8CBE-6845C7F73889}"/>
    <cellStyle name="Normal 3 2 2 2 2 2 2 2 2 2 2 2 2 2 13 2 2 2 4" xfId="25579" xr:uid="{20AC8661-A282-42C8-BF13-4E3EFED8A836}"/>
    <cellStyle name="Normal 3 2 2 2 2 2 2 2 2 2 2 2 2 2 13 2 2 3" xfId="25580" xr:uid="{3DF47DA8-2A48-4D32-8ABE-A0261820F9ED}"/>
    <cellStyle name="Normal 3 2 2 2 2 2 2 2 2 2 2 2 2 2 13 2 2 4" xfId="25581" xr:uid="{59C7E692-2C1C-4108-B214-FB85AF989E0A}"/>
    <cellStyle name="Normal 3 2 2 2 2 2 2 2 2 2 2 2 2 2 13 2 2 5" xfId="25582" xr:uid="{069E308F-A9D3-4A9E-94BE-EE2898C0F991}"/>
    <cellStyle name="Normal 3 2 2 2 2 2 2 2 2 2 2 2 2 2 13 2 2 6" xfId="25583" xr:uid="{162A2F00-5DA1-4BAD-B0E0-1E8715C7D1F4}"/>
    <cellStyle name="Normal 3 2 2 2 2 2 2 2 2 2 2 2 2 2 13 2 3" xfId="25584" xr:uid="{EF59B3EB-C3DF-484D-B17B-D830245C3DA5}"/>
    <cellStyle name="Normal 3 2 2 2 2 2 2 2 2 2 2 2 2 2 13 2 4" xfId="25585" xr:uid="{CF77461F-A809-43A4-9FAE-E2E633EE9E4C}"/>
    <cellStyle name="Normal 3 2 2 2 2 2 2 2 2 2 2 2 2 2 13 2 5" xfId="25586" xr:uid="{D83535BA-29D7-4A4D-91A7-9F5B6AD20683}"/>
    <cellStyle name="Normal 3 2 2 2 2 2 2 2 2 2 2 2 2 2 13 2 6" xfId="25587" xr:uid="{61233795-EF4D-48FD-9F26-AE996DD6D852}"/>
    <cellStyle name="Normal 3 2 2 2 2 2 2 2 2 2 2 2 2 2 13 2 7" xfId="25588" xr:uid="{59DA1D36-A950-4C7F-AF1B-1881B94E94A2}"/>
    <cellStyle name="Normal 3 2 2 2 2 2 2 2 2 2 2 2 2 2 13 2 8" xfId="25589" xr:uid="{D6E437BF-1525-4BB1-8B26-CA8E0EB80FFA}"/>
    <cellStyle name="Normal 3 2 2 2 2 2 2 2 2 2 2 2 2 2 13 2 8 2" xfId="25590" xr:uid="{618AC924-0607-4BD1-889A-FB424161B705}"/>
    <cellStyle name="Normal 3 2 2 2 2 2 2 2 2 2 2 2 2 2 13 2 8 3" xfId="25591" xr:uid="{5FAF10E5-3381-44D8-BCE8-4DC5FE3B2C90}"/>
    <cellStyle name="Normal 3 2 2 2 2 2 2 2 2 2 2 2 2 2 13 2 8 4" xfId="25592" xr:uid="{695C7AD7-9434-4F0D-B9B8-0E74479E8AA9}"/>
    <cellStyle name="Normal 3 2 2 2 2 2 2 2 2 2 2 2 2 2 13 2 9" xfId="25593" xr:uid="{C6B0FDE7-0050-48E9-822C-4CE27C229C1A}"/>
    <cellStyle name="Normal 3 2 2 2 2 2 2 2 2 2 2 2 2 2 13 3" xfId="25594" xr:uid="{E7345DC3-A9D5-4EFF-8A9B-B779F4321F10}"/>
    <cellStyle name="Normal 3 2 2 2 2 2 2 2 2 2 2 2 2 2 13 3 2" xfId="25595" xr:uid="{9175D7FD-3A13-4B06-97C5-3CB711CAD65E}"/>
    <cellStyle name="Normal 3 2 2 2 2 2 2 2 2 2 2 2 2 2 13 3 2 2" xfId="25596" xr:uid="{20047744-2F4B-4076-8607-17243FE312BA}"/>
    <cellStyle name="Normal 3 2 2 2 2 2 2 2 2 2 2 2 2 2 13 3 2 3" xfId="25597" xr:uid="{296FD560-C733-465F-B158-F602505F308B}"/>
    <cellStyle name="Normal 3 2 2 2 2 2 2 2 2 2 2 2 2 2 13 3 2 4" xfId="25598" xr:uid="{A2C2FF36-422F-440A-B47E-84A9863F028C}"/>
    <cellStyle name="Normal 3 2 2 2 2 2 2 2 2 2 2 2 2 2 13 3 3" xfId="25599" xr:uid="{DF24AB1A-25CF-40D6-A174-EA4628273214}"/>
    <cellStyle name="Normal 3 2 2 2 2 2 2 2 2 2 2 2 2 2 13 3 4" xfId="25600" xr:uid="{3F1BB83D-DEB1-476F-8EA5-5E7868A3B753}"/>
    <cellStyle name="Normal 3 2 2 2 2 2 2 2 2 2 2 2 2 2 13 3 5" xfId="25601" xr:uid="{F8481916-C982-4893-8641-E0FA27E8FE17}"/>
    <cellStyle name="Normal 3 2 2 2 2 2 2 2 2 2 2 2 2 2 13 3 6" xfId="25602" xr:uid="{F897400F-AAEB-4A31-9139-1C1779FB123C}"/>
    <cellStyle name="Normal 3 2 2 2 2 2 2 2 2 2 2 2 2 2 13 4" xfId="25603" xr:uid="{371D88DF-04C3-4044-9C35-719B15DA162C}"/>
    <cellStyle name="Normal 3 2 2 2 2 2 2 2 2 2 2 2 2 2 13 5" xfId="25604" xr:uid="{784867E9-1915-47AC-A8E0-113342EFBE3B}"/>
    <cellStyle name="Normal 3 2 2 2 2 2 2 2 2 2 2 2 2 2 13 6" xfId="25605" xr:uid="{1C3CA11B-9045-4130-912A-20EC538C78B3}"/>
    <cellStyle name="Normal 3 2 2 2 2 2 2 2 2 2 2 2 2 2 13 7" xfId="25606" xr:uid="{86B2D1BA-166F-47A4-8002-7C1D54F9829F}"/>
    <cellStyle name="Normal 3 2 2 2 2 2 2 2 2 2 2 2 2 2 13 8" xfId="25607" xr:uid="{5B5ACA2A-9855-43E7-B0BF-D0898140BCC5}"/>
    <cellStyle name="Normal 3 2 2 2 2 2 2 2 2 2 2 2 2 2 13 8 2" xfId="25608" xr:uid="{908B439D-FC79-4F3B-B23B-25388A3BE196}"/>
    <cellStyle name="Normal 3 2 2 2 2 2 2 2 2 2 2 2 2 2 13 8 3" xfId="25609" xr:uid="{59835D03-4EEA-406D-A454-07A371FED7AF}"/>
    <cellStyle name="Normal 3 2 2 2 2 2 2 2 2 2 2 2 2 2 13 8 4" xfId="25610" xr:uid="{774FFC88-5FEA-4501-BA3E-6F1C8CD96961}"/>
    <cellStyle name="Normal 3 2 2 2 2 2 2 2 2 2 2 2 2 2 13 9" xfId="25611" xr:uid="{F7AEF24D-08A7-48B3-AEC1-D34598B2ABB6}"/>
    <cellStyle name="Normal 3 2 2 2 2 2 2 2 2 2 2 2 2 2 14" xfId="25612" xr:uid="{A848C1CB-0445-4D65-931B-9ED1193E0A69}"/>
    <cellStyle name="Normal 3 2 2 2 2 2 2 2 2 2 2 2 2 2 15" xfId="25613" xr:uid="{E7B15D13-E5D4-42E7-87F8-44A4C9C77E09}"/>
    <cellStyle name="Normal 3 2 2 2 2 2 2 2 2 2 2 2 2 2 15 2" xfId="25614" xr:uid="{624A875A-CCB5-4D64-B54D-F67EA0748278}"/>
    <cellStyle name="Normal 3 2 2 2 2 2 2 2 2 2 2 2 2 2 15 2 2" xfId="25615" xr:uid="{16272E72-64B0-47CC-B5AF-AA8E4DD94CF9}"/>
    <cellStyle name="Normal 3 2 2 2 2 2 2 2 2 2 2 2 2 2 15 2 3" xfId="25616" xr:uid="{16DF264C-FCFE-49F9-B524-4220B31FDE2E}"/>
    <cellStyle name="Normal 3 2 2 2 2 2 2 2 2 2 2 2 2 2 15 2 4" xfId="25617" xr:uid="{E5C8A44E-A7B3-4884-8AA7-97DD04E9FE9D}"/>
    <cellStyle name="Normal 3 2 2 2 2 2 2 2 2 2 2 2 2 2 15 3" xfId="25618" xr:uid="{FFBBF16B-24E3-4690-9BDD-F69CB321DF49}"/>
    <cellStyle name="Normal 3 2 2 2 2 2 2 2 2 2 2 2 2 2 15 4" xfId="25619" xr:uid="{B8D37C53-B13F-44B2-8FB2-91D791EC3945}"/>
    <cellStyle name="Normal 3 2 2 2 2 2 2 2 2 2 2 2 2 2 15 5" xfId="25620" xr:uid="{4B5A8F26-D7B1-4805-BF12-361B837931E8}"/>
    <cellStyle name="Normal 3 2 2 2 2 2 2 2 2 2 2 2 2 2 15 6" xfId="25621" xr:uid="{C5C13C5C-9440-4D45-A341-8C471E621CAB}"/>
    <cellStyle name="Normal 3 2 2 2 2 2 2 2 2 2 2 2 2 2 16" xfId="25622" xr:uid="{CEEF1FE9-A7E4-44F1-BE09-CB37F2F12B09}"/>
    <cellStyle name="Normal 3 2 2 2 2 2 2 2 2 2 2 2 2 2 17" xfId="25623" xr:uid="{67A614BE-8F70-48BE-80CE-3F3C078FC3A5}"/>
    <cellStyle name="Normal 3 2 2 2 2 2 2 2 2 2 2 2 2 2 18" xfId="25624" xr:uid="{5C3EE53D-2141-4875-B262-995554A38355}"/>
    <cellStyle name="Normal 3 2 2 2 2 2 2 2 2 2 2 2 2 2 19" xfId="25625" xr:uid="{7B00E374-5490-42DD-A74B-C863C17CC197}"/>
    <cellStyle name="Normal 3 2 2 2 2 2 2 2 2 2 2 2 2 2 2" xfId="25626" xr:uid="{EE630936-B1EA-49B5-999D-B6A9AF182F41}"/>
    <cellStyle name="Normal 3 2 2 2 2 2 2 2 2 2 2 2 2 2 2 10" xfId="25627" xr:uid="{48FFE871-AB57-4CAE-B3FA-EB0D9EEF4A7C}"/>
    <cellStyle name="Normal 3 2 2 2 2 2 2 2 2 2 2 2 2 2 2 11" xfId="25628" xr:uid="{C9AB38D0-6233-42BE-ADBE-6C6D36134234}"/>
    <cellStyle name="Normal 3 2 2 2 2 2 2 2 2 2 2 2 2 2 2 12" xfId="25629" xr:uid="{9FBCEB6B-2E1A-4954-B4B9-A51EB55C0DD2}"/>
    <cellStyle name="Normal 3 2 2 2 2 2 2 2 2 2 2 2 2 2 2 13" xfId="25630" xr:uid="{947946E6-EB1A-4EED-A1C8-F5F3F330E676}"/>
    <cellStyle name="Normal 3 2 2 2 2 2 2 2 2 2 2 2 2 2 2 13 2" xfId="25631" xr:uid="{4B35B873-1E45-4D71-9B29-45919A1EB043}"/>
    <cellStyle name="Normal 3 2 2 2 2 2 2 2 2 2 2 2 2 2 2 13 3" xfId="25632" xr:uid="{0C2909ED-52B0-4705-A954-3EADBF964F7A}"/>
    <cellStyle name="Normal 3 2 2 2 2 2 2 2 2 2 2 2 2 2 2 13 4" xfId="25633" xr:uid="{B2BA3AA9-BB3C-442C-AFF1-104CBB1020F5}"/>
    <cellStyle name="Normal 3 2 2 2 2 2 2 2 2 2 2 2 2 2 2 14" xfId="25634" xr:uid="{79C8425F-5B45-4E06-85E9-7E6717F7AF4A}"/>
    <cellStyle name="Normal 3 2 2 2 2 2 2 2 2 2 2 2 2 2 2 15" xfId="25635" xr:uid="{6506EEAE-23CE-4D4D-B205-755DA712380B}"/>
    <cellStyle name="Normal 3 2 2 2 2 2 2 2 2 2 2 2 2 2 2 16" xfId="25636" xr:uid="{799ED899-E943-45FD-970F-8520FBD0AFB3}"/>
    <cellStyle name="Normal 3 2 2 2 2 2 2 2 2 2 2 2 2 2 2 17" xfId="25637" xr:uid="{22EEB9A0-1473-47E0-B85A-BEEFCA9F1359}"/>
    <cellStyle name="Normal 3 2 2 2 2 2 2 2 2 2 2 2 2 2 2 18" xfId="25638" xr:uid="{07B640D6-650E-4044-9098-C02EDE7920B7}"/>
    <cellStyle name="Normal 3 2 2 2 2 2 2 2 2 2 2 2 2 2 2 19" xfId="25639" xr:uid="{26174CC4-FE93-4422-ACDC-984B5DBDABC5}"/>
    <cellStyle name="Normal 3 2 2 2 2 2 2 2 2 2 2 2 2 2 2 2" xfId="25640" xr:uid="{60947327-CB0D-4ADD-BDAC-2B8B34849B9F}"/>
    <cellStyle name="Normal 3 2 2 2 2 2 2 2 2 2 2 2 2 2 2 2 10" xfId="25641" xr:uid="{534C4D71-7D54-41EA-8035-D22234A3B161}"/>
    <cellStyle name="Normal 3 2 2 2 2 2 2 2 2 2 2 2 2 2 2 2 11" xfId="25642" xr:uid="{EF3D963C-E622-4788-8321-231704421708}"/>
    <cellStyle name="Normal 3 2 2 2 2 2 2 2 2 2 2 2 2 2 2 2 11 2" xfId="25643" xr:uid="{191D4D15-DA42-4EBB-832A-DBC7EBF1A91C}"/>
    <cellStyle name="Normal 3 2 2 2 2 2 2 2 2 2 2 2 2 2 2 2 11 3" xfId="25644" xr:uid="{499105B8-D959-4ADF-9157-33989E4BE753}"/>
    <cellStyle name="Normal 3 2 2 2 2 2 2 2 2 2 2 2 2 2 2 2 11 4" xfId="25645" xr:uid="{CFD2B500-4D24-42DB-A7DF-FFDE61C1A5F5}"/>
    <cellStyle name="Normal 3 2 2 2 2 2 2 2 2 2 2 2 2 2 2 2 12" xfId="25646" xr:uid="{DB8FFF7D-7090-4BF5-8538-0C0545681BC6}"/>
    <cellStyle name="Normal 3 2 2 2 2 2 2 2 2 2 2 2 2 2 2 2 13" xfId="25647" xr:uid="{2F5B52C0-FF0E-4884-99E8-60499083F74E}"/>
    <cellStyle name="Normal 3 2 2 2 2 2 2 2 2 2 2 2 2 2 2 2 14" xfId="25648" xr:uid="{8086E883-16F2-41FB-A87E-3D0DBF44963D}"/>
    <cellStyle name="Normal 3 2 2 2 2 2 2 2 2 2 2 2 2 2 2 2 15" xfId="25649" xr:uid="{4D7E3CC3-C7B4-4B79-B7F0-40512B91F288}"/>
    <cellStyle name="Normal 3 2 2 2 2 2 2 2 2 2 2 2 2 2 2 2 16" xfId="25650" xr:uid="{EADD27C6-CBBE-41F5-A775-667DA628A1EC}"/>
    <cellStyle name="Normal 3 2 2 2 2 2 2 2 2 2 2 2 2 2 2 2 17" xfId="25651" xr:uid="{39283583-2799-4E1F-8472-72FBCBB91509}"/>
    <cellStyle name="Normal 3 2 2 2 2 2 2 2 2 2 2 2 2 2 2 2 18" xfId="25652" xr:uid="{E438EB98-D11F-4F21-93BC-C651DB61A307}"/>
    <cellStyle name="Normal 3 2 2 2 2 2 2 2 2 2 2 2 2 2 2 2 19" xfId="25653" xr:uid="{3B2A5A75-D28A-47D6-90C6-79A235256247}"/>
    <cellStyle name="Normal 3 2 2 2 2 2 2 2 2 2 2 2 2 2 2 2 2" xfId="25654" xr:uid="{2DA7BB7B-49D2-4E29-89F2-2AD316EAF22A}"/>
    <cellStyle name="Normal 3 2 2 2 2 2 2 2 2 2 2 2 2 2 2 2 2 10" xfId="25655" xr:uid="{DB059246-5CD3-4A72-9690-245C1E4E15CA}"/>
    <cellStyle name="Normal 3 2 2 2 2 2 2 2 2 2 2 2 2 2 2 2 2 11" xfId="25656" xr:uid="{7577B021-2A03-4827-9754-357EA650235B}"/>
    <cellStyle name="Normal 3 2 2 2 2 2 2 2 2 2 2 2 2 2 2 2 2 12" xfId="25657" xr:uid="{E40A94A0-C2C5-4E8C-828D-87163B4FD8D8}"/>
    <cellStyle name="Normal 3 2 2 2 2 2 2 2 2 2 2 2 2 2 2 2 2 13" xfId="25658" xr:uid="{4BD93978-11F4-4C2D-A5D4-8245F7DDAC0A}"/>
    <cellStyle name="Normal 3 2 2 2 2 2 2 2 2 2 2 2 2 2 2 2 2 14" xfId="25659" xr:uid="{2E936F01-4BB6-4D9E-8F43-20209C363810}"/>
    <cellStyle name="Normal 3 2 2 2 2 2 2 2 2 2 2 2 2 2 2 2 2 15" xfId="25660" xr:uid="{A80FDACA-C6E9-46F6-8826-F28B13297546}"/>
    <cellStyle name="Normal 3 2 2 2 2 2 2 2 2 2 2 2 2 2 2 2 2 16" xfId="25661" xr:uid="{3F66B9D2-C9EC-4AD9-9CFA-9B457282CF0D}"/>
    <cellStyle name="Normal 3 2 2 2 2 2 2 2 2 2 2 2 2 2 2 2 2 17" xfId="25662" xr:uid="{9AF1ED38-0DEF-4CC3-B4FC-55C4A432D1C4}"/>
    <cellStyle name="Normal 3 2 2 2 2 2 2 2 2 2 2 2 2 2 2 2 2 18" xfId="25663" xr:uid="{7FCCF6EE-EAC3-4D34-9A32-B7C64D58CBC7}"/>
    <cellStyle name="Normal 3 2 2 2 2 2 2 2 2 2 2 2 2 2 2 2 2 19" xfId="25664" xr:uid="{4ECF0D4E-B763-46A7-B2DE-B3BFA42B4F04}"/>
    <cellStyle name="Normal 3 2 2 2 2 2 2 2 2 2 2 2 2 2 2 2 2 2" xfId="25665" xr:uid="{F7184971-E3A0-439E-9A98-E7C33CF92349}"/>
    <cellStyle name="Normal 3 2 2 2 2 2 2 2 2 2 2 2 2 2 2 2 2 2 10" xfId="25666" xr:uid="{AFD41B3F-4C6D-4F21-B93E-4EE3B076DD23}"/>
    <cellStyle name="Normal 3 2 2 2 2 2 2 2 2 2 2 2 2 2 2 2 2 2 11" xfId="25667" xr:uid="{D4D1105E-9692-43E6-9499-9D8116F092C5}"/>
    <cellStyle name="Normal 3 2 2 2 2 2 2 2 2 2 2 2 2 2 2 2 2 2 12" xfId="25668" xr:uid="{0F72A548-0B4E-41BC-A87A-9FC75F4360DD}"/>
    <cellStyle name="Normal 3 2 2 2 2 2 2 2 2 2 2 2 2 2 2 2 2 2 13" xfId="25669" xr:uid="{9BDA7C9E-FE98-4B60-A3D1-BE0BD828E316}"/>
    <cellStyle name="Normal 3 2 2 2 2 2 2 2 2 2 2 2 2 2 2 2 2 2 14" xfId="25670" xr:uid="{0B39736D-334D-4C1D-81E5-12FD45892AD7}"/>
    <cellStyle name="Normal 3 2 2 2 2 2 2 2 2 2 2 2 2 2 2 2 2 2 15" xfId="25671" xr:uid="{E907BE06-E8CE-45F2-946A-A597C13D4083}"/>
    <cellStyle name="Normal 3 2 2 2 2 2 2 2 2 2 2 2 2 2 2 2 2 2 16" xfId="25672" xr:uid="{DD3850C3-3E63-4C04-952A-7658A7C93688}"/>
    <cellStyle name="Normal 3 2 2 2 2 2 2 2 2 2 2 2 2 2 2 2 2 2 17" xfId="25673" xr:uid="{FB627C89-3612-4956-A8EF-BE75D3618B7D}"/>
    <cellStyle name="Normal 3 2 2 2 2 2 2 2 2 2 2 2 2 2 2 2 2 2 18" xfId="25674" xr:uid="{3E303200-EEB9-480D-8858-C407DFF15E2D}"/>
    <cellStyle name="Normal 3 2 2 2 2 2 2 2 2 2 2 2 2 2 2 2 2 2 19" xfId="25675" xr:uid="{6924D3BE-C346-49E1-BFDC-A7407DE52010}"/>
    <cellStyle name="Normal 3 2 2 2 2 2 2 2 2 2 2 2 2 2 2 2 2 2 2" xfId="25676" xr:uid="{618D242C-1CE0-4A2C-A7A8-05102FE0B8A0}"/>
    <cellStyle name="Normal 3 2 2 2 2 2 2 2 2 2 2 2 2 2 2 2 2 2 2 10" xfId="25677" xr:uid="{5FBAD08D-20AA-426F-A9D2-2630B864D74E}"/>
    <cellStyle name="Normal 3 2 2 2 2 2 2 2 2 2 2 2 2 2 2 2 2 2 2 11" xfId="25678" xr:uid="{B1480B83-09D8-4A85-B5F9-87C027BEB15E}"/>
    <cellStyle name="Normal 3 2 2 2 2 2 2 2 2 2 2 2 2 2 2 2 2 2 2 12" xfId="25679" xr:uid="{EDC292C5-CDCA-49E5-B898-2E801BA97913}"/>
    <cellStyle name="Normal 3 2 2 2 2 2 2 2 2 2 2 2 2 2 2 2 2 2 2 13" xfId="25680" xr:uid="{F8564C8D-A0CF-44A7-9BA2-15EAE279F1C6}"/>
    <cellStyle name="Normal 3 2 2 2 2 2 2 2 2 2 2 2 2 2 2 2 2 2 2 14" xfId="25681" xr:uid="{05FEC4C7-3C2F-4AF8-924C-7049C3F7A0A2}"/>
    <cellStyle name="Normal 3 2 2 2 2 2 2 2 2 2 2 2 2 2 2 2 2 2 2 15" xfId="25682" xr:uid="{7A881AE3-C675-4498-9849-8ED8BCB8D197}"/>
    <cellStyle name="Normal 3 2 2 2 2 2 2 2 2 2 2 2 2 2 2 2 2 2 2 16" xfId="25683" xr:uid="{012AF914-C40C-48C1-83E3-AD99686B9740}"/>
    <cellStyle name="Normal 3 2 2 2 2 2 2 2 2 2 2 2 2 2 2 2 2 2 2 17" xfId="25684" xr:uid="{F6620483-F372-481E-84DE-8A3D52A1E05C}"/>
    <cellStyle name="Normal 3 2 2 2 2 2 2 2 2 2 2 2 2 2 2 2 2 2 2 18" xfId="25685" xr:uid="{189F53CF-D991-4E1A-8EA9-03BD24748B99}"/>
    <cellStyle name="Normal 3 2 2 2 2 2 2 2 2 2 2 2 2 2 2 2 2 2 2 18 2" xfId="25686" xr:uid="{58920E22-EA82-4862-B941-36EB1EF41381}"/>
    <cellStyle name="Normal 3 2 2 2 2 2 2 2 2 2 2 2 2 2 2 2 2 2 2 18 3" xfId="25687" xr:uid="{8B51C1CD-7878-4E50-AB28-22286E5AFB2C}"/>
    <cellStyle name="Normal 3 2 2 2 2 2 2 2 2 2 2 2 2 2 2 2 2 2 2 18 4" xfId="25688" xr:uid="{0668A422-0FDA-445B-BE82-F597413C1A31}"/>
    <cellStyle name="Normal 3 2 2 2 2 2 2 2 2 2 2 2 2 2 2 2 2 2 2 18 5" xfId="25689" xr:uid="{866B27A1-CEE3-4EB5-BD0C-99EE218E5EF2}"/>
    <cellStyle name="Normal 3 2 2 2 2 2 2 2 2 2 2 2 2 2 2 2 2 2 2 18 6" xfId="25690" xr:uid="{ECFEE384-7C9E-4C06-A9AD-1FEAAA875EF4}"/>
    <cellStyle name="Normal 3 2 2 2 2 2 2 2 2 2 2 2 2 2 2 2 2 2 2 18 7" xfId="25691" xr:uid="{F0E5ADF9-3722-4927-8745-698C54C3F93F}"/>
    <cellStyle name="Normal 3 2 2 2 2 2 2 2 2 2 2 2 2 2 2 2 2 2 2 19" xfId="25692" xr:uid="{BE919D33-2F70-44B4-B822-A2959AB48A80}"/>
    <cellStyle name="Normal 3 2 2 2 2 2 2 2 2 2 2 2 2 2 2 2 2 2 2 2" xfId="25693" xr:uid="{98988636-6E1E-4278-A20D-65E0A75582DC}"/>
    <cellStyle name="Normal 3 2 2 2 2 2 2 2 2 2 2 2 2 2 2 2 2 2 2 2 10" xfId="25694" xr:uid="{B993CEF5-3395-4BCC-93E5-9014F4002418}"/>
    <cellStyle name="Normal 3 2 2 2 2 2 2 2 2 2 2 2 2 2 2 2 2 2 2 2 11" xfId="25695" xr:uid="{C12F1DCB-C1FA-4E64-B3EF-E5B4D9B1876B}"/>
    <cellStyle name="Normal 3 2 2 2 2 2 2 2 2 2 2 2 2 2 2 2 2 2 2 2 12" xfId="25696" xr:uid="{8A67C077-7735-4C38-B7F0-2BC2A0B21B20}"/>
    <cellStyle name="Normal 3 2 2 2 2 2 2 2 2 2 2 2 2 2 2 2 2 2 2 2 13" xfId="25697" xr:uid="{B807F160-E425-4AB4-B303-0CA95E86B678}"/>
    <cellStyle name="Normal 3 2 2 2 2 2 2 2 2 2 2 2 2 2 2 2 2 2 2 2 14" xfId="25698" xr:uid="{5B86D92A-2F1A-4E50-85C9-336E00B82BDE}"/>
    <cellStyle name="Normal 3 2 2 2 2 2 2 2 2 2 2 2 2 2 2 2 2 2 2 2 15" xfId="25699" xr:uid="{B3EE40E8-209E-4A8A-A9D6-95EDA77B9C35}"/>
    <cellStyle name="Normal 3 2 2 2 2 2 2 2 2 2 2 2 2 2 2 2 2 2 2 2 16" xfId="25700" xr:uid="{59140928-F85B-4AC0-915F-EA799451C188}"/>
    <cellStyle name="Normal 3 2 2 2 2 2 2 2 2 2 2 2 2 2 2 2 2 2 2 2 16 2" xfId="25701" xr:uid="{EE8C2213-15E8-4EE1-98FA-3DDA968405B5}"/>
    <cellStyle name="Normal 3 2 2 2 2 2 2 2 2 2 2 2 2 2 2 2 2 2 2 2 16 3" xfId="25702" xr:uid="{673B479E-1C80-409C-AA83-311C8D30AD76}"/>
    <cellStyle name="Normal 3 2 2 2 2 2 2 2 2 2 2 2 2 2 2 2 2 2 2 2 16 4" xfId="25703" xr:uid="{E115D9DA-0574-4C67-B721-6ED54FF7002B}"/>
    <cellStyle name="Normal 3 2 2 2 2 2 2 2 2 2 2 2 2 2 2 2 2 2 2 2 16 5" xfId="25704" xr:uid="{76F787CE-37E0-4A22-9875-108FA7EFFC11}"/>
    <cellStyle name="Normal 3 2 2 2 2 2 2 2 2 2 2 2 2 2 2 2 2 2 2 2 16 6" xfId="25705" xr:uid="{93761E64-528A-40C9-9450-6FFAC894BF44}"/>
    <cellStyle name="Normal 3 2 2 2 2 2 2 2 2 2 2 2 2 2 2 2 2 2 2 2 16 7" xfId="25706" xr:uid="{E4097C4E-16C8-4DDB-B0E8-BD86DCE9A2E0}"/>
    <cellStyle name="Normal 3 2 2 2 2 2 2 2 2 2 2 2 2 2 2 2 2 2 2 2 17" xfId="25707" xr:uid="{D3F2CF40-AFFA-41B1-8E15-D671F19A2C76}"/>
    <cellStyle name="Normal 3 2 2 2 2 2 2 2 2 2 2 2 2 2 2 2 2 2 2 2 18" xfId="25708" xr:uid="{2426F8D5-AD3F-4B2F-A168-DAD7EB07E817}"/>
    <cellStyle name="Normal 3 2 2 2 2 2 2 2 2 2 2 2 2 2 2 2 2 2 2 2 19" xfId="25709" xr:uid="{233764A8-19E4-4A6D-8F6A-A0CA528FE396}"/>
    <cellStyle name="Normal 3 2 2 2 2 2 2 2 2 2 2 2 2 2 2 2 2 2 2 2 2" xfId="25710" xr:uid="{1505030C-3174-4297-93D2-7E870718F143}"/>
    <cellStyle name="Normal 3 2 2 2 2 2 2 2 2 2 2 2 2 2 2 2 2 2 2 2 2 10" xfId="25711" xr:uid="{9B45E91A-F8B8-4AA4-B63E-E6604BD827A7}"/>
    <cellStyle name="Normal 3 2 2 2 2 2 2 2 2 2 2 2 2 2 2 2 2 2 2 2 2 11" xfId="25712" xr:uid="{EBE6829B-BE67-41C1-BBF5-70C10D4A9201}"/>
    <cellStyle name="Normal 3 2 2 2 2 2 2 2 2 2 2 2 2 2 2 2 2 2 2 2 2 12" xfId="25713" xr:uid="{BD7A8972-A3FB-42AE-A63B-62669535D1E8}"/>
    <cellStyle name="Normal 3 2 2 2 2 2 2 2 2 2 2 2 2 2 2 2 2 2 2 2 2 13" xfId="25714" xr:uid="{0792FB59-6C66-42FC-AF3B-C300D0FDA4DE}"/>
    <cellStyle name="Normal 3 2 2 2 2 2 2 2 2 2 2 2 2 2 2 2 2 2 2 2 2 13 2" xfId="25715" xr:uid="{D2C1B8A7-8A46-4330-8469-09B7F07234B3}"/>
    <cellStyle name="Normal 3 2 2 2 2 2 2 2 2 2 2 2 2 2 2 2 2 2 2 2 2 13 3" xfId="25716" xr:uid="{3ECED8CE-C4F1-4619-9AFE-BB4341109DA3}"/>
    <cellStyle name="Normal 3 2 2 2 2 2 2 2 2 2 2 2 2 2 2 2 2 2 2 2 2 13 4" xfId="25717" xr:uid="{94AA5A42-A598-4008-ADA4-175F01B0E063}"/>
    <cellStyle name="Normal 3 2 2 2 2 2 2 2 2 2 2 2 2 2 2 2 2 2 2 2 2 13 5" xfId="25718" xr:uid="{16BDD6A5-9403-49ED-A322-398FAF9C684C}"/>
    <cellStyle name="Normal 3 2 2 2 2 2 2 2 2 2 2 2 2 2 2 2 2 2 2 2 2 13 6" xfId="25719" xr:uid="{C73D365E-4D9F-49B6-B3B6-0CAE57132D05}"/>
    <cellStyle name="Normal 3 2 2 2 2 2 2 2 2 2 2 2 2 2 2 2 2 2 2 2 2 13 7" xfId="25720" xr:uid="{13876726-4D2B-4AD1-9575-8854DB896885}"/>
    <cellStyle name="Normal 3 2 2 2 2 2 2 2 2 2 2 2 2 2 2 2 2 2 2 2 2 14" xfId="25721" xr:uid="{E48436E4-4C43-4176-82EC-8E70A31BFCAC}"/>
    <cellStyle name="Normal 3 2 2 2 2 2 2 2 2 2 2 2 2 2 2 2 2 2 2 2 2 15" xfId="25722" xr:uid="{4C482F7F-E4DF-40F8-BAE1-6503BA0CE7ED}"/>
    <cellStyle name="Normal 3 2 2 2 2 2 2 2 2 2 2 2 2 2 2 2 2 2 2 2 2 16" xfId="25723" xr:uid="{C90FE967-3412-4CD7-9996-AEEB0F154FD4}"/>
    <cellStyle name="Normal 3 2 2 2 2 2 2 2 2 2 2 2 2 2 2 2 2 2 2 2 2 17" xfId="25724" xr:uid="{B50128AF-E349-472A-A5E4-B4D252F01A60}"/>
    <cellStyle name="Normal 3 2 2 2 2 2 2 2 2 2 2 2 2 2 2 2 2 2 2 2 2 18" xfId="25725" xr:uid="{7BAF9843-5E45-47AE-BBD2-7F48CC48DA94}"/>
    <cellStyle name="Normal 3 2 2 2 2 2 2 2 2 2 2 2 2 2 2 2 2 2 2 2 2 19" xfId="25726" xr:uid="{AD99F595-9303-4429-90DF-932D4EE691BB}"/>
    <cellStyle name="Normal 3 2 2 2 2 2 2 2 2 2 2 2 2 2 2 2 2 2 2 2 2 2" xfId="25727" xr:uid="{53FD0D29-55F9-47BF-908F-2293832622D9}"/>
    <cellStyle name="Normal 3 2 2 2 2 2 2 2 2 2 2 2 2 2 2 2 2 2 2 2 2 2 10" xfId="25728" xr:uid="{4AC1F433-2098-443B-B764-23721900C6A3}"/>
    <cellStyle name="Normal 3 2 2 2 2 2 2 2 2 2 2 2 2 2 2 2 2 2 2 2 2 2 11" xfId="25729" xr:uid="{42A05CE9-429F-4854-966E-EE1058C3B473}"/>
    <cellStyle name="Normal 3 2 2 2 2 2 2 2 2 2 2 2 2 2 2 2 2 2 2 2 2 2 12" xfId="25730" xr:uid="{06249D91-676C-4483-9AC5-D95724DB6040}"/>
    <cellStyle name="Normal 3 2 2 2 2 2 2 2 2 2 2 2 2 2 2 2 2 2 2 2 2 2 13" xfId="25731" xr:uid="{FE65D252-6164-4BDE-B46E-44FC12C11286}"/>
    <cellStyle name="Normal 3 2 2 2 2 2 2 2 2 2 2 2 2 2 2 2 2 2 2 2 2 2 13 2" xfId="25732" xr:uid="{F8A4B38E-56AB-455B-BB28-4EDCDE580832}"/>
    <cellStyle name="Normal 3 2 2 2 2 2 2 2 2 2 2 2 2 2 2 2 2 2 2 2 2 2 13 3" xfId="25733" xr:uid="{37AC707E-C0CD-4018-BC2D-FD662FE19F44}"/>
    <cellStyle name="Normal 3 2 2 2 2 2 2 2 2 2 2 2 2 2 2 2 2 2 2 2 2 2 13 4" xfId="25734" xr:uid="{24F1DE14-8D6E-4F63-8789-7522B7453001}"/>
    <cellStyle name="Normal 3 2 2 2 2 2 2 2 2 2 2 2 2 2 2 2 2 2 2 2 2 2 13 5" xfId="25735" xr:uid="{959C779F-BA45-4D04-B8EC-6CE8C9987E75}"/>
    <cellStyle name="Normal 3 2 2 2 2 2 2 2 2 2 2 2 2 2 2 2 2 2 2 2 2 2 13 6" xfId="25736" xr:uid="{316A7530-E64F-4CB3-B6AD-7EB35DFC9034}"/>
    <cellStyle name="Normal 3 2 2 2 2 2 2 2 2 2 2 2 2 2 2 2 2 2 2 2 2 2 13 7" xfId="25737" xr:uid="{C7351688-D72A-4655-80E6-92C9DA6BF59B}"/>
    <cellStyle name="Normal 3 2 2 2 2 2 2 2 2 2 2 2 2 2 2 2 2 2 2 2 2 2 14" xfId="25738" xr:uid="{9C9A21E6-E7E2-4D91-B02C-B433D0E8DC44}"/>
    <cellStyle name="Normal 3 2 2 2 2 2 2 2 2 2 2 2 2 2 2 2 2 2 2 2 2 2 15" xfId="25739" xr:uid="{D054733B-89DC-44C2-A8B6-4A011E58E22A}"/>
    <cellStyle name="Normal 3 2 2 2 2 2 2 2 2 2 2 2 2 2 2 2 2 2 2 2 2 2 16" xfId="25740" xr:uid="{9F728443-0C60-412B-AAAA-29FD5D0927A5}"/>
    <cellStyle name="Normal 3 2 2 2 2 2 2 2 2 2 2 2 2 2 2 2 2 2 2 2 2 2 17" xfId="25741" xr:uid="{FAF2E4B1-2293-4984-99EE-06491E69EBF1}"/>
    <cellStyle name="Normal 3 2 2 2 2 2 2 2 2 2 2 2 2 2 2 2 2 2 2 2 2 2 18" xfId="25742" xr:uid="{023ACA15-AC56-4F7D-B900-75503DC04CE7}"/>
    <cellStyle name="Normal 3 2 2 2 2 2 2 2 2 2 2 2 2 2 2 2 2 2 2 2 2 2 19" xfId="25743" xr:uid="{B3BC6621-DBBB-4B03-AADD-615105FE888E}"/>
    <cellStyle name="Normal 3 2 2 2 2 2 2 2 2 2 2 2 2 2 2 2 2 2 2 2 2 2 2" xfId="25744" xr:uid="{97FE2FAD-3E37-4BA3-9B3B-0D90C1291D2A}"/>
    <cellStyle name="Normal 3 2 2 2 2 2 2 2 2 2 2 2 2 2 2 2 2 2 2 2 2 2 2 10" xfId="25745" xr:uid="{883D899A-163C-4977-877A-568A6C17C740}"/>
    <cellStyle name="Normal 3 2 2 2 2 2 2 2 2 2 2 2 2 2 2 2 2 2 2 2 2 2 2 11" xfId="25746" xr:uid="{2D829BEF-D7B3-4B0D-9CFA-7FC09FD04DCA}"/>
    <cellStyle name="Normal 3 2 2 2 2 2 2 2 2 2 2 2 2 2 2 2 2 2 2 2 2 2 2 12" xfId="25747" xr:uid="{F62E78F2-83DC-4251-80BF-0A54B72A68F4}"/>
    <cellStyle name="Normal 3 2 2 2 2 2 2 2 2 2 2 2 2 2 2 2 2 2 2 2 2 2 2 13" xfId="25748" xr:uid="{B3E015CC-A774-4751-B77A-B5725613ED33}"/>
    <cellStyle name="Normal 3 2 2 2 2 2 2 2 2 2 2 2 2 2 2 2 2 2 2 2 2 2 2 14" xfId="25749" xr:uid="{104D4008-3D43-414C-B9F6-4EA58D3244FC}"/>
    <cellStyle name="Normal 3 2 2 2 2 2 2 2 2 2 2 2 2 2 2 2 2 2 2 2 2 2 2 15" xfId="25750" xr:uid="{5D8800DE-D725-4BC2-B07E-0C067C50DCB0}"/>
    <cellStyle name="Normal 3 2 2 2 2 2 2 2 2 2 2 2 2 2 2 2 2 2 2 2 2 2 2 16" xfId="25751" xr:uid="{E056D1EA-90DC-45E5-8602-2062A10AA1E5}"/>
    <cellStyle name="Normal 3 2 2 2 2 2 2 2 2 2 2 2 2 2 2 2 2 2 2 2 2 2 2 17" xfId="25752" xr:uid="{6BF508CD-361B-4FD8-BE7A-A928EE770542}"/>
    <cellStyle name="Normal 3 2 2 2 2 2 2 2 2 2 2 2 2 2 2 2 2 2 2 2 2 2 2 18" xfId="25753" xr:uid="{BC233824-6092-44B0-AB0C-912081D7D95C}"/>
    <cellStyle name="Normal 3 2 2 2 2 2 2 2 2 2 2 2 2 2 2 2 2 2 2 2 2 2 2 19" xfId="25754" xr:uid="{227B31FC-F1B9-4BD4-9658-7A2A162318B7}"/>
    <cellStyle name="Normal 3 2 2 2 2 2 2 2 2 2 2 2 2 2 2 2 2 2 2 2 2 2 2 2" xfId="25755" xr:uid="{17A5C93E-7134-4DF6-BFEB-2E0EB66B2440}"/>
    <cellStyle name="Normal 3 2 2 2 2 2 2 2 2 2 2 2 2 2 2 2 2 2 2 2 2 2 2 2 10" xfId="25756" xr:uid="{5FCA5979-A4DB-4D0D-B455-058EAF55D40D}"/>
    <cellStyle name="Normal 3 2 2 2 2 2 2 2 2 2 2 2 2 2 2 2 2 2 2 2 2 2 2 2 11" xfId="25757" xr:uid="{A9C0D85E-DEC0-424A-9747-08D2A726A269}"/>
    <cellStyle name="Normal 3 2 2 2 2 2 2 2 2 2 2 2 2 2 2 2 2 2 2 2 2 2 2 2 12" xfId="25758" xr:uid="{6578749C-0E8E-4059-85E5-4A719FAD9FE1}"/>
    <cellStyle name="Normal 3 2 2 2 2 2 2 2 2 2 2 2 2 2 2 2 2 2 2 2 2 2 2 2 13" xfId="25759" xr:uid="{C87F4F20-991B-479F-B279-2A155763E644}"/>
    <cellStyle name="Normal 3 2 2 2 2 2 2 2 2 2 2 2 2 2 2 2 2 2 2 2 2 2 2 2 14" xfId="25760" xr:uid="{EEA784EA-49BF-4F9F-8273-CCA80DE324A0}"/>
    <cellStyle name="Normal 3 2 2 2 2 2 2 2 2 2 2 2 2 2 2 2 2 2 2 2 2 2 2 2 15" xfId="25761" xr:uid="{D23D5A43-EDC7-4760-BB43-63CF998A43BE}"/>
    <cellStyle name="Normal 3 2 2 2 2 2 2 2 2 2 2 2 2 2 2 2 2 2 2 2 2 2 2 2 16" xfId="25762" xr:uid="{F535C4BD-FD94-4016-8558-5FFF8A825D90}"/>
    <cellStyle name="Normal 3 2 2 2 2 2 2 2 2 2 2 2 2 2 2 2 2 2 2 2 2 2 2 2 17" xfId="25763" xr:uid="{8E1087B3-FA39-42B8-BDD2-AB8D6FEBD58B}"/>
    <cellStyle name="Normal 3 2 2 2 2 2 2 2 2 2 2 2 2 2 2 2 2 2 2 2 2 2 2 2 18" xfId="25764" xr:uid="{0A761CAF-FEC3-4D3E-917F-1D358DAA8AB9}"/>
    <cellStyle name="Normal 3 2 2 2 2 2 2 2 2 2 2 2 2 2 2 2 2 2 2 2 2 2 2 2 19" xfId="25765" xr:uid="{31CAD265-0242-4F80-8BBE-038186B3DFDC}"/>
    <cellStyle name="Normal 3 2 2 2 2 2 2 2 2 2 2 2 2 2 2 2 2 2 2 2 2 2 2 2 2" xfId="25766" xr:uid="{0A783A8A-DD57-47B9-B7AB-83D05C8DD185}"/>
    <cellStyle name="Normal 3 2 2 2 2 2 2 2 2 2 2 2 2 2 2 2 2 2 2 2 2 2 2 2 2 10" xfId="25767" xr:uid="{FE9DD9AD-1FAC-48CC-9B11-F34EF0CD2697}"/>
    <cellStyle name="Normal 3 2 2 2 2 2 2 2 2 2 2 2 2 2 2 2 2 2 2 2 2 2 2 2 2 11" xfId="25768" xr:uid="{F816220E-50AC-4F58-AF25-6EDB0CFE5EF2}"/>
    <cellStyle name="Normal 3 2 2 2 2 2 2 2 2 2 2 2 2 2 2 2 2 2 2 2 2 2 2 2 2 12" xfId="25769" xr:uid="{A0D76942-7ACF-46EB-9537-D26E124DB1F8}"/>
    <cellStyle name="Normal 3 2 2 2 2 2 2 2 2 2 2 2 2 2 2 2 2 2 2 2 2 2 2 2 2 13" xfId="25770" xr:uid="{7365B528-664C-47CC-A1B7-69222CCAD0E8}"/>
    <cellStyle name="Normal 3 2 2 2 2 2 2 2 2 2 2 2 2 2 2 2 2 2 2 2 2 2 2 2 2 14" xfId="25771" xr:uid="{E1347525-AB74-4A4B-975C-45727330DBF1}"/>
    <cellStyle name="Normal 3 2 2 2 2 2 2 2 2 2 2 2 2 2 2 2 2 2 2 2 2 2 2 2 2 15" xfId="25772" xr:uid="{7A3B16D3-2E2D-4BEA-AB35-F87D0F3818D4}"/>
    <cellStyle name="Normal 3 2 2 2 2 2 2 2 2 2 2 2 2 2 2 2 2 2 2 2 2 2 2 2 2 16" xfId="25773" xr:uid="{AFA5E893-1F58-4455-8580-E6E08F2074FE}"/>
    <cellStyle name="Normal 3 2 2 2 2 2 2 2 2 2 2 2 2 2 2 2 2 2 2 2 2 2 2 2 2 17" xfId="25774" xr:uid="{93E34DE0-5F95-45A3-AEA8-B73FBDBB25BD}"/>
    <cellStyle name="Normal 3 2 2 2 2 2 2 2 2 2 2 2 2 2 2 2 2 2 2 2 2 2 2 2 2 18" xfId="25775" xr:uid="{5F878223-B498-48E5-B232-1B1663040119}"/>
    <cellStyle name="Normal 3 2 2 2 2 2 2 2 2 2 2 2 2 2 2 2 2 2 2 2 2 2 2 2 2 19" xfId="25776" xr:uid="{78577365-1F5C-4E45-BF0E-A5427E6D028D}"/>
    <cellStyle name="Normal 3 2 2 2 2 2 2 2 2 2 2 2 2 2 2 2 2 2 2 2 2 2 2 2 2 2" xfId="25777" xr:uid="{A71F10AC-FD7F-4E99-8294-4A84A88A8FED}"/>
    <cellStyle name="Normal 3 2 2 2 2 2 2 2 2 2 2 2 2 2 2 2 2 2 2 2 2 2 2 2 2 2 10" xfId="25778" xr:uid="{A784E705-4D59-4429-9110-561CDD111C11}"/>
    <cellStyle name="Normal 3 2 2 2 2 2 2 2 2 2 2 2 2 2 2 2 2 2 2 2 2 2 2 2 2 2 11" xfId="25779" xr:uid="{32D8E2AD-B4E3-4269-93B8-CCCF7D8D0545}"/>
    <cellStyle name="Normal 3 2 2 2 2 2 2 2 2 2 2 2 2 2 2 2 2 2 2 2 2 2 2 2 2 2 12" xfId="25780" xr:uid="{68F125A9-89F1-4DE4-AE68-969291D31334}"/>
    <cellStyle name="Normal 3 2 2 2 2 2 2 2 2 2 2 2 2 2 2 2 2 2 2 2 2 2 2 2 2 2 13" xfId="25781" xr:uid="{04DE10D6-A5BC-40BA-BB51-E42E2CCECF37}"/>
    <cellStyle name="Normal 3 2 2 2 2 2 2 2 2 2 2 2 2 2 2 2 2 2 2 2 2 2 2 2 2 2 14" xfId="25782" xr:uid="{CBD75FE6-851A-4D22-B21A-CCB53AEAB874}"/>
    <cellStyle name="Normal 3 2 2 2 2 2 2 2 2 2 2 2 2 2 2 2 2 2 2 2 2 2 2 2 2 2 15" xfId="25783" xr:uid="{15A1221B-6EC8-46C7-A87C-0E4CAD2E7F9E}"/>
    <cellStyle name="Normal 3 2 2 2 2 2 2 2 2 2 2 2 2 2 2 2 2 2 2 2 2 2 2 2 2 2 16" xfId="25784" xr:uid="{EA5FA642-6812-493D-B44D-200657942895}"/>
    <cellStyle name="Normal 3 2 2 2 2 2 2 2 2 2 2 2 2 2 2 2 2 2 2 2 2 2 2 2 2 2 17" xfId="25785" xr:uid="{7F55C38D-941F-4681-9473-94541C0A6FD5}"/>
    <cellStyle name="Normal 3 2 2 2 2 2 2 2 2 2 2 2 2 2 2 2 2 2 2 2 2 2 2 2 2 2 18" xfId="25786" xr:uid="{14474A58-CFDF-451B-8C64-0A62D43F18A8}"/>
    <cellStyle name="Normal 3 2 2 2 2 2 2 2 2 2 2 2 2 2 2 2 2 2 2 2 2 2 2 2 2 2 19" xfId="25787" xr:uid="{4FB85DFC-0504-4D00-8336-90BCEF18F159}"/>
    <cellStyle name="Normal 3 2 2 2 2 2 2 2 2 2 2 2 2 2 2 2 2 2 2 2 2 2 2 2 2 2 2" xfId="25788" xr:uid="{EB30875F-FA59-41C6-921C-908BD32A7321}"/>
    <cellStyle name="Normal 3 2 2 2 2 2 2 2 2 2 2 2 2 2 2 2 2 2 2 2 2 2 2 2 2 2 2 10" xfId="25789" xr:uid="{3A12BB65-67D0-4C16-9396-FED10CCFEA37}"/>
    <cellStyle name="Normal 3 2 2 2 2 2 2 2 2 2 2 2 2 2 2 2 2 2 2 2 2 2 2 2 2 2 2 11" xfId="25790" xr:uid="{176BD88C-9A0F-4EE6-821C-18355CADCF07}"/>
    <cellStyle name="Normal 3 2 2 2 2 2 2 2 2 2 2 2 2 2 2 2 2 2 2 2 2 2 2 2 2 2 2 12" xfId="25791" xr:uid="{B166050F-B17C-41F1-9A43-E4490236A56A}"/>
    <cellStyle name="Normal 3 2 2 2 2 2 2 2 2 2 2 2 2 2 2 2 2 2 2 2 2 2 2 2 2 2 2 13" xfId="25792" xr:uid="{21A2320F-A6E2-497A-B044-C70A7C80CA0E}"/>
    <cellStyle name="Normal 3 2 2 2 2 2 2 2 2 2 2 2 2 2 2 2 2 2 2 2 2 2 2 2 2 2 2 14" xfId="25793" xr:uid="{31CA9AFA-4C78-4BB7-B90F-284E118926B5}"/>
    <cellStyle name="Normal 3 2 2 2 2 2 2 2 2 2 2 2 2 2 2 2 2 2 2 2 2 2 2 2 2 2 2 15" xfId="25794" xr:uid="{D538F2E6-D347-4327-B503-7BA2B709A17F}"/>
    <cellStyle name="Normal 3 2 2 2 2 2 2 2 2 2 2 2 2 2 2 2 2 2 2 2 2 2 2 2 2 2 2 16" xfId="25795" xr:uid="{2517D743-AE2F-4921-9312-ECD2969D62F7}"/>
    <cellStyle name="Normal 3 2 2 2 2 2 2 2 2 2 2 2 2 2 2 2 2 2 2 2 2 2 2 2 2 2 2 17" xfId="25796" xr:uid="{9A58CC1C-F206-47EF-8C27-660E766F1DA4}"/>
    <cellStyle name="Normal 3 2 2 2 2 2 2 2 2 2 2 2 2 2 2 2 2 2 2 2 2 2 2 2 2 2 2 18" xfId="25797" xr:uid="{429700D1-7CA2-4498-AA82-290AD0603D1A}"/>
    <cellStyle name="Normal 3 2 2 2 2 2 2 2 2 2 2 2 2 2 2 2 2 2 2 2 2 2 2 2 2 2 2 19" xfId="25798" xr:uid="{C23F594F-C7BD-4B3A-81FA-38031ADD24CC}"/>
    <cellStyle name="Normal 3 2 2 2 2 2 2 2 2 2 2 2 2 2 2 2 2 2 2 2 2 2 2 2 2 2 2 2" xfId="25799" xr:uid="{EC0C7035-8AA8-4934-A89A-D4C3665B0D68}"/>
    <cellStyle name="Normal 3 2 2 2 2 2 2 2 2 2 2 2 2 2 2 2 2 2 2 2 2 2 2 2 2 2 2 2 10" xfId="25800" xr:uid="{211A96AB-6097-4B69-9F10-5A9C4FE61563}"/>
    <cellStyle name="Normal 3 2 2 2 2 2 2 2 2 2 2 2 2 2 2 2 2 2 2 2 2 2 2 2 2 2 2 2 11" xfId="25801" xr:uid="{54CF0C8E-0486-4BC3-9C9C-134D66E7C6B1}"/>
    <cellStyle name="Normal 3 2 2 2 2 2 2 2 2 2 2 2 2 2 2 2 2 2 2 2 2 2 2 2 2 2 2 2 12" xfId="25802" xr:uid="{435FF74C-567A-4284-B958-215180FD2A88}"/>
    <cellStyle name="Normal 3 2 2 2 2 2 2 2 2 2 2 2 2 2 2 2 2 2 2 2 2 2 2 2 2 2 2 2 13" xfId="25803" xr:uid="{3272FD08-FD7F-47D9-9BBC-C35DEF28C4D9}"/>
    <cellStyle name="Normal 3 2 2 2 2 2 2 2 2 2 2 2 2 2 2 2 2 2 2 2 2 2 2 2 2 2 2 2 14" xfId="25804" xr:uid="{96BCB667-754F-434F-B8D0-DE81B4F186BA}"/>
    <cellStyle name="Normal 3 2 2 2 2 2 2 2 2 2 2 2 2 2 2 2 2 2 2 2 2 2 2 2 2 2 2 2 15" xfId="25805" xr:uid="{88FA3F95-F61F-4167-B358-897FA142C572}"/>
    <cellStyle name="Normal 3 2 2 2 2 2 2 2 2 2 2 2 2 2 2 2 2 2 2 2 2 2 2 2 2 2 2 2 16" xfId="25806" xr:uid="{BEBD4757-6B8D-440A-8F5F-AABF2ABEB482}"/>
    <cellStyle name="Normal 3 2 2 2 2 2 2 2 2 2 2 2 2 2 2 2 2 2 2 2 2 2 2 2 2 2 2 2 17" xfId="25807" xr:uid="{7B7A9CDF-D175-482D-BAF9-FE6A7B0E4C43}"/>
    <cellStyle name="Normal 3 2 2 2 2 2 2 2 2 2 2 2 2 2 2 2 2 2 2 2 2 2 2 2 2 2 2 2 18" xfId="25808" xr:uid="{C2B16ECE-ABEE-4699-B6B0-EB65C090EF4C}"/>
    <cellStyle name="Normal 3 2 2 2 2 2 2 2 2 2 2 2 2 2 2 2 2 2 2 2 2 2 2 2 2 2 2 2 19" xfId="25809" xr:uid="{7D7FDF5A-28AA-4F8A-BC87-F2500BBAA57E}"/>
    <cellStyle name="Normal 3 2 2 2 2 2 2 2 2 2 2 2 2 2 2 2 2 2 2 2 2 2 2 2 2 2 2 2 2" xfId="25810" xr:uid="{963767A2-1A24-409C-81B6-9AAEAF4F91D8}"/>
    <cellStyle name="Normal 3 2 2 2 2 2 2 2 2 2 2 2 2 2 2 2 2 2 2 2 2 2 2 2 2 2 2 2 2 10" xfId="25811" xr:uid="{DE08772F-E448-4017-91C1-BC9A53A8B535}"/>
    <cellStyle name="Normal 3 2 2 2 2 2 2 2 2 2 2 2 2 2 2 2 2 2 2 2 2 2 2 2 2 2 2 2 2 11" xfId="25812" xr:uid="{70600F5B-24AB-4644-8EBC-24B160E52B88}"/>
    <cellStyle name="Normal 3 2 2 2 2 2 2 2 2 2 2 2 2 2 2 2 2 2 2 2 2 2 2 2 2 2 2 2 2 12" xfId="25813" xr:uid="{86CAEB15-C560-4657-AF83-6CFB101B1F33}"/>
    <cellStyle name="Normal 3 2 2 2 2 2 2 2 2 2 2 2 2 2 2 2 2 2 2 2 2 2 2 2 2 2 2 2 2 13" xfId="25814" xr:uid="{60F236F4-7165-46B0-80D7-9695B1E8C637}"/>
    <cellStyle name="Normal 3 2 2 2 2 2 2 2 2 2 2 2 2 2 2 2 2 2 2 2 2 2 2 2 2 2 2 2 2 14" xfId="25815" xr:uid="{26BAAF46-B61C-4834-9BB4-56F4B5B194D1}"/>
    <cellStyle name="Normal 3 2 2 2 2 2 2 2 2 2 2 2 2 2 2 2 2 2 2 2 2 2 2 2 2 2 2 2 2 15" xfId="25816" xr:uid="{608E8D4F-6B66-40AD-A4B8-063881E60C66}"/>
    <cellStyle name="Normal 3 2 2 2 2 2 2 2 2 2 2 2 2 2 2 2 2 2 2 2 2 2 2 2 2 2 2 2 2 16" xfId="25817" xr:uid="{5B3AE678-B06C-4BBA-BFDD-4F58A91E63FF}"/>
    <cellStyle name="Normal 3 2 2 2 2 2 2 2 2 2 2 2 2 2 2 2 2 2 2 2 2 2 2 2 2 2 2 2 2 17" xfId="25818" xr:uid="{019C7D91-9C18-4709-8659-344273A8170C}"/>
    <cellStyle name="Normal 3 2 2 2 2 2 2 2 2 2 2 2 2 2 2 2 2 2 2 2 2 2 2 2 2 2 2 2 2 18" xfId="25819" xr:uid="{8F25239D-B563-4C88-8178-C42EA111E3A8}"/>
    <cellStyle name="Normal 3 2 2 2 2 2 2 2 2 2 2 2 2 2 2 2 2 2 2 2 2 2 2 2 2 2 2 2 2 19" xfId="25820" xr:uid="{0370FC6C-FCA8-4C6C-88DB-772D5776215A}"/>
    <cellStyle name="Normal 3 2 2 2 2 2 2 2 2 2 2 2 2 2 2 2 2 2 2 2 2 2 2 2 2 2 2 2 2 2" xfId="25821" xr:uid="{89FEF3DB-9875-4C33-83D6-A73BCA3A50D5}"/>
    <cellStyle name="Normal 3 2 2 2 2 2 2 2 2 2 2 2 2 2 2 2 2 2 2 2 2 2 2 2 2 2 2 2 2 2 10" xfId="25822" xr:uid="{5C33B15D-B5DF-4916-B321-AA99F65E32FB}"/>
    <cellStyle name="Normal 3 2 2 2 2 2 2 2 2 2 2 2 2 2 2 2 2 2 2 2 2 2 2 2 2 2 2 2 2 2 11" xfId="25823" xr:uid="{D6694553-F365-4743-A798-604086AE1FB4}"/>
    <cellStyle name="Normal 3 2 2 2 2 2 2 2 2 2 2 2 2 2 2 2 2 2 2 2 2 2 2 2 2 2 2 2 2 2 12" xfId="25824" xr:uid="{6386BB3D-08B5-4629-89B0-E532644AD689}"/>
    <cellStyle name="Normal 3 2 2 2 2 2 2 2 2 2 2 2 2 2 2 2 2 2 2 2 2 2 2 2 2 2 2 2 2 2 13" xfId="25825" xr:uid="{9D3130AA-A241-4C4B-9031-EEF64F034DD1}"/>
    <cellStyle name="Normal 3 2 2 2 2 2 2 2 2 2 2 2 2 2 2 2 2 2 2 2 2 2 2 2 2 2 2 2 2 2 14" xfId="25826" xr:uid="{7AC4218B-C8C5-4501-9139-3A2701536E3A}"/>
    <cellStyle name="Normal 3 2 2 2 2 2 2 2 2 2 2 2 2 2 2 2 2 2 2 2 2 2 2 2 2 2 2 2 2 2 15" xfId="25827" xr:uid="{0D0F7C71-4DC5-4905-88EF-F4F1DBAFC478}"/>
    <cellStyle name="Normal 3 2 2 2 2 2 2 2 2 2 2 2 2 2 2 2 2 2 2 2 2 2 2 2 2 2 2 2 2 2 16" xfId="25828" xr:uid="{EF6B8293-E9A3-4C2F-AE28-D50AFE2D8E42}"/>
    <cellStyle name="Normal 3 2 2 2 2 2 2 2 2 2 2 2 2 2 2 2 2 2 2 2 2 2 2 2 2 2 2 2 2 2 17" xfId="25829" xr:uid="{EA463633-AD89-45B4-8B46-834B07AC1FAB}"/>
    <cellStyle name="Normal 3 2 2 2 2 2 2 2 2 2 2 2 2 2 2 2 2 2 2 2 2 2 2 2 2 2 2 2 2 2 18" xfId="25830" xr:uid="{CA95B564-3926-4BA9-B75D-5D341FE0C557}"/>
    <cellStyle name="Normal 3 2 2 2 2 2 2 2 2 2 2 2 2 2 2 2 2 2 2 2 2 2 2 2 2 2 2 2 2 2 19" xfId="25831" xr:uid="{098886A2-BDC8-4E8A-8A17-7532CB2ED80A}"/>
    <cellStyle name="Normal 3 2 2 2 2 2 2 2 2 2 2 2 2 2 2 2 2 2 2 2 2 2 2 2 2 2 2 2 2 2 2" xfId="25832" xr:uid="{90DA74A7-D2AA-4BCA-9F42-FC7A8009282F}"/>
    <cellStyle name="Normal 3 2 2 2 2 2 2 2 2 2 2 2 2 2 2 2 2 2 2 2 2 2 2 2 2 2 2 2 2 2 2 2" xfId="25833" xr:uid="{F67AFD46-3213-4671-BCD7-B125265407E3}"/>
    <cellStyle name="Normal 3 2 2 2 2 2 2 2 2 2 2 2 2 2 2 2 2 2 2 2 2 2 2 2 2 2 2 2 2 2 2 2 2" xfId="25834" xr:uid="{1CEFFFF6-D50C-4EB8-A283-0709BDC2E89C}"/>
    <cellStyle name="Normal 3 2 2 2 2 2 2 2 2 2 2 2 2 2 2 2 2 2 2 2 2 2 2 2 2 2 2 2 2 2 2 2 2 2" xfId="25835" xr:uid="{506B3D1C-5F14-4604-A88A-4DB6E7983C67}"/>
    <cellStyle name="Normal 3 2 2 2 2 2 2 2 2 2 2 2 2 2 2 2 2 2 2 2 2 2 2 2 2 2 2 2 2 2 2 2 2 2 2" xfId="25836" xr:uid="{26F685F4-FA3D-41C8-8329-919CB00137F5}"/>
    <cellStyle name="Normal 3 2 2 2 2 2 2 2 2 2 2 2 2 2 2 2 2 2 2 2 2 2 2 2 2 2 2 2 2 2 2 2 2 2 2 2" xfId="25837" xr:uid="{A5183BA6-E8D1-4DB4-970D-EA07D9A00BD0}"/>
    <cellStyle name="Normal 3 2 2 2 2 2 2 2 2 2 2 2 2 2 2 2 2 2 2 2 2 2 2 2 2 2 2 2 2 2 2 2 2 2 3" xfId="25838" xr:uid="{FF81F16C-881F-441E-AE08-675C7B3B2784}"/>
    <cellStyle name="Normal 3 2 2 2 2 2 2 2 2 2 2 2 2 2 2 2 2 2 2 2 2 2 2 2 2 2 2 2 2 2 2 2 2 2 4" xfId="25839" xr:uid="{5EA9ED1D-F651-40E4-84DF-821328665A95}"/>
    <cellStyle name="Normal 3 2 2 2 2 2 2 2 2 2 2 2 2 2 2 2 2 2 2 2 2 2 2 2 2 2 2 2 2 2 2 2 2 3" xfId="25840" xr:uid="{FADBF0CC-0ED1-42A5-9459-BE87AA5B34F1}"/>
    <cellStyle name="Normal 3 2 2 2 2 2 2 2 2 2 2 2 2 2 2 2 2 2 2 2 2 2 2 2 2 2 2 2 2 2 2 2 2 4" xfId="25841" xr:uid="{F15EE547-2EC4-4633-B79A-B4A70B23B21F}"/>
    <cellStyle name="Normal 3 2 2 2 2 2 2 2 2 2 2 2 2 2 2 2 2 2 2 2 2 2 2 2 2 2 2 2 2 2 2 2 2 5" xfId="25842" xr:uid="{9BEAD6CA-246D-44BA-B9C9-DB14DC1C4C46}"/>
    <cellStyle name="Normal 3 2 2 2 2 2 2 2 2 2 2 2 2 2 2 2 2 2 2 2 2 2 2 2 2 2 2 2 2 2 2 2 3" xfId="25843" xr:uid="{E84C9E89-64D1-429D-ADED-3DC3B502C54E}"/>
    <cellStyle name="Normal 3 2 2 2 2 2 2 2 2 2 2 2 2 2 2 2 2 2 2 2 2 2 2 2 2 2 2 2 2 2 2 2 4" xfId="25844" xr:uid="{05FFDF6E-B600-4DDF-B165-9B80A6F005B8}"/>
    <cellStyle name="Normal 3 2 2 2 2 2 2 2 2 2 2 2 2 2 2 2 2 2 2 2 2 2 2 2 2 2 2 2 2 2 2 2 5" xfId="25845" xr:uid="{AF2E7944-DB3F-43B8-93D1-A663225ABAC2}"/>
    <cellStyle name="Normal 3 2 2 2 2 2 2 2 2 2 2 2 2 2 2 2 2 2 2 2 2 2 2 2 2 2 2 2 2 2 2 2 6" xfId="25846" xr:uid="{E2017BE1-4135-48F7-B303-DBD33F41EFFB}"/>
    <cellStyle name="Normal 3 2 2 2 2 2 2 2 2 2 2 2 2 2 2 2 2 2 2 2 2 2 2 2 2 2 2 2 2 2 2 2 6 2" xfId="25847" xr:uid="{903B888F-0AFB-438C-8B6A-381A2750E5A8}"/>
    <cellStyle name="Normal 3 2 2 2 2 2 2 2 2 2 2 2 2 2 2 2 2 2 2 2 2 2 2 2 2 2 2 2 2 2 2 2 6 3" xfId="25848" xr:uid="{DC9AAFD7-7169-4A3A-943C-53F2DBB20D93}"/>
    <cellStyle name="Normal 3 2 2 2 2 2 2 2 2 2 2 2 2 2 2 2 2 2 2 2 2 2 2 2 2 2 2 2 2 2 2 2 6 4" xfId="25849" xr:uid="{169279DC-D027-4681-BB97-5505DE878B09}"/>
    <cellStyle name="Normal 3 2 2 2 2 2 2 2 2 2 2 2 2 2 2 2 2 2 2 2 2 2 2 2 2 2 2 2 2 2 2 2 7" xfId="25850" xr:uid="{6FF7EFBA-4BFD-45F9-961E-D149CD141784}"/>
    <cellStyle name="Normal 3 2 2 2 2 2 2 2 2 2 2 2 2 2 2 2 2 2 2 2 2 2 2 2 2 2 2 2 2 2 2 2 8" xfId="25851" xr:uid="{066A93FF-5470-4EEA-90C4-51558AD7039A}"/>
    <cellStyle name="Normal 3 2 2 2 2 2 2 2 2 2 2 2 2 2 2 2 2 2 2 2 2 2 2 2 2 2 2 2 2 2 2 3" xfId="25852" xr:uid="{FDAB9F2D-DC4E-47E9-9A61-945F30B0669C}"/>
    <cellStyle name="Normal 3 2 2 2 2 2 2 2 2 2 2 2 2 2 2 2 2 2 2 2 2 2 2 2 2 2 2 2 2 2 2 4" xfId="25853" xr:uid="{96A8D162-D704-4343-9034-297EDA40FD91}"/>
    <cellStyle name="Normal 3 2 2 2 2 2 2 2 2 2 2 2 2 2 2 2 2 2 2 2 2 2 2 2 2 2 2 2 2 2 2 5" xfId="25854" xr:uid="{B590608B-DBA7-4151-A17A-011D604712D5}"/>
    <cellStyle name="Normal 3 2 2 2 2 2 2 2 2 2 2 2 2 2 2 2 2 2 2 2 2 2 2 2 2 2 2 2 2 2 2 6" xfId="25855" xr:uid="{5267BD6E-44E8-4EC8-B258-D8A9C8B6CA92}"/>
    <cellStyle name="Normal 3 2 2 2 2 2 2 2 2 2 2 2 2 2 2 2 2 2 2 2 2 2 2 2 2 2 2 2 2 2 2 6 2" xfId="25856" xr:uid="{AB408B05-B63B-4985-862B-54B59841F762}"/>
    <cellStyle name="Normal 3 2 2 2 2 2 2 2 2 2 2 2 2 2 2 2 2 2 2 2 2 2 2 2 2 2 2 2 2 2 2 6 3" xfId="25857" xr:uid="{E3E5F8CC-EC38-4BA4-AEF5-362624831C75}"/>
    <cellStyle name="Normal 3 2 2 2 2 2 2 2 2 2 2 2 2 2 2 2 2 2 2 2 2 2 2 2 2 2 2 2 2 2 2 6 4" xfId="25858" xr:uid="{DC218A62-2486-4353-8A3B-344AF15E4B23}"/>
    <cellStyle name="Normal 3 2 2 2 2 2 2 2 2 2 2 2 2 2 2 2 2 2 2 2 2 2 2 2 2 2 2 2 2 2 2 7" xfId="25859" xr:uid="{CBD99F2E-1527-40E0-A328-EB0C4BAAFF0D}"/>
    <cellStyle name="Normal 3 2 2 2 2 2 2 2 2 2 2 2 2 2 2 2 2 2 2 2 2 2 2 2 2 2 2 2 2 2 2 8" xfId="25860" xr:uid="{2957D6CF-E78B-4D31-853D-B0D906125BED}"/>
    <cellStyle name="Normal 3 2 2 2 2 2 2 2 2 2 2 2 2 2 2 2 2 2 2 2 2 2 2 2 2 2 2 2 2 2 20" xfId="25861" xr:uid="{7D3F54C7-ADEA-42BA-A4CC-38A576B768C1}"/>
    <cellStyle name="Normal 3 2 2 2 2 2 2 2 2 2 2 2 2 2 2 2 2 2 2 2 2 2 2 2 2 2 2 2 2 2 21" xfId="25862" xr:uid="{CF89C582-53FE-4D24-ACC9-7379B4FD105D}"/>
    <cellStyle name="Normal 3 2 2 2 2 2 2 2 2 2 2 2 2 2 2 2 2 2 2 2 2 2 2 2 2 2 2 2 2 2 22" xfId="25863" xr:uid="{4B30D4DB-7B0F-4DD7-9772-8488141482E7}"/>
    <cellStyle name="Normal 3 2 2 2 2 2 2 2 2 2 2 2 2 2 2 2 2 2 2 2 2 2 2 2 2 2 2 2 2 2 23" xfId="25864" xr:uid="{DBD752D6-4133-45EB-AABE-E375AD750823}"/>
    <cellStyle name="Normal 3 2 2 2 2 2 2 2 2 2 2 2 2 2 2 2 2 2 2 2 2 2 2 2 2 2 2 2 2 2 24" xfId="25865" xr:uid="{DD865DB0-D9BD-4365-8648-28822BBC2429}"/>
    <cellStyle name="Normal 3 2 2 2 2 2 2 2 2 2 2 2 2 2 2 2 2 2 2 2 2 2 2 2 2 2 2 2 2 2 25" xfId="25866" xr:uid="{4715EC75-C6D8-47D9-899A-48C8462781FD}"/>
    <cellStyle name="Normal 3 2 2 2 2 2 2 2 2 2 2 2 2 2 2 2 2 2 2 2 2 2 2 2 2 2 2 2 2 2 25 2" xfId="25867" xr:uid="{B3470F6F-5E02-41FD-A36C-887502D125B7}"/>
    <cellStyle name="Normal 3 2 2 2 2 2 2 2 2 2 2 2 2 2 2 2 2 2 2 2 2 2 2 2 2 2 2 2 2 2 25 3" xfId="25868" xr:uid="{E68A5214-5E5D-49D3-AF71-A8D56D20BB1D}"/>
    <cellStyle name="Normal 3 2 2 2 2 2 2 2 2 2 2 2 2 2 2 2 2 2 2 2 2 2 2 2 2 2 2 2 2 2 25 4" xfId="25869" xr:uid="{4E2A531C-0248-4820-9859-E458C66ABB75}"/>
    <cellStyle name="Normal 3 2 2 2 2 2 2 2 2 2 2 2 2 2 2 2 2 2 2 2 2 2 2 2 2 2 2 2 2 2 26" xfId="25870" xr:uid="{72E5F416-8DDA-49F2-9A9D-73870B1292BD}"/>
    <cellStyle name="Normal 3 2 2 2 2 2 2 2 2 2 2 2 2 2 2 2 2 2 2 2 2 2 2 2 2 2 2 2 2 2 27" xfId="25871" xr:uid="{380EF52E-CABA-4FE6-AAD8-D592D75E0A49}"/>
    <cellStyle name="Normal 3 2 2 2 2 2 2 2 2 2 2 2 2 2 2 2 2 2 2 2 2 2 2 2 2 2 2 2 2 2 3" xfId="25872" xr:uid="{9310EAC8-D2E5-45A8-9795-9AF031A0950E}"/>
    <cellStyle name="Normal 3 2 2 2 2 2 2 2 2 2 2 2 2 2 2 2 2 2 2 2 2 2 2 2 2 2 2 2 2 2 4" xfId="25873" xr:uid="{72A13E12-C21B-47EE-9C43-FB991C6F9B24}"/>
    <cellStyle name="Normal 3 2 2 2 2 2 2 2 2 2 2 2 2 2 2 2 2 2 2 2 2 2 2 2 2 2 2 2 2 2 5" xfId="25874" xr:uid="{D0C2631A-E538-406D-A14D-2443A7084BB0}"/>
    <cellStyle name="Normal 3 2 2 2 2 2 2 2 2 2 2 2 2 2 2 2 2 2 2 2 2 2 2 2 2 2 2 2 2 2 6" xfId="25875" xr:uid="{B506AED5-C3AF-4119-9F6A-59DC7BD85569}"/>
    <cellStyle name="Normal 3 2 2 2 2 2 2 2 2 2 2 2 2 2 2 2 2 2 2 2 2 2 2 2 2 2 2 2 2 2 7" xfId="25876" xr:uid="{412CC369-D36F-46EE-8419-CBBFC177ACCB}"/>
    <cellStyle name="Normal 3 2 2 2 2 2 2 2 2 2 2 2 2 2 2 2 2 2 2 2 2 2 2 2 2 2 2 2 2 2 8" xfId="25877" xr:uid="{5BB0E6DC-8183-44F2-9472-EFFD3F9CF58B}"/>
    <cellStyle name="Normal 3 2 2 2 2 2 2 2 2 2 2 2 2 2 2 2 2 2 2 2 2 2 2 2 2 2 2 2 2 2 9" xfId="25878" xr:uid="{B399B0CC-E397-4CDF-8F91-EC1CAB7FBD47}"/>
    <cellStyle name="Normal 3 2 2 2 2 2 2 2 2 2 2 2 2 2 2 2 2 2 2 2 2 2 2 2 2 2 2 2 2 20" xfId="25879" xr:uid="{7CF43F26-1DF2-478B-80BC-39387FD0A51C}"/>
    <cellStyle name="Normal 3 2 2 2 2 2 2 2 2 2 2 2 2 2 2 2 2 2 2 2 2 2 2 2 2 2 2 2 2 21" xfId="25880" xr:uid="{8BA4DB6A-F183-448D-8E41-02EF60D40DFB}"/>
    <cellStyle name="Normal 3 2 2 2 2 2 2 2 2 2 2 2 2 2 2 2 2 2 2 2 2 2 2 2 2 2 2 2 2 22" xfId="25881" xr:uid="{A5DFF31D-08E6-48AB-AC36-E67B594AE4C1}"/>
    <cellStyle name="Normal 3 2 2 2 2 2 2 2 2 2 2 2 2 2 2 2 2 2 2 2 2 2 2 2 2 2 2 2 2 23" xfId="25882" xr:uid="{7C79567D-6D1F-4060-B98B-3FC2D2E2D576}"/>
    <cellStyle name="Normal 3 2 2 2 2 2 2 2 2 2 2 2 2 2 2 2 2 2 2 2 2 2 2 2 2 2 2 2 2 24" xfId="25883" xr:uid="{76F73164-D4D2-4049-B7AE-0E4D89018894}"/>
    <cellStyle name="Normal 3 2 2 2 2 2 2 2 2 2 2 2 2 2 2 2 2 2 2 2 2 2 2 2 2 2 2 2 2 25" xfId="25884" xr:uid="{37B7DE6B-55EF-494C-9CD4-65D52D9F7ADB}"/>
    <cellStyle name="Normal 3 2 2 2 2 2 2 2 2 2 2 2 2 2 2 2 2 2 2 2 2 2 2 2 2 2 2 2 2 25 2" xfId="25885" xr:uid="{D2351970-CDD4-48E6-A6D6-B38D58CB87DC}"/>
    <cellStyle name="Normal 3 2 2 2 2 2 2 2 2 2 2 2 2 2 2 2 2 2 2 2 2 2 2 2 2 2 2 2 2 25 3" xfId="25886" xr:uid="{5A0AB720-F337-4391-983A-639D9236E7B4}"/>
    <cellStyle name="Normal 3 2 2 2 2 2 2 2 2 2 2 2 2 2 2 2 2 2 2 2 2 2 2 2 2 2 2 2 2 25 4" xfId="25887" xr:uid="{4423DF73-5702-4537-B1C0-FF4E6EBCACE5}"/>
    <cellStyle name="Normal 3 2 2 2 2 2 2 2 2 2 2 2 2 2 2 2 2 2 2 2 2 2 2 2 2 2 2 2 2 26" xfId="25888" xr:uid="{121D0807-4BC6-4D80-ABC2-25B845E3F812}"/>
    <cellStyle name="Normal 3 2 2 2 2 2 2 2 2 2 2 2 2 2 2 2 2 2 2 2 2 2 2 2 2 2 2 2 2 27" xfId="25889" xr:uid="{34496C14-E9D0-4EC5-AB56-E2A974E5F1F6}"/>
    <cellStyle name="Normal 3 2 2 2 2 2 2 2 2 2 2 2 2 2 2 2 2 2 2 2 2 2 2 2 2 2 2 2 2 3" xfId="25890" xr:uid="{50816339-DBC5-44CD-9C09-0CE0C1762A38}"/>
    <cellStyle name="Normal 3 2 2 2 2 2 2 2 2 2 2 2 2 2 2 2 2 2 2 2 2 2 2 2 2 2 2 2 2 4" xfId="25891" xr:uid="{A4FCE8BF-3700-4EEC-8FFC-26325BECA08D}"/>
    <cellStyle name="Normal 3 2 2 2 2 2 2 2 2 2 2 2 2 2 2 2 2 2 2 2 2 2 2 2 2 2 2 2 2 5" xfId="25892" xr:uid="{E4C3B69B-249C-4253-9F8A-A8C03DDB4BC3}"/>
    <cellStyle name="Normal 3 2 2 2 2 2 2 2 2 2 2 2 2 2 2 2 2 2 2 2 2 2 2 2 2 2 2 2 2 6" xfId="25893" xr:uid="{0FF40637-54A0-4C01-B9FA-7E4C98FFAC48}"/>
    <cellStyle name="Normal 3 2 2 2 2 2 2 2 2 2 2 2 2 2 2 2 2 2 2 2 2 2 2 2 2 2 2 2 2 7" xfId="25894" xr:uid="{BD96CAC7-CF98-443F-B558-5277DB02C7BB}"/>
    <cellStyle name="Normal 3 2 2 2 2 2 2 2 2 2 2 2 2 2 2 2 2 2 2 2 2 2 2 2 2 2 2 2 2 8" xfId="25895" xr:uid="{0B29891F-FDC1-4D61-A6C4-67FB41713272}"/>
    <cellStyle name="Normal 3 2 2 2 2 2 2 2 2 2 2 2 2 2 2 2 2 2 2 2 2 2 2 2 2 2 2 2 2 9" xfId="25896" xr:uid="{E74622DE-5EDB-4C97-9FDD-F5DA573B4496}"/>
    <cellStyle name="Normal 3 2 2 2 2 2 2 2 2 2 2 2 2 2 2 2 2 2 2 2 2 2 2 2 2 2 2 2 20" xfId="25897" xr:uid="{AC0A12CB-FD09-4A5E-AFB5-4AFD6A0968E3}"/>
    <cellStyle name="Normal 3 2 2 2 2 2 2 2 2 2 2 2 2 2 2 2 2 2 2 2 2 2 2 2 2 2 2 2 21" xfId="25898" xr:uid="{4883E8FB-1EDB-43E1-B60C-68F4A67B0552}"/>
    <cellStyle name="Normal 3 2 2 2 2 2 2 2 2 2 2 2 2 2 2 2 2 2 2 2 2 2 2 2 2 2 2 2 22" xfId="25899" xr:uid="{9D563D8E-59EE-4232-AE71-D80377FB62C4}"/>
    <cellStyle name="Normal 3 2 2 2 2 2 2 2 2 2 2 2 2 2 2 2 2 2 2 2 2 2 2 2 2 2 2 2 23" xfId="25900" xr:uid="{3D74FEBD-9ECC-489A-838F-96DF8999B559}"/>
    <cellStyle name="Normal 3 2 2 2 2 2 2 2 2 2 2 2 2 2 2 2 2 2 2 2 2 2 2 2 2 2 2 2 24" xfId="25901" xr:uid="{57FA94F5-68E8-46D7-906F-0E0171224D88}"/>
    <cellStyle name="Normal 3 2 2 2 2 2 2 2 2 2 2 2 2 2 2 2 2 2 2 2 2 2 2 2 2 2 2 2 25" xfId="25902" xr:uid="{8AC69843-DFF4-4734-9347-9DB595FD8DC6}"/>
    <cellStyle name="Normal 3 2 2 2 2 2 2 2 2 2 2 2 2 2 2 2 2 2 2 2 2 2 2 2 2 2 2 2 26" xfId="25903" xr:uid="{2F380590-7350-405F-A5A4-45CAA8AF3A7F}"/>
    <cellStyle name="Normal 3 2 2 2 2 2 2 2 2 2 2 2 2 2 2 2 2 2 2 2 2 2 2 2 2 2 2 2 26 2" xfId="25904" xr:uid="{CC60E751-68AE-4DA3-B026-14FFBDA55E8C}"/>
    <cellStyle name="Normal 3 2 2 2 2 2 2 2 2 2 2 2 2 2 2 2 2 2 2 2 2 2 2 2 2 2 2 2 26 3" xfId="25905" xr:uid="{517FB27D-569D-4BDC-888A-6E5CA7386FA3}"/>
    <cellStyle name="Normal 3 2 2 2 2 2 2 2 2 2 2 2 2 2 2 2 2 2 2 2 2 2 2 2 2 2 2 2 26 4" xfId="25906" xr:uid="{0FB53712-750B-479D-9F65-9109D8C37AA8}"/>
    <cellStyle name="Normal 3 2 2 2 2 2 2 2 2 2 2 2 2 2 2 2 2 2 2 2 2 2 2 2 2 2 2 2 27" xfId="25907" xr:uid="{EF23C13D-1651-4323-9AEF-F2EED13ABA58}"/>
    <cellStyle name="Normal 3 2 2 2 2 2 2 2 2 2 2 2 2 2 2 2 2 2 2 2 2 2 2 2 2 2 2 2 28" xfId="25908" xr:uid="{8E62597E-1A47-43D8-B981-03D824D864C0}"/>
    <cellStyle name="Normal 3 2 2 2 2 2 2 2 2 2 2 2 2 2 2 2 2 2 2 2 2 2 2 2 2 2 2 2 3" xfId="25909" xr:uid="{2D39065E-CEAA-482F-8DE4-954305C79BA7}"/>
    <cellStyle name="Normal 3 2 2 2 2 2 2 2 2 2 2 2 2 2 2 2 2 2 2 2 2 2 2 2 2 2 2 2 4" xfId="25910" xr:uid="{51FA67E2-AD00-4681-A1D4-914528E521BA}"/>
    <cellStyle name="Normal 3 2 2 2 2 2 2 2 2 2 2 2 2 2 2 2 2 2 2 2 2 2 2 2 2 2 2 2 5" xfId="25911" xr:uid="{58C37338-B7BA-41C5-A441-59874F8352DF}"/>
    <cellStyle name="Normal 3 2 2 2 2 2 2 2 2 2 2 2 2 2 2 2 2 2 2 2 2 2 2 2 2 2 2 2 6" xfId="25912" xr:uid="{1DA5F363-796A-4352-AFC6-DD2D1DE039E3}"/>
    <cellStyle name="Normal 3 2 2 2 2 2 2 2 2 2 2 2 2 2 2 2 2 2 2 2 2 2 2 2 2 2 2 2 7" xfId="25913" xr:uid="{F4B93EE6-3943-45A3-8D50-46334C6A83AA}"/>
    <cellStyle name="Normal 3 2 2 2 2 2 2 2 2 2 2 2 2 2 2 2 2 2 2 2 2 2 2 2 2 2 2 2 8" xfId="25914" xr:uid="{730DAC41-3D7D-411C-9428-E766052FFD8F}"/>
    <cellStyle name="Normal 3 2 2 2 2 2 2 2 2 2 2 2 2 2 2 2 2 2 2 2 2 2 2 2 2 2 2 2 9" xfId="25915" xr:uid="{2506BCA8-9714-4FD6-AFB9-A1DB8F72B707}"/>
    <cellStyle name="Normal 3 2 2 2 2 2 2 2 2 2 2 2 2 2 2 2 2 2 2 2 2 2 2 2 2 2 2 20" xfId="25916" xr:uid="{220A5F7E-E4CF-4CE8-9265-2D19B8E24AD8}"/>
    <cellStyle name="Normal 3 2 2 2 2 2 2 2 2 2 2 2 2 2 2 2 2 2 2 2 2 2 2 2 2 2 2 21" xfId="25917" xr:uid="{1FBD694F-8B1C-4859-B88B-209526E9FC01}"/>
    <cellStyle name="Normal 3 2 2 2 2 2 2 2 2 2 2 2 2 2 2 2 2 2 2 2 2 2 2 2 2 2 2 22" xfId="25918" xr:uid="{CA06F5A6-076C-4DF9-8043-123F5383EAFE}"/>
    <cellStyle name="Normal 3 2 2 2 2 2 2 2 2 2 2 2 2 2 2 2 2 2 2 2 2 2 2 2 2 2 2 23" xfId="25919" xr:uid="{AEE2DB1B-3E00-4518-8496-457EFD8BA7C3}"/>
    <cellStyle name="Normal 3 2 2 2 2 2 2 2 2 2 2 2 2 2 2 2 2 2 2 2 2 2 2 2 2 2 2 24" xfId="25920" xr:uid="{7A2F02A3-2613-434F-9F67-F51D29EC0241}"/>
    <cellStyle name="Normal 3 2 2 2 2 2 2 2 2 2 2 2 2 2 2 2 2 2 2 2 2 2 2 2 2 2 2 25" xfId="25921" xr:uid="{A6CB242D-FF1D-4759-9111-11F6E00593B0}"/>
    <cellStyle name="Normal 3 2 2 2 2 2 2 2 2 2 2 2 2 2 2 2 2 2 2 2 2 2 2 2 2 2 2 26" xfId="25922" xr:uid="{E44D3868-A0D2-43E7-91FB-30DF6EA4F474}"/>
    <cellStyle name="Normal 3 2 2 2 2 2 2 2 2 2 2 2 2 2 2 2 2 2 2 2 2 2 2 2 2 2 2 26 2" xfId="25923" xr:uid="{BD857C1D-F18D-48ED-9650-9B57C5266F76}"/>
    <cellStyle name="Normal 3 2 2 2 2 2 2 2 2 2 2 2 2 2 2 2 2 2 2 2 2 2 2 2 2 2 2 26 3" xfId="25924" xr:uid="{62AFD061-431A-43CD-BBC4-E6FD479F7D47}"/>
    <cellStyle name="Normal 3 2 2 2 2 2 2 2 2 2 2 2 2 2 2 2 2 2 2 2 2 2 2 2 2 2 2 26 4" xfId="25925" xr:uid="{C5B96E03-048D-4715-8623-642AD6B3A913}"/>
    <cellStyle name="Normal 3 2 2 2 2 2 2 2 2 2 2 2 2 2 2 2 2 2 2 2 2 2 2 2 2 2 2 27" xfId="25926" xr:uid="{E6FCB219-D4B0-4E81-B077-766777895D04}"/>
    <cellStyle name="Normal 3 2 2 2 2 2 2 2 2 2 2 2 2 2 2 2 2 2 2 2 2 2 2 2 2 2 2 28" xfId="25927" xr:uid="{7D822B85-0EE4-4CDB-B39E-F929700D58A6}"/>
    <cellStyle name="Normal 3 2 2 2 2 2 2 2 2 2 2 2 2 2 2 2 2 2 2 2 2 2 2 2 2 2 2 3" xfId="25928" xr:uid="{9BC40F19-E599-4BE2-8AA2-406AEAE05C1B}"/>
    <cellStyle name="Normal 3 2 2 2 2 2 2 2 2 2 2 2 2 2 2 2 2 2 2 2 2 2 2 2 2 2 2 4" xfId="25929" xr:uid="{505E47C8-D8A1-4C90-BB32-5CEF1B7D7FCC}"/>
    <cellStyle name="Normal 3 2 2 2 2 2 2 2 2 2 2 2 2 2 2 2 2 2 2 2 2 2 2 2 2 2 2 5" xfId="25930" xr:uid="{CD4A177B-AEA6-4ECC-BD12-1638BC3EB3A8}"/>
    <cellStyle name="Normal 3 2 2 2 2 2 2 2 2 2 2 2 2 2 2 2 2 2 2 2 2 2 2 2 2 2 2 6" xfId="25931" xr:uid="{70018A45-B234-4DC6-8B84-057282CAF95E}"/>
    <cellStyle name="Normal 3 2 2 2 2 2 2 2 2 2 2 2 2 2 2 2 2 2 2 2 2 2 2 2 2 2 2 7" xfId="25932" xr:uid="{19A7086E-7E14-49AA-B6AB-E96025059D11}"/>
    <cellStyle name="Normal 3 2 2 2 2 2 2 2 2 2 2 2 2 2 2 2 2 2 2 2 2 2 2 2 2 2 2 8" xfId="25933" xr:uid="{B1EFDEEF-E164-4FE8-A6F9-39C3D11390DC}"/>
    <cellStyle name="Normal 3 2 2 2 2 2 2 2 2 2 2 2 2 2 2 2 2 2 2 2 2 2 2 2 2 2 2 9" xfId="25934" xr:uid="{959896AF-7B34-4452-86A5-2B4AA2B6F57E}"/>
    <cellStyle name="Normal 3 2 2 2 2 2 2 2 2 2 2 2 2 2 2 2 2 2 2 2 2 2 2 2 2 2 20" xfId="25935" xr:uid="{487B4EFE-7EA3-4BF5-8826-12E70C85A2BB}"/>
    <cellStyle name="Normal 3 2 2 2 2 2 2 2 2 2 2 2 2 2 2 2 2 2 2 2 2 2 2 2 2 2 21" xfId="25936" xr:uid="{3AF3CB5F-CC98-4A02-8B55-C5802BE49008}"/>
    <cellStyle name="Normal 3 2 2 2 2 2 2 2 2 2 2 2 2 2 2 2 2 2 2 2 2 2 2 2 2 2 22" xfId="25937" xr:uid="{382E92E6-69B4-4F26-A3C3-8B0D7122AE8D}"/>
    <cellStyle name="Normal 3 2 2 2 2 2 2 2 2 2 2 2 2 2 2 2 2 2 2 2 2 2 2 2 2 2 23" xfId="25938" xr:uid="{D6EE4B97-26C8-403D-B772-1D61F96166D5}"/>
    <cellStyle name="Normal 3 2 2 2 2 2 2 2 2 2 2 2 2 2 2 2 2 2 2 2 2 2 2 2 2 2 24" xfId="25939" xr:uid="{7B809250-C2C4-4E78-9AF9-4E22AAEBF8E5}"/>
    <cellStyle name="Normal 3 2 2 2 2 2 2 2 2 2 2 2 2 2 2 2 2 2 2 2 2 2 2 2 2 2 25" xfId="25940" xr:uid="{CE387E79-BD6E-4CAE-849C-0B532DDD5023}"/>
    <cellStyle name="Normal 3 2 2 2 2 2 2 2 2 2 2 2 2 2 2 2 2 2 2 2 2 2 2 2 2 2 26" xfId="25941" xr:uid="{DB76F329-F4C7-48C4-A0D2-20792FDAE426}"/>
    <cellStyle name="Normal 3 2 2 2 2 2 2 2 2 2 2 2 2 2 2 2 2 2 2 2 2 2 2 2 2 2 27" xfId="25942" xr:uid="{75FBC0D2-A5FE-4DBA-B3AF-0D147708B803}"/>
    <cellStyle name="Normal 3 2 2 2 2 2 2 2 2 2 2 2 2 2 2 2 2 2 2 2 2 2 2 2 2 2 28" xfId="25943" xr:uid="{19B16C26-A468-4758-A274-95823363B5E8}"/>
    <cellStyle name="Normal 3 2 2 2 2 2 2 2 2 2 2 2 2 2 2 2 2 2 2 2 2 2 2 2 2 2 28 2" xfId="25944" xr:uid="{1080558A-02B1-4E0A-9320-CFC27B7CB52C}"/>
    <cellStyle name="Normal 3 2 2 2 2 2 2 2 2 2 2 2 2 2 2 2 2 2 2 2 2 2 2 2 2 2 28 3" xfId="25945" xr:uid="{1D75D5B6-C568-4B4D-A9E7-52F6F1C2B3C5}"/>
    <cellStyle name="Normal 3 2 2 2 2 2 2 2 2 2 2 2 2 2 2 2 2 2 2 2 2 2 2 2 2 2 28 4" xfId="25946" xr:uid="{BC9AF8E2-93FC-4E9B-A581-4119E5AE5B06}"/>
    <cellStyle name="Normal 3 2 2 2 2 2 2 2 2 2 2 2 2 2 2 2 2 2 2 2 2 2 2 2 2 2 29" xfId="25947" xr:uid="{EBFC8C24-CE4E-4CB9-A3F0-3DB8D22790AC}"/>
    <cellStyle name="Normal 3 2 2 2 2 2 2 2 2 2 2 2 2 2 2 2 2 2 2 2 2 2 2 2 2 2 3" xfId="25948" xr:uid="{4767330F-D894-483E-8F3E-D719F17098A6}"/>
    <cellStyle name="Normal 3 2 2 2 2 2 2 2 2 2 2 2 2 2 2 2 2 2 2 2 2 2 2 2 2 2 30" xfId="25949" xr:uid="{9A1014EF-111E-4360-B54C-AE9CC6FFD16B}"/>
    <cellStyle name="Normal 3 2 2 2 2 2 2 2 2 2 2 2 2 2 2 2 2 2 2 2 2 2 2 2 2 2 4" xfId="25950" xr:uid="{6B0635DA-EE1D-4B82-9AF8-B093E026546C}"/>
    <cellStyle name="Normal 3 2 2 2 2 2 2 2 2 2 2 2 2 2 2 2 2 2 2 2 2 2 2 2 2 2 5" xfId="25951" xr:uid="{17EEDF19-5433-42E2-AE08-1194A241E017}"/>
    <cellStyle name="Normal 3 2 2 2 2 2 2 2 2 2 2 2 2 2 2 2 2 2 2 2 2 2 2 2 2 2 6" xfId="25952" xr:uid="{C3261E0D-6BC2-4051-AF92-02DABC69D5BE}"/>
    <cellStyle name="Normal 3 2 2 2 2 2 2 2 2 2 2 2 2 2 2 2 2 2 2 2 2 2 2 2 2 2 7" xfId="25953" xr:uid="{9B69CDA3-E4B3-44D9-BEB9-FEB33D363DD3}"/>
    <cellStyle name="Normal 3 2 2 2 2 2 2 2 2 2 2 2 2 2 2 2 2 2 2 2 2 2 2 2 2 2 8" xfId="25954" xr:uid="{8463E3E0-6EB0-47C4-A1AE-6A076ABD721C}"/>
    <cellStyle name="Normal 3 2 2 2 2 2 2 2 2 2 2 2 2 2 2 2 2 2 2 2 2 2 2 2 2 2 9" xfId="25955" xr:uid="{105C0B73-E52C-478A-B4C3-21EF8D86373F}"/>
    <cellStyle name="Normal 3 2 2 2 2 2 2 2 2 2 2 2 2 2 2 2 2 2 2 2 2 2 2 2 2 20" xfId="25956" xr:uid="{B9E3B677-04BA-49D4-A3F0-74F3FE477CB0}"/>
    <cellStyle name="Normal 3 2 2 2 2 2 2 2 2 2 2 2 2 2 2 2 2 2 2 2 2 2 2 2 2 21" xfId="25957" xr:uid="{1F9BDAA6-D08B-4A00-A628-A722C9FE0D45}"/>
    <cellStyle name="Normal 3 2 2 2 2 2 2 2 2 2 2 2 2 2 2 2 2 2 2 2 2 2 2 2 2 22" xfId="25958" xr:uid="{CEF7113F-A087-49DF-8E10-F844A8B2A4C4}"/>
    <cellStyle name="Normal 3 2 2 2 2 2 2 2 2 2 2 2 2 2 2 2 2 2 2 2 2 2 2 2 2 23" xfId="25959" xr:uid="{C5ED9231-DFDD-4DB5-ACE2-5CA75CCB543A}"/>
    <cellStyle name="Normal 3 2 2 2 2 2 2 2 2 2 2 2 2 2 2 2 2 2 2 2 2 2 2 2 2 24" xfId="25960" xr:uid="{ED34E3AF-24AD-4E9C-8C72-AC139376138D}"/>
    <cellStyle name="Normal 3 2 2 2 2 2 2 2 2 2 2 2 2 2 2 2 2 2 2 2 2 2 2 2 2 25" xfId="25961" xr:uid="{848ECD0F-C1D9-4B12-B82C-ECCF8F698CA7}"/>
    <cellStyle name="Normal 3 2 2 2 2 2 2 2 2 2 2 2 2 2 2 2 2 2 2 2 2 2 2 2 2 26" xfId="25962" xr:uid="{425FBB28-5455-449E-89E0-B49CC64AF792}"/>
    <cellStyle name="Normal 3 2 2 2 2 2 2 2 2 2 2 2 2 2 2 2 2 2 2 2 2 2 2 2 2 27" xfId="25963" xr:uid="{4E83E9D7-C37B-44C4-830C-02156E26D455}"/>
    <cellStyle name="Normal 3 2 2 2 2 2 2 2 2 2 2 2 2 2 2 2 2 2 2 2 2 2 2 2 2 28" xfId="25964" xr:uid="{BC36D871-596E-45DA-A8CF-2EB399361A97}"/>
    <cellStyle name="Normal 3 2 2 2 2 2 2 2 2 2 2 2 2 2 2 2 2 2 2 2 2 2 2 2 2 28 2" xfId="25965" xr:uid="{833E308F-5364-43F6-9C73-8A0A081EC92F}"/>
    <cellStyle name="Normal 3 2 2 2 2 2 2 2 2 2 2 2 2 2 2 2 2 2 2 2 2 2 2 2 2 28 3" xfId="25966" xr:uid="{C9C27D24-AB95-489B-BC01-4178465910E8}"/>
    <cellStyle name="Normal 3 2 2 2 2 2 2 2 2 2 2 2 2 2 2 2 2 2 2 2 2 2 2 2 2 28 4" xfId="25967" xr:uid="{046FDD52-861B-4FC3-9802-5EC69C9EE708}"/>
    <cellStyle name="Normal 3 2 2 2 2 2 2 2 2 2 2 2 2 2 2 2 2 2 2 2 2 2 2 2 2 29" xfId="25968" xr:uid="{BAED4CEE-F55F-48C0-B657-4616E09D6E48}"/>
    <cellStyle name="Normal 3 2 2 2 2 2 2 2 2 2 2 2 2 2 2 2 2 2 2 2 2 2 2 2 2 3" xfId="25969" xr:uid="{8F5C0A5E-7BCE-4691-A4F4-2BB98EC9BF22}"/>
    <cellStyle name="Normal 3 2 2 2 2 2 2 2 2 2 2 2 2 2 2 2 2 2 2 2 2 2 2 2 2 30" xfId="25970" xr:uid="{20D8E9DD-1C9E-4B0E-A044-A4414009D81B}"/>
    <cellStyle name="Normal 3 2 2 2 2 2 2 2 2 2 2 2 2 2 2 2 2 2 2 2 2 2 2 2 2 4" xfId="25971" xr:uid="{680010CB-DD84-4AAC-B165-00CEDD624659}"/>
    <cellStyle name="Normal 3 2 2 2 2 2 2 2 2 2 2 2 2 2 2 2 2 2 2 2 2 2 2 2 2 5" xfId="25972" xr:uid="{4C69907D-C605-4C8A-863E-58E6A338F61B}"/>
    <cellStyle name="Normal 3 2 2 2 2 2 2 2 2 2 2 2 2 2 2 2 2 2 2 2 2 2 2 2 2 6" xfId="25973" xr:uid="{0DB44864-4D59-48FA-A4F1-7977D9EFE9AF}"/>
    <cellStyle name="Normal 3 2 2 2 2 2 2 2 2 2 2 2 2 2 2 2 2 2 2 2 2 2 2 2 2 7" xfId="25974" xr:uid="{EF07586B-C21B-4EF2-9DFE-6D87B39FAE4A}"/>
    <cellStyle name="Normal 3 2 2 2 2 2 2 2 2 2 2 2 2 2 2 2 2 2 2 2 2 2 2 2 2 8" xfId="25975" xr:uid="{9DF0D3A3-F16A-47D2-9613-36E3A1C99508}"/>
    <cellStyle name="Normal 3 2 2 2 2 2 2 2 2 2 2 2 2 2 2 2 2 2 2 2 2 2 2 2 2 9" xfId="25976" xr:uid="{7ED9BE1F-B2FD-4C8B-B56E-333A08A75E85}"/>
    <cellStyle name="Normal 3 2 2 2 2 2 2 2 2 2 2 2 2 2 2 2 2 2 2 2 2 2 2 2 20" xfId="25977" xr:uid="{2843BA90-ADAD-4670-B193-AB33FAF143A1}"/>
    <cellStyle name="Normal 3 2 2 2 2 2 2 2 2 2 2 2 2 2 2 2 2 2 2 2 2 2 2 2 21" xfId="25978" xr:uid="{1BB78C4B-C62B-4CA0-9539-1E40A5513751}"/>
    <cellStyle name="Normal 3 2 2 2 2 2 2 2 2 2 2 2 2 2 2 2 2 2 2 2 2 2 2 2 22" xfId="25979" xr:uid="{021E7BB4-2BA3-4DFD-83BB-8C2201D33B08}"/>
    <cellStyle name="Normal 3 2 2 2 2 2 2 2 2 2 2 2 2 2 2 2 2 2 2 2 2 2 2 2 23" xfId="25980" xr:uid="{5E91D23A-0EBE-4C6D-BD9A-61AE99CD8C9E}"/>
    <cellStyle name="Normal 3 2 2 2 2 2 2 2 2 2 2 2 2 2 2 2 2 2 2 2 2 2 2 2 24" xfId="25981" xr:uid="{B878F149-6852-41C3-8248-73A4664376BF}"/>
    <cellStyle name="Normal 3 2 2 2 2 2 2 2 2 2 2 2 2 2 2 2 2 2 2 2 2 2 2 2 25" xfId="25982" xr:uid="{1E97E31C-4E9E-4D20-96DD-D75D315D29F7}"/>
    <cellStyle name="Normal 3 2 2 2 2 2 2 2 2 2 2 2 2 2 2 2 2 2 2 2 2 2 2 2 26" xfId="25983" xr:uid="{4D12B270-D986-4C43-AC00-B594E9C38724}"/>
    <cellStyle name="Normal 3 2 2 2 2 2 2 2 2 2 2 2 2 2 2 2 2 2 2 2 2 2 2 2 27" xfId="25984" xr:uid="{616247C9-29A6-44F8-B27C-201CAEFCA294}"/>
    <cellStyle name="Normal 3 2 2 2 2 2 2 2 2 2 2 2 2 2 2 2 2 2 2 2 2 2 2 2 28" xfId="25985" xr:uid="{19511023-6678-403A-813F-8638C45E5F25}"/>
    <cellStyle name="Normal 3 2 2 2 2 2 2 2 2 2 2 2 2 2 2 2 2 2 2 2 2 2 2 2 29" xfId="25986" xr:uid="{107C50EF-59E8-44F2-9A2D-D33CEA67C2AF}"/>
    <cellStyle name="Normal 3 2 2 2 2 2 2 2 2 2 2 2 2 2 2 2 2 2 2 2 2 2 2 2 3" xfId="25987" xr:uid="{3FB7390F-2AB8-4574-AF61-63A2D266246C}"/>
    <cellStyle name="Normal 3 2 2 2 2 2 2 2 2 2 2 2 2 2 2 2 2 2 2 2 2 2 2 2 30" xfId="25988" xr:uid="{FC4AABCD-7E7E-4684-9ECD-6FB2865F9BDC}"/>
    <cellStyle name="Normal 3 2 2 2 2 2 2 2 2 2 2 2 2 2 2 2 2 2 2 2 2 2 2 2 31" xfId="25989" xr:uid="{DB0A9DD6-5DFE-4C44-8E23-4E8BE6D10313}"/>
    <cellStyle name="Normal 3 2 2 2 2 2 2 2 2 2 2 2 2 2 2 2 2 2 2 2 2 2 2 2 32" xfId="25990" xr:uid="{5976F3D8-58BB-49B9-8798-F95A2FF17807}"/>
    <cellStyle name="Normal 3 2 2 2 2 2 2 2 2 2 2 2 2 2 2 2 2 2 2 2 2 2 2 2 33" xfId="25991" xr:uid="{E05723C9-974F-4F4C-B74C-80BB9A70337F}"/>
    <cellStyle name="Normal 3 2 2 2 2 2 2 2 2 2 2 2 2 2 2 2 2 2 2 2 2 2 2 2 34" xfId="25992" xr:uid="{99CA0CC6-E8ED-47F3-89B5-198FE280A7DC}"/>
    <cellStyle name="Normal 3 2 2 2 2 2 2 2 2 2 2 2 2 2 2 2 2 2 2 2 2 2 2 2 34 2" xfId="25993" xr:uid="{A4F65963-74E4-47CD-9DC6-0683D877ECA8}"/>
    <cellStyle name="Normal 3 2 2 2 2 2 2 2 2 2 2 2 2 2 2 2 2 2 2 2 2 2 2 2 34 3" xfId="25994" xr:uid="{2356D375-05A4-4A46-BC50-B935D4D3391A}"/>
    <cellStyle name="Normal 3 2 2 2 2 2 2 2 2 2 2 2 2 2 2 2 2 2 2 2 2 2 2 2 34 4" xfId="25995" xr:uid="{47543D38-F962-43B5-B0C4-7EBD32BEE50C}"/>
    <cellStyle name="Normal 3 2 2 2 2 2 2 2 2 2 2 2 2 2 2 2 2 2 2 2 2 2 2 2 35" xfId="25996" xr:uid="{242EF37C-AE7A-42E3-BA56-39897B314C84}"/>
    <cellStyle name="Normal 3 2 2 2 2 2 2 2 2 2 2 2 2 2 2 2 2 2 2 2 2 2 2 2 36" xfId="25997" xr:uid="{1AD5BB1A-5CE3-46F7-B7D0-30B38557D8C5}"/>
    <cellStyle name="Normal 3 2 2 2 2 2 2 2 2 2 2 2 2 2 2 2 2 2 2 2 2 2 2 2 4" xfId="25998" xr:uid="{68D1A8E2-CA4A-472C-866C-C35ABC67322D}"/>
    <cellStyle name="Normal 3 2 2 2 2 2 2 2 2 2 2 2 2 2 2 2 2 2 2 2 2 2 2 2 5" xfId="25999" xr:uid="{0DC03FE3-4FF1-43A5-B08B-E5FF458C4DAB}"/>
    <cellStyle name="Normal 3 2 2 2 2 2 2 2 2 2 2 2 2 2 2 2 2 2 2 2 2 2 2 2 6" xfId="26000" xr:uid="{08EA877F-659C-451A-9E73-C0968CA7FF61}"/>
    <cellStyle name="Normal 3 2 2 2 2 2 2 2 2 2 2 2 2 2 2 2 2 2 2 2 2 2 2 2 7" xfId="26001" xr:uid="{A27F41FC-F6EB-4516-A892-1276A8680FA5}"/>
    <cellStyle name="Normal 3 2 2 2 2 2 2 2 2 2 2 2 2 2 2 2 2 2 2 2 2 2 2 2 8" xfId="26002" xr:uid="{DEC70987-9F3D-4F01-A2B9-D41AAD544717}"/>
    <cellStyle name="Normal 3 2 2 2 2 2 2 2 2 2 2 2 2 2 2 2 2 2 2 2 2 2 2 2 9" xfId="26003" xr:uid="{1B6568E4-2A1B-49B8-A07E-99534F0AA24D}"/>
    <cellStyle name="Normal 3 2 2 2 2 2 2 2 2 2 2 2 2 2 2 2 2 2 2 2 2 2 2 20" xfId="26004" xr:uid="{36EA1480-1984-487C-BBBB-B67A79FE80C4}"/>
    <cellStyle name="Normal 3 2 2 2 2 2 2 2 2 2 2 2 2 2 2 2 2 2 2 2 2 2 2 21" xfId="26005" xr:uid="{3BEEE8FD-5254-4E80-881B-FB977B45B460}"/>
    <cellStyle name="Normal 3 2 2 2 2 2 2 2 2 2 2 2 2 2 2 2 2 2 2 2 2 2 2 22" xfId="26006" xr:uid="{83228C6B-B070-4D03-AEFC-1D0CE0C305DA}"/>
    <cellStyle name="Normal 3 2 2 2 2 2 2 2 2 2 2 2 2 2 2 2 2 2 2 2 2 2 2 23" xfId="26007" xr:uid="{635C5BA7-8333-444A-BCA8-A0E0BDD7DB03}"/>
    <cellStyle name="Normal 3 2 2 2 2 2 2 2 2 2 2 2 2 2 2 2 2 2 2 2 2 2 2 24" xfId="26008" xr:uid="{1789C66E-6AF1-410B-BD7D-21D9BB3E49EB}"/>
    <cellStyle name="Normal 3 2 2 2 2 2 2 2 2 2 2 2 2 2 2 2 2 2 2 2 2 2 2 25" xfId="26009" xr:uid="{7896B3CF-2934-4693-8A8A-1BAD541512CA}"/>
    <cellStyle name="Normal 3 2 2 2 2 2 2 2 2 2 2 2 2 2 2 2 2 2 2 2 2 2 2 26" xfId="26010" xr:uid="{88EEC278-8D8A-44CB-BCD1-ECC7B55F4E9A}"/>
    <cellStyle name="Normal 3 2 2 2 2 2 2 2 2 2 2 2 2 2 2 2 2 2 2 2 2 2 2 27" xfId="26011" xr:uid="{8BAA4A05-2D68-43E0-8399-C97F76F164B2}"/>
    <cellStyle name="Normal 3 2 2 2 2 2 2 2 2 2 2 2 2 2 2 2 2 2 2 2 2 2 2 28" xfId="26012" xr:uid="{7B69D5A9-FD03-4565-9230-140AA3752546}"/>
    <cellStyle name="Normal 3 2 2 2 2 2 2 2 2 2 2 2 2 2 2 2 2 2 2 2 2 2 2 29" xfId="26013" xr:uid="{73F51F3A-52B6-494A-B39B-985DD6349625}"/>
    <cellStyle name="Normal 3 2 2 2 2 2 2 2 2 2 2 2 2 2 2 2 2 2 2 2 2 2 2 3" xfId="26014" xr:uid="{BE673249-F322-4043-A551-060FB55A2CBD}"/>
    <cellStyle name="Normal 3 2 2 2 2 2 2 2 2 2 2 2 2 2 2 2 2 2 2 2 2 2 2 30" xfId="26015" xr:uid="{00EB8433-07E1-43E6-8EB6-277CBACEED78}"/>
    <cellStyle name="Normal 3 2 2 2 2 2 2 2 2 2 2 2 2 2 2 2 2 2 2 2 2 2 2 31" xfId="26016" xr:uid="{2E607425-8A0A-4F07-AB91-3CB0BE6CD505}"/>
    <cellStyle name="Normal 3 2 2 2 2 2 2 2 2 2 2 2 2 2 2 2 2 2 2 2 2 2 2 32" xfId="26017" xr:uid="{2971462A-4BEA-4AF3-B8C7-ABED9460A3FD}"/>
    <cellStyle name="Normal 3 2 2 2 2 2 2 2 2 2 2 2 2 2 2 2 2 2 2 2 2 2 2 33" xfId="26018" xr:uid="{568260C1-389B-457D-B027-FC460F7D203E}"/>
    <cellStyle name="Normal 3 2 2 2 2 2 2 2 2 2 2 2 2 2 2 2 2 2 2 2 2 2 2 34" xfId="26019" xr:uid="{8BA05CDF-700E-4CF1-A6E4-9BCCFD8EF4DD}"/>
    <cellStyle name="Normal 3 2 2 2 2 2 2 2 2 2 2 2 2 2 2 2 2 2 2 2 2 2 2 35" xfId="26020" xr:uid="{1CBB2696-C180-4E0A-882B-8D8A11C7BF75}"/>
    <cellStyle name="Normal 3 2 2 2 2 2 2 2 2 2 2 2 2 2 2 2 2 2 2 2 2 2 2 35 2" xfId="26021" xr:uid="{6B4B5ED0-30AE-4B08-ABBD-3AA42ED8C8D9}"/>
    <cellStyle name="Normal 3 2 2 2 2 2 2 2 2 2 2 2 2 2 2 2 2 2 2 2 2 2 2 35 3" xfId="26022" xr:uid="{EDB45B50-9C9A-4967-BE0D-0FB16B0C5AA0}"/>
    <cellStyle name="Normal 3 2 2 2 2 2 2 2 2 2 2 2 2 2 2 2 2 2 2 2 2 2 2 35 4" xfId="26023" xr:uid="{01BF027E-3EE6-4736-8B14-9AB2231633BF}"/>
    <cellStyle name="Normal 3 2 2 2 2 2 2 2 2 2 2 2 2 2 2 2 2 2 2 2 2 2 2 36" xfId="26024" xr:uid="{32A8F5E6-16C8-4551-BBF4-7AD97CA993EB}"/>
    <cellStyle name="Normal 3 2 2 2 2 2 2 2 2 2 2 2 2 2 2 2 2 2 2 2 2 2 2 37" xfId="26025" xr:uid="{0E0CA50D-2357-4C9E-B23B-BE72521A2100}"/>
    <cellStyle name="Normal 3 2 2 2 2 2 2 2 2 2 2 2 2 2 2 2 2 2 2 2 2 2 2 4" xfId="26026" xr:uid="{927574E6-B88E-447B-BA5F-D091CB550989}"/>
    <cellStyle name="Normal 3 2 2 2 2 2 2 2 2 2 2 2 2 2 2 2 2 2 2 2 2 2 2 5" xfId="26027" xr:uid="{E67F3FD9-89C7-4F6C-A729-EDA393B208D8}"/>
    <cellStyle name="Normal 3 2 2 2 2 2 2 2 2 2 2 2 2 2 2 2 2 2 2 2 2 2 2 6" xfId="26028" xr:uid="{3D3C601F-790F-4912-B073-C26AC75DBC92}"/>
    <cellStyle name="Normal 3 2 2 2 2 2 2 2 2 2 2 2 2 2 2 2 2 2 2 2 2 2 2 7" xfId="26029" xr:uid="{3ED0D32E-8E5F-4161-AE34-3EC04B227368}"/>
    <cellStyle name="Normal 3 2 2 2 2 2 2 2 2 2 2 2 2 2 2 2 2 2 2 2 2 2 2 8" xfId="26030" xr:uid="{D37F4D1B-0B07-40F0-89DB-0FF987033BD1}"/>
    <cellStyle name="Normal 3 2 2 2 2 2 2 2 2 2 2 2 2 2 2 2 2 2 2 2 2 2 2 9" xfId="26031" xr:uid="{6B12F47F-FD88-4D73-A37E-41A5BE35EC60}"/>
    <cellStyle name="Normal 3 2 2 2 2 2 2 2 2 2 2 2 2 2 2 2 2 2 2 2 2 2 20" xfId="26032" xr:uid="{5E6A9D7B-2143-4D25-AC2C-75441D66E598}"/>
    <cellStyle name="Normal 3 2 2 2 2 2 2 2 2 2 2 2 2 2 2 2 2 2 2 2 2 2 21" xfId="26033" xr:uid="{35EE47AB-B8B3-4867-B065-25D87A507CC8}"/>
    <cellStyle name="Normal 3 2 2 2 2 2 2 2 2 2 2 2 2 2 2 2 2 2 2 2 2 2 22" xfId="26034" xr:uid="{9F1BC835-9D90-4202-9102-E15A5DED0811}"/>
    <cellStyle name="Normal 3 2 2 2 2 2 2 2 2 2 2 2 2 2 2 2 2 2 2 2 2 2 23" xfId="26035" xr:uid="{51A938C4-60FE-4A5A-9C00-4FA77F727AA7}"/>
    <cellStyle name="Normal 3 2 2 2 2 2 2 2 2 2 2 2 2 2 2 2 2 2 2 2 2 2 24" xfId="26036" xr:uid="{2CD0ADA9-F93A-4658-894C-24F3D38008C4}"/>
    <cellStyle name="Normal 3 2 2 2 2 2 2 2 2 2 2 2 2 2 2 2 2 2 2 2 2 2 25" xfId="26037" xr:uid="{20C9E59E-5C7A-48F3-95A8-66E3F96D4724}"/>
    <cellStyle name="Normal 3 2 2 2 2 2 2 2 2 2 2 2 2 2 2 2 2 2 2 2 2 2 26" xfId="26038" xr:uid="{FD7D9903-FD3A-443E-9364-87736AD01480}"/>
    <cellStyle name="Normal 3 2 2 2 2 2 2 2 2 2 2 2 2 2 2 2 2 2 2 2 2 2 27" xfId="26039" xr:uid="{7EFA16B1-DADF-42B9-B2FE-A2275F2224E4}"/>
    <cellStyle name="Normal 3 2 2 2 2 2 2 2 2 2 2 2 2 2 2 2 2 2 2 2 2 2 28" xfId="26040" xr:uid="{9FD85600-3007-4149-B034-CC37CA52B127}"/>
    <cellStyle name="Normal 3 2 2 2 2 2 2 2 2 2 2 2 2 2 2 2 2 2 2 2 2 2 29" xfId="26041" xr:uid="{D74AF18B-41F7-4FAB-AEAA-401AA8A2D022}"/>
    <cellStyle name="Normal 3 2 2 2 2 2 2 2 2 2 2 2 2 2 2 2 2 2 2 2 2 2 3" xfId="26042" xr:uid="{B4E35AA2-BD13-4DE0-8EC6-72F13290EDDF}"/>
    <cellStyle name="Normal 3 2 2 2 2 2 2 2 2 2 2 2 2 2 2 2 2 2 2 2 2 2 30" xfId="26043" xr:uid="{A8ECD880-1952-4ADA-911C-F14B4ABDC0EC}"/>
    <cellStyle name="Normal 3 2 2 2 2 2 2 2 2 2 2 2 2 2 2 2 2 2 2 2 2 2 31" xfId="26044" xr:uid="{63CCF17C-51BE-4195-8502-1752F5CC553E}"/>
    <cellStyle name="Normal 3 2 2 2 2 2 2 2 2 2 2 2 2 2 2 2 2 2 2 2 2 2 32" xfId="26045" xr:uid="{33E368DE-EC39-41C1-94C5-CD801F56F43D}"/>
    <cellStyle name="Normal 3 2 2 2 2 2 2 2 2 2 2 2 2 2 2 2 2 2 2 2 2 2 33" xfId="26046" xr:uid="{9C329451-9647-4EFD-A7EE-CFB2845DA8F7}"/>
    <cellStyle name="Normal 3 2 2 2 2 2 2 2 2 2 2 2 2 2 2 2 2 2 2 2 2 2 34" xfId="26047" xr:uid="{FC10BEED-DA52-4A82-8243-AE5E65E138BF}"/>
    <cellStyle name="Normal 3 2 2 2 2 2 2 2 2 2 2 2 2 2 2 2 2 2 2 2 2 2 35" xfId="26048" xr:uid="{7FB23EB4-6DC3-431A-ABD1-AEDF57A5740A}"/>
    <cellStyle name="Normal 3 2 2 2 2 2 2 2 2 2 2 2 2 2 2 2 2 2 2 2 2 2 36" xfId="26049" xr:uid="{A4219262-C96A-4A85-88D0-4721BBDA7E2A}"/>
    <cellStyle name="Normal 3 2 2 2 2 2 2 2 2 2 2 2 2 2 2 2 2 2 2 2 2 2 37" xfId="26050" xr:uid="{2E580C80-6495-49D6-97E5-549A1BF8F100}"/>
    <cellStyle name="Normal 3 2 2 2 2 2 2 2 2 2 2 2 2 2 2 2 2 2 2 2 2 2 38" xfId="26051" xr:uid="{04C24328-4C3C-420E-B59F-45D1D4ADA865}"/>
    <cellStyle name="Normal 3 2 2 2 2 2 2 2 2 2 2 2 2 2 2 2 2 2 2 2 2 2 39" xfId="26052" xr:uid="{89188863-3B03-4F7F-AB51-1BBDA36AEF57}"/>
    <cellStyle name="Normal 3 2 2 2 2 2 2 2 2 2 2 2 2 2 2 2 2 2 2 2 2 2 4" xfId="26053" xr:uid="{8B1D7AA0-B2B7-4B55-B144-1247FD322D58}"/>
    <cellStyle name="Normal 3 2 2 2 2 2 2 2 2 2 2 2 2 2 2 2 2 2 2 2 2 2 40" xfId="26054" xr:uid="{1EA717E1-18CF-4E83-BA8F-72A053E2D5A8}"/>
    <cellStyle name="Normal 3 2 2 2 2 2 2 2 2 2 2 2 2 2 2 2 2 2 2 2 2 2 41" xfId="26055" xr:uid="{72F68545-9F0B-4A85-97D3-0F2440B8BEFD}"/>
    <cellStyle name="Normal 3 2 2 2 2 2 2 2 2 2 2 2 2 2 2 2 2 2 2 2 2 2 42" xfId="26056" xr:uid="{67B9515E-6F83-4CFA-98ED-BB321B31672B}"/>
    <cellStyle name="Normal 3 2 2 2 2 2 2 2 2 2 2 2 2 2 2 2 2 2 2 2 2 2 43" xfId="26057" xr:uid="{0C4B3E06-9CDE-4B62-9F02-9F764E576B63}"/>
    <cellStyle name="Normal 3 2 2 2 2 2 2 2 2 2 2 2 2 2 2 2 2 2 2 2 2 2 44" xfId="26058" xr:uid="{B0B9031B-C6CF-4410-B387-6D610AF51B4B}"/>
    <cellStyle name="Normal 3 2 2 2 2 2 2 2 2 2 2 2 2 2 2 2 2 2 2 2 2 2 45" xfId="26059" xr:uid="{ABC58368-61F3-4FEC-B244-1BA6D84E7FD9}"/>
    <cellStyle name="Normal 3 2 2 2 2 2 2 2 2 2 2 2 2 2 2 2 2 2 2 2 2 2 45 2" xfId="26060" xr:uid="{CE36D200-0F09-4434-8BD5-FB14FE68EE73}"/>
    <cellStyle name="Normal 3 2 2 2 2 2 2 2 2 2 2 2 2 2 2 2 2 2 2 2 2 2 45 3" xfId="26061" xr:uid="{C2017C8E-7D72-4F9E-89B9-178A759A3895}"/>
    <cellStyle name="Normal 3 2 2 2 2 2 2 2 2 2 2 2 2 2 2 2 2 2 2 2 2 2 45 4" xfId="26062" xr:uid="{D6A54819-9C9D-4E7F-AB87-5C500F0DBC13}"/>
    <cellStyle name="Normal 3 2 2 2 2 2 2 2 2 2 2 2 2 2 2 2 2 2 2 2 2 2 46" xfId="26063" xr:uid="{08D1EC92-EB47-4986-99FA-C41230B1406F}"/>
    <cellStyle name="Normal 3 2 2 2 2 2 2 2 2 2 2 2 2 2 2 2 2 2 2 2 2 2 47" xfId="26064" xr:uid="{7FCF67FE-D661-41FF-AC93-8EF38D9C8A05}"/>
    <cellStyle name="Normal 3 2 2 2 2 2 2 2 2 2 2 2 2 2 2 2 2 2 2 2 2 2 5" xfId="26065" xr:uid="{6E9FBFF7-0C62-4B16-8A85-798C73A68F83}"/>
    <cellStyle name="Normal 3 2 2 2 2 2 2 2 2 2 2 2 2 2 2 2 2 2 2 2 2 2 6" xfId="26066" xr:uid="{D7636979-3980-4DDB-9E89-A140F2A6407C}"/>
    <cellStyle name="Normal 3 2 2 2 2 2 2 2 2 2 2 2 2 2 2 2 2 2 2 2 2 2 7" xfId="26067" xr:uid="{FE0BACA2-BF4B-4519-B242-9D518647D344}"/>
    <cellStyle name="Normal 3 2 2 2 2 2 2 2 2 2 2 2 2 2 2 2 2 2 2 2 2 2 8" xfId="26068" xr:uid="{E0CD7749-96FD-45EB-A1EF-F9317A8C18E0}"/>
    <cellStyle name="Normal 3 2 2 2 2 2 2 2 2 2 2 2 2 2 2 2 2 2 2 2 2 2 9" xfId="26069" xr:uid="{21ACA0BD-5F72-47A2-BC12-5B6A56AF9D33}"/>
    <cellStyle name="Normal 3 2 2 2 2 2 2 2 2 2 2 2 2 2 2 2 2 2 2 2 2 20" xfId="26070" xr:uid="{036F808C-32B2-4D89-8E48-004C9EACCC30}"/>
    <cellStyle name="Normal 3 2 2 2 2 2 2 2 2 2 2 2 2 2 2 2 2 2 2 2 2 21" xfId="26071" xr:uid="{A78F5664-5FD8-476B-9AAE-DC4FFC73139F}"/>
    <cellStyle name="Normal 3 2 2 2 2 2 2 2 2 2 2 2 2 2 2 2 2 2 2 2 2 22" xfId="26072" xr:uid="{6E7AD965-9E03-4E40-A350-4FAAEC9A95C6}"/>
    <cellStyle name="Normal 3 2 2 2 2 2 2 2 2 2 2 2 2 2 2 2 2 2 2 2 2 23" xfId="26073" xr:uid="{A462B50D-144C-4623-876D-B557B8D3BA59}"/>
    <cellStyle name="Normal 3 2 2 2 2 2 2 2 2 2 2 2 2 2 2 2 2 2 2 2 2 24" xfId="26074" xr:uid="{C2FC64F0-4877-4334-A5BE-BADE9591152A}"/>
    <cellStyle name="Normal 3 2 2 2 2 2 2 2 2 2 2 2 2 2 2 2 2 2 2 2 2 25" xfId="26075" xr:uid="{012D836A-0680-4B6A-89CD-BEC67ECB64E1}"/>
    <cellStyle name="Normal 3 2 2 2 2 2 2 2 2 2 2 2 2 2 2 2 2 2 2 2 2 26" xfId="26076" xr:uid="{9586CCDD-0A9F-48FA-BA8E-89AD9803C930}"/>
    <cellStyle name="Normal 3 2 2 2 2 2 2 2 2 2 2 2 2 2 2 2 2 2 2 2 2 27" xfId="26077" xr:uid="{E3C28E88-BCB3-417B-BADD-63BBE934BDFC}"/>
    <cellStyle name="Normal 3 2 2 2 2 2 2 2 2 2 2 2 2 2 2 2 2 2 2 2 2 28" xfId="26078" xr:uid="{D114631E-0964-4D34-9487-274D971136D9}"/>
    <cellStyle name="Normal 3 2 2 2 2 2 2 2 2 2 2 2 2 2 2 2 2 2 2 2 2 29" xfId="26079" xr:uid="{BFBD0A12-B7E6-4895-B1BD-117CAE7236C9}"/>
    <cellStyle name="Normal 3 2 2 2 2 2 2 2 2 2 2 2 2 2 2 2 2 2 2 2 2 3" xfId="26080" xr:uid="{E6D433D3-17E8-457E-84E4-31415AE9B2AA}"/>
    <cellStyle name="Normal 3 2 2 2 2 2 2 2 2 2 2 2 2 2 2 2 2 2 2 2 2 30" xfId="26081" xr:uid="{57E6B382-F992-478C-BE1E-B033348C23C4}"/>
    <cellStyle name="Normal 3 2 2 2 2 2 2 2 2 2 2 2 2 2 2 2 2 2 2 2 2 31" xfId="26082" xr:uid="{D2D37B19-C12E-457C-8C1C-8EDF7B123EE3}"/>
    <cellStyle name="Normal 3 2 2 2 2 2 2 2 2 2 2 2 2 2 2 2 2 2 2 2 2 32" xfId="26083" xr:uid="{4EE1FF95-7A88-4BEC-8AC1-A5DBAC516BBE}"/>
    <cellStyle name="Normal 3 2 2 2 2 2 2 2 2 2 2 2 2 2 2 2 2 2 2 2 2 33" xfId="26084" xr:uid="{9FB44FF3-F680-4B55-8D63-9C891E385861}"/>
    <cellStyle name="Normal 3 2 2 2 2 2 2 2 2 2 2 2 2 2 2 2 2 2 2 2 2 34" xfId="26085" xr:uid="{8D7E7F53-F1A9-4EF4-9DFB-6A513398719C}"/>
    <cellStyle name="Normal 3 2 2 2 2 2 2 2 2 2 2 2 2 2 2 2 2 2 2 2 2 35" xfId="26086" xr:uid="{E3CBB5B6-33C1-4E0A-9711-9ED629DE7208}"/>
    <cellStyle name="Normal 3 2 2 2 2 2 2 2 2 2 2 2 2 2 2 2 2 2 2 2 2 36" xfId="26087" xr:uid="{F39413DE-D8A5-4204-AA62-BF5EC464662D}"/>
    <cellStyle name="Normal 3 2 2 2 2 2 2 2 2 2 2 2 2 2 2 2 2 2 2 2 2 37" xfId="26088" xr:uid="{CD9E8A22-2FC8-4973-8253-56A529462B72}"/>
    <cellStyle name="Normal 3 2 2 2 2 2 2 2 2 2 2 2 2 2 2 2 2 2 2 2 2 38" xfId="26089" xr:uid="{6CCFE071-D0F0-4099-8EDE-E579A697C603}"/>
    <cellStyle name="Normal 3 2 2 2 2 2 2 2 2 2 2 2 2 2 2 2 2 2 2 2 2 39" xfId="26090" xr:uid="{DA0CC968-201B-47F9-9F1B-2D71A9BDDC34}"/>
    <cellStyle name="Normal 3 2 2 2 2 2 2 2 2 2 2 2 2 2 2 2 2 2 2 2 2 4" xfId="26091" xr:uid="{E56D5F0A-972D-42D9-8C02-E1691E1E9805}"/>
    <cellStyle name="Normal 3 2 2 2 2 2 2 2 2 2 2 2 2 2 2 2 2 2 2 2 2 40" xfId="26092" xr:uid="{4CF46EB4-DC65-41D9-A781-A841A47B286B}"/>
    <cellStyle name="Normal 3 2 2 2 2 2 2 2 2 2 2 2 2 2 2 2 2 2 2 2 2 41" xfId="26093" xr:uid="{87BEBB7D-C162-4FC0-872B-189ECEF7DDD1}"/>
    <cellStyle name="Normal 3 2 2 2 2 2 2 2 2 2 2 2 2 2 2 2 2 2 2 2 2 42" xfId="26094" xr:uid="{180E3F21-71E6-47CE-94B0-6EB360E5E1AF}"/>
    <cellStyle name="Normal 3 2 2 2 2 2 2 2 2 2 2 2 2 2 2 2 2 2 2 2 2 43" xfId="26095" xr:uid="{9CC3B403-F391-46E1-B691-CEFD20E47286}"/>
    <cellStyle name="Normal 3 2 2 2 2 2 2 2 2 2 2 2 2 2 2 2 2 2 2 2 2 44" xfId="26096" xr:uid="{58C850A3-00C4-4B4E-99D9-6876A2A29023}"/>
    <cellStyle name="Normal 3 2 2 2 2 2 2 2 2 2 2 2 2 2 2 2 2 2 2 2 2 45" xfId="26097" xr:uid="{D6BDDDAD-B981-413F-8261-CEC812C0441F}"/>
    <cellStyle name="Normal 3 2 2 2 2 2 2 2 2 2 2 2 2 2 2 2 2 2 2 2 2 45 2" xfId="26098" xr:uid="{08124B21-D321-4FE5-96EF-9717FAB0A1D0}"/>
    <cellStyle name="Normal 3 2 2 2 2 2 2 2 2 2 2 2 2 2 2 2 2 2 2 2 2 45 3" xfId="26099" xr:uid="{385E93C9-D7FA-4355-A027-A89729AA0CE9}"/>
    <cellStyle name="Normal 3 2 2 2 2 2 2 2 2 2 2 2 2 2 2 2 2 2 2 2 2 45 4" xfId="26100" xr:uid="{015963A4-F69B-41CF-BAED-A807CB4022FE}"/>
    <cellStyle name="Normal 3 2 2 2 2 2 2 2 2 2 2 2 2 2 2 2 2 2 2 2 2 46" xfId="26101" xr:uid="{02C0F98B-C835-4194-B0BD-96C2921F7F5F}"/>
    <cellStyle name="Normal 3 2 2 2 2 2 2 2 2 2 2 2 2 2 2 2 2 2 2 2 2 47" xfId="26102" xr:uid="{7EE3B4D0-6AD8-4FB6-8D70-123245AEF316}"/>
    <cellStyle name="Normal 3 2 2 2 2 2 2 2 2 2 2 2 2 2 2 2 2 2 2 2 2 5" xfId="26103" xr:uid="{9CD7E70D-558D-4C92-855F-F82CB376D803}"/>
    <cellStyle name="Normal 3 2 2 2 2 2 2 2 2 2 2 2 2 2 2 2 2 2 2 2 2 6" xfId="26104" xr:uid="{0F248A87-A6F5-44F2-93A8-A9882EAB5AD1}"/>
    <cellStyle name="Normal 3 2 2 2 2 2 2 2 2 2 2 2 2 2 2 2 2 2 2 2 2 7" xfId="26105" xr:uid="{B70E18E5-BD07-4C05-97AA-5E8458E834EB}"/>
    <cellStyle name="Normal 3 2 2 2 2 2 2 2 2 2 2 2 2 2 2 2 2 2 2 2 2 8" xfId="26106" xr:uid="{6DD60339-5DFB-46E8-A24E-9FAC38D9BC7D}"/>
    <cellStyle name="Normal 3 2 2 2 2 2 2 2 2 2 2 2 2 2 2 2 2 2 2 2 2 9" xfId="26107" xr:uid="{49050E64-C4A2-4A33-835D-DCEA94E4E570}"/>
    <cellStyle name="Normal 3 2 2 2 2 2 2 2 2 2 2 2 2 2 2 2 2 2 2 2 20" xfId="26108" xr:uid="{C19C088B-F35A-4A16-8E5F-2F9416F6EA08}"/>
    <cellStyle name="Normal 3 2 2 2 2 2 2 2 2 2 2 2 2 2 2 2 2 2 2 2 21" xfId="26109" xr:uid="{F24F8857-93F4-4272-B4E3-FCA1FA14F0AD}"/>
    <cellStyle name="Normal 3 2 2 2 2 2 2 2 2 2 2 2 2 2 2 2 2 2 2 2 22" xfId="26110" xr:uid="{F58209A2-23D1-4048-80DF-89FE07A159F4}"/>
    <cellStyle name="Normal 3 2 2 2 2 2 2 2 2 2 2 2 2 2 2 2 2 2 2 2 23" xfId="26111" xr:uid="{D8C091A6-782B-47C4-8DAC-6E39144A7A46}"/>
    <cellStyle name="Normal 3 2 2 2 2 2 2 2 2 2 2 2 2 2 2 2 2 2 2 2 24" xfId="26112" xr:uid="{EFE5B63B-6732-49FF-8AFD-011C62EB4E5C}"/>
    <cellStyle name="Normal 3 2 2 2 2 2 2 2 2 2 2 2 2 2 2 2 2 2 2 2 25" xfId="26113" xr:uid="{6AB7E52A-4465-4975-9153-CFCB7054F853}"/>
    <cellStyle name="Normal 3 2 2 2 2 2 2 2 2 2 2 2 2 2 2 2 2 2 2 2 26" xfId="26114" xr:uid="{CFD9E20F-67EC-4D73-8382-14CF1CCAC748}"/>
    <cellStyle name="Normal 3 2 2 2 2 2 2 2 2 2 2 2 2 2 2 2 2 2 2 2 27" xfId="26115" xr:uid="{11ED46A9-3199-476C-8791-EECE6B7DF68F}"/>
    <cellStyle name="Normal 3 2 2 2 2 2 2 2 2 2 2 2 2 2 2 2 2 2 2 2 28" xfId="26116" xr:uid="{1A110393-7D9E-4FDB-9D8A-5B0551BF5E41}"/>
    <cellStyle name="Normal 3 2 2 2 2 2 2 2 2 2 2 2 2 2 2 2 2 2 2 2 29" xfId="26117" xr:uid="{81801C09-15DF-4FB1-B667-22D817EE220C}"/>
    <cellStyle name="Normal 3 2 2 2 2 2 2 2 2 2 2 2 2 2 2 2 2 2 2 2 3" xfId="26118" xr:uid="{8008E691-DE1E-4D8A-AD97-3FDE3F83E077}"/>
    <cellStyle name="Normal 3 2 2 2 2 2 2 2 2 2 2 2 2 2 2 2 2 2 2 2 30" xfId="26119" xr:uid="{29DC012F-D8B7-436D-8DD9-5AB4CCD509A9}"/>
    <cellStyle name="Normal 3 2 2 2 2 2 2 2 2 2 2 2 2 2 2 2 2 2 2 2 31" xfId="26120" xr:uid="{4DC1A943-8931-4106-81FE-65A8235E6B17}"/>
    <cellStyle name="Normal 3 2 2 2 2 2 2 2 2 2 2 2 2 2 2 2 2 2 2 2 32" xfId="26121" xr:uid="{72340701-79BF-42DE-B47E-1BCF65A2FFCE}"/>
    <cellStyle name="Normal 3 2 2 2 2 2 2 2 2 2 2 2 2 2 2 2 2 2 2 2 33" xfId="26122" xr:uid="{5B11C1F5-92CB-4A6F-96C1-C803E3F30E8B}"/>
    <cellStyle name="Normal 3 2 2 2 2 2 2 2 2 2 2 2 2 2 2 2 2 2 2 2 34" xfId="26123" xr:uid="{96DE4F80-3B15-4419-A5F5-8E4F7E677083}"/>
    <cellStyle name="Normal 3 2 2 2 2 2 2 2 2 2 2 2 2 2 2 2 2 2 2 2 35" xfId="26124" xr:uid="{D060BD39-3206-49C6-AB1D-F2264D284A8F}"/>
    <cellStyle name="Normal 3 2 2 2 2 2 2 2 2 2 2 2 2 2 2 2 2 2 2 2 36" xfId="26125" xr:uid="{7B70DD27-4FBF-43B9-A307-25E20389060A}"/>
    <cellStyle name="Normal 3 2 2 2 2 2 2 2 2 2 2 2 2 2 2 2 2 2 2 2 37" xfId="26126" xr:uid="{E21538AF-B713-4FDB-9421-FD693749548D}"/>
    <cellStyle name="Normal 3 2 2 2 2 2 2 2 2 2 2 2 2 2 2 2 2 2 2 2 38" xfId="26127" xr:uid="{036E1153-836B-4B3E-992E-B8A4ED2C431D}"/>
    <cellStyle name="Normal 3 2 2 2 2 2 2 2 2 2 2 2 2 2 2 2 2 2 2 2 39" xfId="26128" xr:uid="{813C2E1A-EB3B-407D-873C-0B2D29A158C5}"/>
    <cellStyle name="Normal 3 2 2 2 2 2 2 2 2 2 2 2 2 2 2 2 2 2 2 2 4" xfId="26129" xr:uid="{112C1D5A-A45A-4FEC-9958-A5AF9EC83407}"/>
    <cellStyle name="Normal 3 2 2 2 2 2 2 2 2 2 2 2 2 2 2 2 2 2 2 2 40" xfId="26130" xr:uid="{1C31F01E-311E-46E4-A659-90502C062C85}"/>
    <cellStyle name="Normal 3 2 2 2 2 2 2 2 2 2 2 2 2 2 2 2 2 2 2 2 41" xfId="26131" xr:uid="{36059081-DCDC-4AA3-A220-E6D1A448973F}"/>
    <cellStyle name="Normal 3 2 2 2 2 2 2 2 2 2 2 2 2 2 2 2 2 2 2 2 42" xfId="26132" xr:uid="{62F78C20-21B6-4A07-B35C-A59727B70D7E}"/>
    <cellStyle name="Normal 3 2 2 2 2 2 2 2 2 2 2 2 2 2 2 2 2 2 2 2 43" xfId="26133" xr:uid="{97B91C2E-D86B-4153-80D7-D7A4928D1951}"/>
    <cellStyle name="Normal 3 2 2 2 2 2 2 2 2 2 2 2 2 2 2 2 2 2 2 2 44" xfId="26134" xr:uid="{54243AF0-0BE1-4C44-B1C9-9FC2E146FDBE}"/>
    <cellStyle name="Normal 3 2 2 2 2 2 2 2 2 2 2 2 2 2 2 2 2 2 2 2 45" xfId="26135" xr:uid="{F9D182F7-3BEC-45EA-86FA-84034EBD9BAC}"/>
    <cellStyle name="Normal 3 2 2 2 2 2 2 2 2 2 2 2 2 2 2 2 2 2 2 2 46" xfId="26136" xr:uid="{247D6676-A92F-4040-8723-63B4791DD049}"/>
    <cellStyle name="Normal 3 2 2 2 2 2 2 2 2 2 2 2 2 2 2 2 2 2 2 2 47" xfId="26137" xr:uid="{7D73E7AA-E625-462F-BC91-FB7CB49A921C}"/>
    <cellStyle name="Normal 3 2 2 2 2 2 2 2 2 2 2 2 2 2 2 2 2 2 2 2 48" xfId="26138" xr:uid="{6756C19C-4E53-4555-89BA-E7AFADD86697}"/>
    <cellStyle name="Normal 3 2 2 2 2 2 2 2 2 2 2 2 2 2 2 2 2 2 2 2 48 2" xfId="26139" xr:uid="{C90D73D9-1234-4D69-A01E-5B7FFA28940B}"/>
    <cellStyle name="Normal 3 2 2 2 2 2 2 2 2 2 2 2 2 2 2 2 2 2 2 2 48 3" xfId="26140" xr:uid="{AE0B36BC-8793-45E2-B58C-95D165697473}"/>
    <cellStyle name="Normal 3 2 2 2 2 2 2 2 2 2 2 2 2 2 2 2 2 2 2 2 48 4" xfId="26141" xr:uid="{69262C83-4990-4AD1-B851-DDA714DCDDD9}"/>
    <cellStyle name="Normal 3 2 2 2 2 2 2 2 2 2 2 2 2 2 2 2 2 2 2 2 49" xfId="26142" xr:uid="{03B28926-F08E-4F1F-8728-87C34BAD3A5C}"/>
    <cellStyle name="Normal 3 2 2 2 2 2 2 2 2 2 2 2 2 2 2 2 2 2 2 2 5" xfId="26143" xr:uid="{DD5123E0-6B8F-463A-8DE7-B687B2610CFF}"/>
    <cellStyle name="Normal 3 2 2 2 2 2 2 2 2 2 2 2 2 2 2 2 2 2 2 2 50" xfId="26144" xr:uid="{846FD616-3902-4E4E-9C61-74D783BACBE2}"/>
    <cellStyle name="Normal 3 2 2 2 2 2 2 2 2 2 2 2 2 2 2 2 2 2 2 2 6" xfId="26145" xr:uid="{7AE3136A-77C4-4789-835F-AB9618365017}"/>
    <cellStyle name="Normal 3 2 2 2 2 2 2 2 2 2 2 2 2 2 2 2 2 2 2 2 7" xfId="26146" xr:uid="{D824E04C-2EA0-4DBE-9B3D-C80BAB9DE2CD}"/>
    <cellStyle name="Normal 3 2 2 2 2 2 2 2 2 2 2 2 2 2 2 2 2 2 2 2 8" xfId="26147" xr:uid="{A1A396FA-8B74-428E-B6A9-0FD17D52C639}"/>
    <cellStyle name="Normal 3 2 2 2 2 2 2 2 2 2 2 2 2 2 2 2 2 2 2 2 9" xfId="26148" xr:uid="{34A1A064-2D28-432E-A9DA-245DD77CD91F}"/>
    <cellStyle name="Normal 3 2 2 2 2 2 2 2 2 2 2 2 2 2 2 2 2 2 2 20" xfId="26149" xr:uid="{7FA462A4-667B-4191-B518-CBA04BB59ABD}"/>
    <cellStyle name="Normal 3 2 2 2 2 2 2 2 2 2 2 2 2 2 2 2 2 2 2 21" xfId="26150" xr:uid="{F54D51BB-0FCB-4F23-831D-387F886BF68C}"/>
    <cellStyle name="Normal 3 2 2 2 2 2 2 2 2 2 2 2 2 2 2 2 2 2 2 22" xfId="26151" xr:uid="{DE694081-67C1-4143-AB3C-790B33190947}"/>
    <cellStyle name="Normal 3 2 2 2 2 2 2 2 2 2 2 2 2 2 2 2 2 2 2 23" xfId="26152" xr:uid="{AF963761-B165-4049-9703-FFC267662B8C}"/>
    <cellStyle name="Normal 3 2 2 2 2 2 2 2 2 2 2 2 2 2 2 2 2 2 2 24" xfId="26153" xr:uid="{35B3E5A9-925A-48F7-8FA0-97E2C00DBD55}"/>
    <cellStyle name="Normal 3 2 2 2 2 2 2 2 2 2 2 2 2 2 2 2 2 2 2 25" xfId="26154" xr:uid="{944C357C-3C34-444D-9287-7ECD4D849DAD}"/>
    <cellStyle name="Normal 3 2 2 2 2 2 2 2 2 2 2 2 2 2 2 2 2 2 2 26" xfId="26155" xr:uid="{F20E7220-158D-4963-A63E-70977C690868}"/>
    <cellStyle name="Normal 3 2 2 2 2 2 2 2 2 2 2 2 2 2 2 2 2 2 2 27" xfId="26156" xr:uid="{FEB6D112-0813-408F-BF73-D1C200038DA1}"/>
    <cellStyle name="Normal 3 2 2 2 2 2 2 2 2 2 2 2 2 2 2 2 2 2 2 28" xfId="26157" xr:uid="{2F1941DC-B036-4D53-8DD4-EDE4FE5ACB64}"/>
    <cellStyle name="Normal 3 2 2 2 2 2 2 2 2 2 2 2 2 2 2 2 2 2 2 29" xfId="26158" xr:uid="{278545B2-39C6-44A5-973C-2D1AF835EB90}"/>
    <cellStyle name="Normal 3 2 2 2 2 2 2 2 2 2 2 2 2 2 2 2 2 2 2 3" xfId="26159" xr:uid="{C5022880-490E-42AA-89A1-966100218FB8}"/>
    <cellStyle name="Normal 3 2 2 2 2 2 2 2 2 2 2 2 2 2 2 2 2 2 2 30" xfId="26160" xr:uid="{F8E128D6-7CF1-4A28-9398-E5850B6DC0DC}"/>
    <cellStyle name="Normal 3 2 2 2 2 2 2 2 2 2 2 2 2 2 2 2 2 2 2 31" xfId="26161" xr:uid="{46AD8FEB-F6F3-4C7A-975C-A47FC617E519}"/>
    <cellStyle name="Normal 3 2 2 2 2 2 2 2 2 2 2 2 2 2 2 2 2 2 2 32" xfId="26162" xr:uid="{E4D8AA54-7534-4079-AAB4-7766F8E6F5F5}"/>
    <cellStyle name="Normal 3 2 2 2 2 2 2 2 2 2 2 2 2 2 2 2 2 2 2 33" xfId="26163" xr:uid="{CFE5561B-3818-470D-8BEA-A2041BFD5AD4}"/>
    <cellStyle name="Normal 3 2 2 2 2 2 2 2 2 2 2 2 2 2 2 2 2 2 2 34" xfId="26164" xr:uid="{2CDC98F4-6687-46A6-AD9B-24EBCA724180}"/>
    <cellStyle name="Normal 3 2 2 2 2 2 2 2 2 2 2 2 2 2 2 2 2 2 2 35" xfId="26165" xr:uid="{20655E4D-55A6-4719-8039-3AEB11E6FCED}"/>
    <cellStyle name="Normal 3 2 2 2 2 2 2 2 2 2 2 2 2 2 2 2 2 2 2 36" xfId="26166" xr:uid="{B9BE661B-955D-4A02-BFE2-64389C7EA43D}"/>
    <cellStyle name="Normal 3 2 2 2 2 2 2 2 2 2 2 2 2 2 2 2 2 2 2 37" xfId="26167" xr:uid="{4AA8ABA4-5611-4D67-AE77-B56BFE99F6C1}"/>
    <cellStyle name="Normal 3 2 2 2 2 2 2 2 2 2 2 2 2 2 2 2 2 2 2 38" xfId="26168" xr:uid="{A40EB7B6-B44F-4B65-85A1-F3D9AEF417FA}"/>
    <cellStyle name="Normal 3 2 2 2 2 2 2 2 2 2 2 2 2 2 2 2 2 2 2 39" xfId="26169" xr:uid="{7A97EA04-58B2-4481-84A4-B8E6C69E5E7A}"/>
    <cellStyle name="Normal 3 2 2 2 2 2 2 2 2 2 2 2 2 2 2 2 2 2 2 4" xfId="26170" xr:uid="{DCF173A7-CEAD-4D1C-B2F1-28438F47F98C}"/>
    <cellStyle name="Normal 3 2 2 2 2 2 2 2 2 2 2 2 2 2 2 2 2 2 2 40" xfId="26171" xr:uid="{429E4AD9-4210-4A88-A6E9-F142751C4985}"/>
    <cellStyle name="Normal 3 2 2 2 2 2 2 2 2 2 2 2 2 2 2 2 2 2 2 41" xfId="26172" xr:uid="{4175B4B3-6DEB-409C-9031-C1AA3A0F2A21}"/>
    <cellStyle name="Normal 3 2 2 2 2 2 2 2 2 2 2 2 2 2 2 2 2 2 2 42" xfId="26173" xr:uid="{808852C6-A7C8-4C8B-ACF9-EFAD65908700}"/>
    <cellStyle name="Normal 3 2 2 2 2 2 2 2 2 2 2 2 2 2 2 2 2 2 2 43" xfId="26174" xr:uid="{7EC19748-3BFF-411F-AC96-6DD5C34DA234}"/>
    <cellStyle name="Normal 3 2 2 2 2 2 2 2 2 2 2 2 2 2 2 2 2 2 2 44" xfId="26175" xr:uid="{7A6CBC43-BEA0-40EE-82B0-CBD3B3CC1A76}"/>
    <cellStyle name="Normal 3 2 2 2 2 2 2 2 2 2 2 2 2 2 2 2 2 2 2 45" xfId="26176" xr:uid="{8C75AACF-35EE-4F21-AFAB-AA9EC6B7CF5E}"/>
    <cellStyle name="Normal 3 2 2 2 2 2 2 2 2 2 2 2 2 2 2 2 2 2 2 46" xfId="26177" xr:uid="{708179B9-0BCB-46FF-9E1A-30A63E5BFD2C}"/>
    <cellStyle name="Normal 3 2 2 2 2 2 2 2 2 2 2 2 2 2 2 2 2 2 2 47" xfId="26178" xr:uid="{C07982EF-79AE-49E1-94A3-74E8A1A24ABA}"/>
    <cellStyle name="Normal 3 2 2 2 2 2 2 2 2 2 2 2 2 2 2 2 2 2 2 48" xfId="26179" xr:uid="{ABFD01EF-7CA2-4CE1-8600-98573D018FFE}"/>
    <cellStyle name="Normal 3 2 2 2 2 2 2 2 2 2 2 2 2 2 2 2 2 2 2 49" xfId="26180" xr:uid="{B755FFB4-EE94-4C0A-92C6-7B4D7D9329C3}"/>
    <cellStyle name="Normal 3 2 2 2 2 2 2 2 2 2 2 2 2 2 2 2 2 2 2 5" xfId="26181" xr:uid="{31F09FB8-64F2-4E64-A2FA-C08A67577ED9}"/>
    <cellStyle name="Normal 3 2 2 2 2 2 2 2 2 2 2 2 2 2 2 2 2 2 2 50" xfId="26182" xr:uid="{C84C8DF5-2F7F-4B16-8867-F1D60CB85254}"/>
    <cellStyle name="Normal 3 2 2 2 2 2 2 2 2 2 2 2 2 2 2 2 2 2 2 50 2" xfId="26183" xr:uid="{CF665992-1076-4FA0-8E2C-93A540474F22}"/>
    <cellStyle name="Normal 3 2 2 2 2 2 2 2 2 2 2 2 2 2 2 2 2 2 2 50 3" xfId="26184" xr:uid="{C07B1D32-672A-4DDF-9C54-A32C0FD50600}"/>
    <cellStyle name="Normal 3 2 2 2 2 2 2 2 2 2 2 2 2 2 2 2 2 2 2 50 4" xfId="26185" xr:uid="{E62860C4-4F03-4467-991B-FD4E0626C033}"/>
    <cellStyle name="Normal 3 2 2 2 2 2 2 2 2 2 2 2 2 2 2 2 2 2 2 51" xfId="26186" xr:uid="{292569C6-94BD-44A4-A44B-500916BCD328}"/>
    <cellStyle name="Normal 3 2 2 2 2 2 2 2 2 2 2 2 2 2 2 2 2 2 2 52" xfId="26187" xr:uid="{8613B466-AD7F-4754-BCC8-A2CFB537C149}"/>
    <cellStyle name="Normal 3 2 2 2 2 2 2 2 2 2 2 2 2 2 2 2 2 2 2 6" xfId="26188" xr:uid="{0C77E7A7-EC91-491B-9D1C-163C630349D7}"/>
    <cellStyle name="Normal 3 2 2 2 2 2 2 2 2 2 2 2 2 2 2 2 2 2 2 7" xfId="26189" xr:uid="{4E5BAC75-A1B4-49B0-A838-FC6D17371685}"/>
    <cellStyle name="Normal 3 2 2 2 2 2 2 2 2 2 2 2 2 2 2 2 2 2 2 8" xfId="26190" xr:uid="{F43D3361-06C9-422F-9FBE-EAAA8A9E97A9}"/>
    <cellStyle name="Normal 3 2 2 2 2 2 2 2 2 2 2 2 2 2 2 2 2 2 2 9" xfId="26191" xr:uid="{B744258E-E27A-4E29-BFD2-7D24F3A29D6A}"/>
    <cellStyle name="Normal 3 2 2 2 2 2 2 2 2 2 2 2 2 2 2 2 2 2 20" xfId="26192" xr:uid="{BA1AE8ED-C920-44E4-B484-31A30A7271B3}"/>
    <cellStyle name="Normal 3 2 2 2 2 2 2 2 2 2 2 2 2 2 2 2 2 2 21" xfId="26193" xr:uid="{4BE3E4F8-A9C8-4B8E-BF5A-51042567CCED}"/>
    <cellStyle name="Normal 3 2 2 2 2 2 2 2 2 2 2 2 2 2 2 2 2 2 22" xfId="26194" xr:uid="{9EDD24A9-78A7-46D1-949B-AB2CA9E0C80C}"/>
    <cellStyle name="Normal 3 2 2 2 2 2 2 2 2 2 2 2 2 2 2 2 2 2 23" xfId="26195" xr:uid="{7A3ECC42-E68D-4E6E-9726-DBD2E28BE16B}"/>
    <cellStyle name="Normal 3 2 2 2 2 2 2 2 2 2 2 2 2 2 2 2 2 2 23 2" xfId="26196" xr:uid="{142716AD-A167-4BF1-AF0F-ED7D0F1C653B}"/>
    <cellStyle name="Normal 3 2 2 2 2 2 2 2 2 2 2 2 2 2 2 2 2 2 23 3" xfId="26197" xr:uid="{9A946438-2F84-4F73-81F1-162A17CA6204}"/>
    <cellStyle name="Normal 3 2 2 2 2 2 2 2 2 2 2 2 2 2 2 2 2 2 23 4" xfId="26198" xr:uid="{3A401D27-4460-4FE1-B54E-C524B2839EAD}"/>
    <cellStyle name="Normal 3 2 2 2 2 2 2 2 2 2 2 2 2 2 2 2 2 2 23 5" xfId="26199" xr:uid="{A2E11C16-96AD-4405-A6E9-6BB344B39887}"/>
    <cellStyle name="Normal 3 2 2 2 2 2 2 2 2 2 2 2 2 2 2 2 2 2 23 6" xfId="26200" xr:uid="{BF4DC397-0D05-444A-9584-7C56A8BBE636}"/>
    <cellStyle name="Normal 3 2 2 2 2 2 2 2 2 2 2 2 2 2 2 2 2 2 23 7" xfId="26201" xr:uid="{CF21768D-9F1B-418C-9793-DAB0ED4C1380}"/>
    <cellStyle name="Normal 3 2 2 2 2 2 2 2 2 2 2 2 2 2 2 2 2 2 24" xfId="26202" xr:uid="{E672266B-4CC8-4F31-8936-D09C21A3FD59}"/>
    <cellStyle name="Normal 3 2 2 2 2 2 2 2 2 2 2 2 2 2 2 2 2 2 25" xfId="26203" xr:uid="{3896AB97-7263-495A-9790-B4521AEC7C18}"/>
    <cellStyle name="Normal 3 2 2 2 2 2 2 2 2 2 2 2 2 2 2 2 2 2 26" xfId="26204" xr:uid="{32B1624E-34C6-4518-96C1-AEDA5EB9AC35}"/>
    <cellStyle name="Normal 3 2 2 2 2 2 2 2 2 2 2 2 2 2 2 2 2 2 27" xfId="26205" xr:uid="{9BFD7599-7E93-426A-96CB-870597E05CA3}"/>
    <cellStyle name="Normal 3 2 2 2 2 2 2 2 2 2 2 2 2 2 2 2 2 2 28" xfId="26206" xr:uid="{15288586-78E3-4AB2-95DC-9565C8A997A7}"/>
    <cellStyle name="Normal 3 2 2 2 2 2 2 2 2 2 2 2 2 2 2 2 2 2 29" xfId="26207" xr:uid="{44B941EF-2566-4987-88F8-3052B5F3C8E6}"/>
    <cellStyle name="Normal 3 2 2 2 2 2 2 2 2 2 2 2 2 2 2 2 2 2 3" xfId="26208" xr:uid="{44FBB461-23A3-4AEA-BD11-8B5F22012FD1}"/>
    <cellStyle name="Normal 3 2 2 2 2 2 2 2 2 2 2 2 2 2 2 2 2 2 30" xfId="26209" xr:uid="{CF0B4C7F-4AAD-4979-A648-E8D65267161C}"/>
    <cellStyle name="Normal 3 2 2 2 2 2 2 2 2 2 2 2 2 2 2 2 2 2 31" xfId="26210" xr:uid="{8A98B6C9-447D-40DC-8531-A1403596F547}"/>
    <cellStyle name="Normal 3 2 2 2 2 2 2 2 2 2 2 2 2 2 2 2 2 2 32" xfId="26211" xr:uid="{772A3926-9C92-4EC7-834C-3E5A93F3982D}"/>
    <cellStyle name="Normal 3 2 2 2 2 2 2 2 2 2 2 2 2 2 2 2 2 2 33" xfId="26212" xr:uid="{DA5F4759-A377-4370-9648-0E937748E3C3}"/>
    <cellStyle name="Normal 3 2 2 2 2 2 2 2 2 2 2 2 2 2 2 2 2 2 34" xfId="26213" xr:uid="{B42A6E02-F74C-4666-8E6E-14C96973A058}"/>
    <cellStyle name="Normal 3 2 2 2 2 2 2 2 2 2 2 2 2 2 2 2 2 2 35" xfId="26214" xr:uid="{3CE4190E-9EF3-486C-886C-1228F1F64E62}"/>
    <cellStyle name="Normal 3 2 2 2 2 2 2 2 2 2 2 2 2 2 2 2 2 2 36" xfId="26215" xr:uid="{2F5C8DE5-C1D5-4208-BF6E-553DC7C1ABFF}"/>
    <cellStyle name="Normal 3 2 2 2 2 2 2 2 2 2 2 2 2 2 2 2 2 2 37" xfId="26216" xr:uid="{67423EF7-4666-467C-990B-E84F4ADBFA30}"/>
    <cellStyle name="Normal 3 2 2 2 2 2 2 2 2 2 2 2 2 2 2 2 2 2 38" xfId="26217" xr:uid="{810F096A-5394-4A16-BC74-79AFBAEC6716}"/>
    <cellStyle name="Normal 3 2 2 2 2 2 2 2 2 2 2 2 2 2 2 2 2 2 39" xfId="26218" xr:uid="{4778FB40-B98D-4889-9BC8-8771C6FB20FA}"/>
    <cellStyle name="Normal 3 2 2 2 2 2 2 2 2 2 2 2 2 2 2 2 2 2 4" xfId="26219" xr:uid="{55D69B09-C71C-48C6-B3D1-229F4319ABB8}"/>
    <cellStyle name="Normal 3 2 2 2 2 2 2 2 2 2 2 2 2 2 2 2 2 2 40" xfId="26220" xr:uid="{47B2A41A-337D-4612-BDEB-D9BFC917FBC9}"/>
    <cellStyle name="Normal 3 2 2 2 2 2 2 2 2 2 2 2 2 2 2 2 2 2 41" xfId="26221" xr:uid="{DD3A81E8-2F32-4B15-8D4F-435E72B62492}"/>
    <cellStyle name="Normal 3 2 2 2 2 2 2 2 2 2 2 2 2 2 2 2 2 2 42" xfId="26222" xr:uid="{9BF9B6DE-5008-49A8-9D3A-16E74643E9E3}"/>
    <cellStyle name="Normal 3 2 2 2 2 2 2 2 2 2 2 2 2 2 2 2 2 2 43" xfId="26223" xr:uid="{DD9C90A9-F6C4-4C48-972C-27F53B27E717}"/>
    <cellStyle name="Normal 3 2 2 2 2 2 2 2 2 2 2 2 2 2 2 2 2 2 44" xfId="26224" xr:uid="{AB4C0FFA-557C-4B96-8530-0F7E89722ADC}"/>
    <cellStyle name="Normal 3 2 2 2 2 2 2 2 2 2 2 2 2 2 2 2 2 2 45" xfId="26225" xr:uid="{3BF2783B-AE47-49EA-A13D-EF85E2BFE9EC}"/>
    <cellStyle name="Normal 3 2 2 2 2 2 2 2 2 2 2 2 2 2 2 2 2 2 46" xfId="26226" xr:uid="{1AAC71EC-6196-435F-8A85-82A0FB62DF32}"/>
    <cellStyle name="Normal 3 2 2 2 2 2 2 2 2 2 2 2 2 2 2 2 2 2 47" xfId="26227" xr:uid="{C9B040DA-F584-4423-A9E6-6D2A7F3BC7ED}"/>
    <cellStyle name="Normal 3 2 2 2 2 2 2 2 2 2 2 2 2 2 2 2 2 2 48" xfId="26228" xr:uid="{E3BBC3A1-9751-4AA8-A53D-722CD84F0CA0}"/>
    <cellStyle name="Normal 3 2 2 2 2 2 2 2 2 2 2 2 2 2 2 2 2 2 49" xfId="26229" xr:uid="{BEF6DCD7-80B1-4DDA-A564-D4DA0393CF5E}"/>
    <cellStyle name="Normal 3 2 2 2 2 2 2 2 2 2 2 2 2 2 2 2 2 2 5" xfId="26230" xr:uid="{126F3B0D-67C5-45E7-BFD2-EC9AA600E228}"/>
    <cellStyle name="Normal 3 2 2 2 2 2 2 2 2 2 2 2 2 2 2 2 2 2 50" xfId="26231" xr:uid="{9B2286A3-73FD-4C56-BAEF-BA0B0785580A}"/>
    <cellStyle name="Normal 3 2 2 2 2 2 2 2 2 2 2 2 2 2 2 2 2 2 51" xfId="26232" xr:uid="{31F98F4F-6FF2-4AC4-9FA7-7999576BF034}"/>
    <cellStyle name="Normal 3 2 2 2 2 2 2 2 2 2 2 2 2 2 2 2 2 2 52" xfId="26233" xr:uid="{E5F2A4FD-F15F-45FE-A0AC-084D9ECF1304}"/>
    <cellStyle name="Normal 3 2 2 2 2 2 2 2 2 2 2 2 2 2 2 2 2 2 53" xfId="26234" xr:uid="{93FE68EF-6C36-476F-A75C-F5DC11C6B755}"/>
    <cellStyle name="Normal 3 2 2 2 2 2 2 2 2 2 2 2 2 2 2 2 2 2 54" xfId="26235" xr:uid="{AA313876-1A74-4CE6-B15E-5AF96CF8F35B}"/>
    <cellStyle name="Normal 3 2 2 2 2 2 2 2 2 2 2 2 2 2 2 2 2 2 55" xfId="26236" xr:uid="{6304E01F-AA0A-478E-88A3-51B7B7E7E9E5}"/>
    <cellStyle name="Normal 3 2 2 2 2 2 2 2 2 2 2 2 2 2 2 2 2 2 55 2" xfId="26237" xr:uid="{61BCC962-1A62-4750-973C-0AE9D9A34A48}"/>
    <cellStyle name="Normal 3 2 2 2 2 2 2 2 2 2 2 2 2 2 2 2 2 2 55 3" xfId="26238" xr:uid="{0D968938-BBD1-4C41-AB67-48AF5E1BD473}"/>
    <cellStyle name="Normal 3 2 2 2 2 2 2 2 2 2 2 2 2 2 2 2 2 2 55 4" xfId="26239" xr:uid="{F24C50C4-385A-4950-B059-FEB49FE879EC}"/>
    <cellStyle name="Normal 3 2 2 2 2 2 2 2 2 2 2 2 2 2 2 2 2 2 56" xfId="26240" xr:uid="{2C1801E4-6E06-4B85-A433-61016F75A793}"/>
    <cellStyle name="Normal 3 2 2 2 2 2 2 2 2 2 2 2 2 2 2 2 2 2 57" xfId="26241" xr:uid="{F75B84FF-AC89-4CDD-A204-C948BDFBDB81}"/>
    <cellStyle name="Normal 3 2 2 2 2 2 2 2 2 2 2 2 2 2 2 2 2 2 6" xfId="26242" xr:uid="{3B44C7F3-C506-4AD6-B67B-3BCEDCE8EE8D}"/>
    <cellStyle name="Normal 3 2 2 2 2 2 2 2 2 2 2 2 2 2 2 2 2 2 7" xfId="26243" xr:uid="{62A74F55-3B4F-421B-BB77-71EBC0CB923C}"/>
    <cellStyle name="Normal 3 2 2 2 2 2 2 2 2 2 2 2 2 2 2 2 2 2 8" xfId="26244" xr:uid="{97CA7D7A-87AB-485D-960C-CE1AE40FEDDF}"/>
    <cellStyle name="Normal 3 2 2 2 2 2 2 2 2 2 2 2 2 2 2 2 2 2 8 2" xfId="26245" xr:uid="{2F75B82E-DF23-412C-A14C-17E42BE1F2E4}"/>
    <cellStyle name="Normal 3 2 2 2 2 2 2 2 2 2 2 2 2 2 2 2 2 2 8 3" xfId="26246" xr:uid="{193880D0-F68A-4B5D-953A-06E99EFEBF0A}"/>
    <cellStyle name="Normal 3 2 2 2 2 2 2 2 2 2 2 2 2 2 2 2 2 2 8 4" xfId="26247" xr:uid="{13BD2685-C8E6-4BAD-BEF8-E72146EAA0E6}"/>
    <cellStyle name="Normal 3 2 2 2 2 2 2 2 2 2 2 2 2 2 2 2 2 2 9" xfId="26248" xr:uid="{7D36B75C-0E96-4013-8A27-3F473D8A533D}"/>
    <cellStyle name="Normal 3 2 2 2 2 2 2 2 2 2 2 2 2 2 2 2 2 20" xfId="26249" xr:uid="{C22771E1-127F-42F7-A53A-DA08C672260D}"/>
    <cellStyle name="Normal 3 2 2 2 2 2 2 2 2 2 2 2 2 2 2 2 2 21" xfId="26250" xr:uid="{CA83F3BC-91D4-4809-8952-EC49E32E3BE7}"/>
    <cellStyle name="Normal 3 2 2 2 2 2 2 2 2 2 2 2 2 2 2 2 2 22" xfId="26251" xr:uid="{87A6818B-AD43-4358-87C9-C50E7765DDB5}"/>
    <cellStyle name="Normal 3 2 2 2 2 2 2 2 2 2 2 2 2 2 2 2 2 23" xfId="26252" xr:uid="{FB219B1D-5B92-493A-AE29-B509513BA905}"/>
    <cellStyle name="Normal 3 2 2 2 2 2 2 2 2 2 2 2 2 2 2 2 2 23 2" xfId="26253" xr:uid="{DAE53CF3-BA6C-4050-A3A8-2BF93C94618C}"/>
    <cellStyle name="Normal 3 2 2 2 2 2 2 2 2 2 2 2 2 2 2 2 2 23 3" xfId="26254" xr:uid="{30894019-1D2C-457D-9F9A-1A4429D29C87}"/>
    <cellStyle name="Normal 3 2 2 2 2 2 2 2 2 2 2 2 2 2 2 2 2 23 4" xfId="26255" xr:uid="{86277696-C58F-4645-AB9E-3DCCDBD7D3B2}"/>
    <cellStyle name="Normal 3 2 2 2 2 2 2 2 2 2 2 2 2 2 2 2 2 23 5" xfId="26256" xr:uid="{BAF11CDC-106A-46BC-B7C8-41EEACE17130}"/>
    <cellStyle name="Normal 3 2 2 2 2 2 2 2 2 2 2 2 2 2 2 2 2 23 6" xfId="26257" xr:uid="{056DE2F4-BC5B-4805-9DA6-4795FCA33BD7}"/>
    <cellStyle name="Normal 3 2 2 2 2 2 2 2 2 2 2 2 2 2 2 2 2 23 7" xfId="26258" xr:uid="{371384A2-8D0E-4489-AA9A-2CCA585AF0D4}"/>
    <cellStyle name="Normal 3 2 2 2 2 2 2 2 2 2 2 2 2 2 2 2 2 24" xfId="26259" xr:uid="{C8D79517-11C2-471A-B70C-F614689E485D}"/>
    <cellStyle name="Normal 3 2 2 2 2 2 2 2 2 2 2 2 2 2 2 2 2 25" xfId="26260" xr:uid="{1E21C07B-1BB5-48B9-8A9B-E82883C5CEEE}"/>
    <cellStyle name="Normal 3 2 2 2 2 2 2 2 2 2 2 2 2 2 2 2 2 26" xfId="26261" xr:uid="{734F265B-25CF-4CCB-9D01-25E81A26ED09}"/>
    <cellStyle name="Normal 3 2 2 2 2 2 2 2 2 2 2 2 2 2 2 2 2 27" xfId="26262" xr:uid="{DE398017-C47B-4BD9-94F9-4EF122DBAAFE}"/>
    <cellStyle name="Normal 3 2 2 2 2 2 2 2 2 2 2 2 2 2 2 2 2 28" xfId="26263" xr:uid="{377C5BBF-1A06-4B47-9949-725D663C3FBF}"/>
    <cellStyle name="Normal 3 2 2 2 2 2 2 2 2 2 2 2 2 2 2 2 2 29" xfId="26264" xr:uid="{DB192E29-9585-44B1-9233-B698AE29EC76}"/>
    <cellStyle name="Normal 3 2 2 2 2 2 2 2 2 2 2 2 2 2 2 2 2 3" xfId="26265" xr:uid="{A9934A43-AA2E-4F37-9186-9B7EA20DA727}"/>
    <cellStyle name="Normal 3 2 2 2 2 2 2 2 2 2 2 2 2 2 2 2 2 3 2" xfId="26266" xr:uid="{1B7668A4-B23D-4B70-A7BD-F6C9C41EC269}"/>
    <cellStyle name="Normal 3 2 2 2 2 2 2 2 2 2 2 2 2 2 2 2 2 3 2 2" xfId="26267" xr:uid="{97939806-9FF6-4F07-9975-7750FF2F3E2C}"/>
    <cellStyle name="Normal 3 2 2 2 2 2 2 2 2 2 2 2 2 2 2 2 2 3 2 3" xfId="26268" xr:uid="{BD4281E1-7C18-4586-AB4E-1153E362128A}"/>
    <cellStyle name="Normal 3 2 2 2 2 2 2 2 2 2 2 2 2 2 2 2 2 3 2 4" xfId="26269" xr:uid="{4B40685A-A8A6-46BD-AC95-CC8682BEE51F}"/>
    <cellStyle name="Normal 3 2 2 2 2 2 2 2 2 2 2 2 2 2 2 2 2 3 3" xfId="26270" xr:uid="{1F701B0A-8400-49FF-B1BC-174D42F0C229}"/>
    <cellStyle name="Normal 3 2 2 2 2 2 2 2 2 2 2 2 2 2 2 2 2 3 4" xfId="26271" xr:uid="{27D65543-3F0C-462A-9E20-01A8B9D842C1}"/>
    <cellStyle name="Normal 3 2 2 2 2 2 2 2 2 2 2 2 2 2 2 2 2 3 5" xfId="26272" xr:uid="{A5A465DE-0167-4E96-B0AF-89ACEC97EB37}"/>
    <cellStyle name="Normal 3 2 2 2 2 2 2 2 2 2 2 2 2 2 2 2 2 3 6" xfId="26273" xr:uid="{234CE68D-5A3F-4A01-BB02-026CA75111B9}"/>
    <cellStyle name="Normal 3 2 2 2 2 2 2 2 2 2 2 2 2 2 2 2 2 30" xfId="26274" xr:uid="{9CF68E3A-4DB3-4320-82C5-F8395F088B8F}"/>
    <cellStyle name="Normal 3 2 2 2 2 2 2 2 2 2 2 2 2 2 2 2 2 31" xfId="26275" xr:uid="{FDC2147C-DF58-4EB4-9DDE-BE6075F6FCFD}"/>
    <cellStyle name="Normal 3 2 2 2 2 2 2 2 2 2 2 2 2 2 2 2 2 32" xfId="26276" xr:uid="{EBC08693-00B8-4888-A42C-FE445F40659C}"/>
    <cellStyle name="Normal 3 2 2 2 2 2 2 2 2 2 2 2 2 2 2 2 2 33" xfId="26277" xr:uid="{64CE980D-4595-4093-9D6D-A9B969F28BB3}"/>
    <cellStyle name="Normal 3 2 2 2 2 2 2 2 2 2 2 2 2 2 2 2 2 34" xfId="26278" xr:uid="{C4B54099-2404-4F00-A498-638B36D16979}"/>
    <cellStyle name="Normal 3 2 2 2 2 2 2 2 2 2 2 2 2 2 2 2 2 35" xfId="26279" xr:uid="{96E7CCBC-4C17-430F-A186-EE1E79B2DE39}"/>
    <cellStyle name="Normal 3 2 2 2 2 2 2 2 2 2 2 2 2 2 2 2 2 36" xfId="26280" xr:uid="{522AD6A6-7F81-432C-B352-D4833F43E9FC}"/>
    <cellStyle name="Normal 3 2 2 2 2 2 2 2 2 2 2 2 2 2 2 2 2 37" xfId="26281" xr:uid="{F8C7C79D-62A9-4275-A179-E21BF9FF0AA4}"/>
    <cellStyle name="Normal 3 2 2 2 2 2 2 2 2 2 2 2 2 2 2 2 2 38" xfId="26282" xr:uid="{F827CFD0-A189-436E-A8BE-8DDC4821B4DC}"/>
    <cellStyle name="Normal 3 2 2 2 2 2 2 2 2 2 2 2 2 2 2 2 2 39" xfId="26283" xr:uid="{A4A6747A-A587-4E96-B6A6-9B19A265DCAD}"/>
    <cellStyle name="Normal 3 2 2 2 2 2 2 2 2 2 2 2 2 2 2 2 2 4" xfId="26284" xr:uid="{94A7CC21-F1D3-4B25-B774-BC5DF6AC8679}"/>
    <cellStyle name="Normal 3 2 2 2 2 2 2 2 2 2 2 2 2 2 2 2 2 40" xfId="26285" xr:uid="{DA4D124F-945A-4DA0-8E14-870766F8F703}"/>
    <cellStyle name="Normal 3 2 2 2 2 2 2 2 2 2 2 2 2 2 2 2 2 41" xfId="26286" xr:uid="{8F7D1986-63CF-4DAE-BCC2-140C685F4072}"/>
    <cellStyle name="Normal 3 2 2 2 2 2 2 2 2 2 2 2 2 2 2 2 2 42" xfId="26287" xr:uid="{DCCC8E8E-604D-4BB0-B103-DB6C14D4981D}"/>
    <cellStyle name="Normal 3 2 2 2 2 2 2 2 2 2 2 2 2 2 2 2 2 43" xfId="26288" xr:uid="{E8B8D226-8735-4C2B-9C1C-D03246256690}"/>
    <cellStyle name="Normal 3 2 2 2 2 2 2 2 2 2 2 2 2 2 2 2 2 44" xfId="26289" xr:uid="{6C6D9DBE-70A1-4F84-AAFB-240AC67E8347}"/>
    <cellStyle name="Normal 3 2 2 2 2 2 2 2 2 2 2 2 2 2 2 2 2 45" xfId="26290" xr:uid="{A19A8ABB-FCAB-4178-9C85-DE8ECBF542FD}"/>
    <cellStyle name="Normal 3 2 2 2 2 2 2 2 2 2 2 2 2 2 2 2 2 46" xfId="26291" xr:uid="{5F16D256-10E9-408D-9597-776C65336BB5}"/>
    <cellStyle name="Normal 3 2 2 2 2 2 2 2 2 2 2 2 2 2 2 2 2 47" xfId="26292" xr:uid="{2915454D-0F7C-4C71-89AC-2904C8487470}"/>
    <cellStyle name="Normal 3 2 2 2 2 2 2 2 2 2 2 2 2 2 2 2 2 48" xfId="26293" xr:uid="{8A04DE50-D4BD-47B8-AB4B-39B06BCDD7D0}"/>
    <cellStyle name="Normal 3 2 2 2 2 2 2 2 2 2 2 2 2 2 2 2 2 49" xfId="26294" xr:uid="{F185FF44-F299-4520-AA75-6BDEA79C27CD}"/>
    <cellStyle name="Normal 3 2 2 2 2 2 2 2 2 2 2 2 2 2 2 2 2 5" xfId="26295" xr:uid="{42AF12E9-4C2B-4BD6-A32C-9FC01A58155D}"/>
    <cellStyle name="Normal 3 2 2 2 2 2 2 2 2 2 2 2 2 2 2 2 2 50" xfId="26296" xr:uid="{FBEDFAF1-36B8-469F-94BC-A3AD68613649}"/>
    <cellStyle name="Normal 3 2 2 2 2 2 2 2 2 2 2 2 2 2 2 2 2 51" xfId="26297" xr:uid="{7CF440E4-D4A6-4C02-BC78-F0FBC88A91D3}"/>
    <cellStyle name="Normal 3 2 2 2 2 2 2 2 2 2 2 2 2 2 2 2 2 52" xfId="26298" xr:uid="{82046A91-0ACD-4870-A925-3351CE892B75}"/>
    <cellStyle name="Normal 3 2 2 2 2 2 2 2 2 2 2 2 2 2 2 2 2 53" xfId="26299" xr:uid="{B2586F93-EC5F-43EB-9C67-1E2EEC045883}"/>
    <cellStyle name="Normal 3 2 2 2 2 2 2 2 2 2 2 2 2 2 2 2 2 54" xfId="26300" xr:uid="{E60360A5-33C5-4CB3-867A-211EF0974264}"/>
    <cellStyle name="Normal 3 2 2 2 2 2 2 2 2 2 2 2 2 2 2 2 2 55" xfId="26301" xr:uid="{F09FA0B0-7C8A-4DD1-BD3F-D56663DB5D4E}"/>
    <cellStyle name="Normal 3 2 2 2 2 2 2 2 2 2 2 2 2 2 2 2 2 55 2" xfId="26302" xr:uid="{B12DFF19-E6A3-4C05-BEC7-D48C9161B3B2}"/>
    <cellStyle name="Normal 3 2 2 2 2 2 2 2 2 2 2 2 2 2 2 2 2 55 3" xfId="26303" xr:uid="{D6019E98-ACF4-45D1-82EF-C759446B691A}"/>
    <cellStyle name="Normal 3 2 2 2 2 2 2 2 2 2 2 2 2 2 2 2 2 55 4" xfId="26304" xr:uid="{A700FF78-CF32-4F8D-A5C4-C1D1580A8E02}"/>
    <cellStyle name="Normal 3 2 2 2 2 2 2 2 2 2 2 2 2 2 2 2 2 56" xfId="26305" xr:uid="{DDAF0DB5-BCBA-47D7-BE3B-6717F3A64578}"/>
    <cellStyle name="Normal 3 2 2 2 2 2 2 2 2 2 2 2 2 2 2 2 2 57" xfId="26306" xr:uid="{8ADFC092-CBFA-4C89-9BF2-D46065FA48BB}"/>
    <cellStyle name="Normal 3 2 2 2 2 2 2 2 2 2 2 2 2 2 2 2 2 6" xfId="26307" xr:uid="{4B82B832-AE42-448D-A39E-466BA81AA0C7}"/>
    <cellStyle name="Normal 3 2 2 2 2 2 2 2 2 2 2 2 2 2 2 2 2 7" xfId="26308" xr:uid="{45F5E461-1996-4647-A1C8-C0C47EBDF21F}"/>
    <cellStyle name="Normal 3 2 2 2 2 2 2 2 2 2 2 2 2 2 2 2 2 8" xfId="26309" xr:uid="{CFFE0908-1415-49E0-B705-026A43D55B9C}"/>
    <cellStyle name="Normal 3 2 2 2 2 2 2 2 2 2 2 2 2 2 2 2 2 8 2" xfId="26310" xr:uid="{8A61576E-2939-423C-A3C2-45DC54CE1D21}"/>
    <cellStyle name="Normal 3 2 2 2 2 2 2 2 2 2 2 2 2 2 2 2 2 8 3" xfId="26311" xr:uid="{860ACAEE-08EE-40A0-967D-118C2D02618E}"/>
    <cellStyle name="Normal 3 2 2 2 2 2 2 2 2 2 2 2 2 2 2 2 2 8 4" xfId="26312" xr:uid="{B2F9D9C1-1F06-4DE2-BBDC-9F85657D900A}"/>
    <cellStyle name="Normal 3 2 2 2 2 2 2 2 2 2 2 2 2 2 2 2 2 9" xfId="26313" xr:uid="{80A5DA4B-7EB1-462D-9A8B-40BE0E830453}"/>
    <cellStyle name="Normal 3 2 2 2 2 2 2 2 2 2 2 2 2 2 2 2 20" xfId="26314" xr:uid="{760E2AA3-2051-43C0-92AB-2434AE9635CD}"/>
    <cellStyle name="Normal 3 2 2 2 2 2 2 2 2 2 2 2 2 2 2 2 21" xfId="26315" xr:uid="{69C60F55-B6C0-4ED9-8697-57B8E7D26FAC}"/>
    <cellStyle name="Normal 3 2 2 2 2 2 2 2 2 2 2 2 2 2 2 2 22" xfId="26316" xr:uid="{42020F44-6C4C-4716-BFA7-D097249F4D4B}"/>
    <cellStyle name="Normal 3 2 2 2 2 2 2 2 2 2 2 2 2 2 2 2 23" xfId="26317" xr:uid="{F5CE7482-A036-4A3A-ABD3-3BA117F81256}"/>
    <cellStyle name="Normal 3 2 2 2 2 2 2 2 2 2 2 2 2 2 2 2 24" xfId="26318" xr:uid="{0E430578-3629-470F-BFFC-86356A7FFEFB}"/>
    <cellStyle name="Normal 3 2 2 2 2 2 2 2 2 2 2 2 2 2 2 2 25" xfId="26319" xr:uid="{DC315BCC-FB47-43C0-A098-272520E4B197}"/>
    <cellStyle name="Normal 3 2 2 2 2 2 2 2 2 2 2 2 2 2 2 2 26" xfId="26320" xr:uid="{15E69CB2-A7DD-4EFD-939E-7D528F3FD68C}"/>
    <cellStyle name="Normal 3 2 2 2 2 2 2 2 2 2 2 2 2 2 2 2 26 2" xfId="26321" xr:uid="{C27AAC47-77D9-4CFA-A724-376AE80CC95E}"/>
    <cellStyle name="Normal 3 2 2 2 2 2 2 2 2 2 2 2 2 2 2 2 26 3" xfId="26322" xr:uid="{D3428628-C7E0-424D-AE45-9AF50DF7D040}"/>
    <cellStyle name="Normal 3 2 2 2 2 2 2 2 2 2 2 2 2 2 2 2 26 4" xfId="26323" xr:uid="{924C2E83-EBAA-46A8-9D86-09B185426512}"/>
    <cellStyle name="Normal 3 2 2 2 2 2 2 2 2 2 2 2 2 2 2 2 26 5" xfId="26324" xr:uid="{B88E16FC-3C5D-4442-9602-6F531A9FB5C1}"/>
    <cellStyle name="Normal 3 2 2 2 2 2 2 2 2 2 2 2 2 2 2 2 26 6" xfId="26325" xr:uid="{8E4CA510-DBD8-4CE2-B0D6-6D7E65E5B86B}"/>
    <cellStyle name="Normal 3 2 2 2 2 2 2 2 2 2 2 2 2 2 2 2 26 7" xfId="26326" xr:uid="{C3248157-FAD2-41E1-8825-B6231A6E3D61}"/>
    <cellStyle name="Normal 3 2 2 2 2 2 2 2 2 2 2 2 2 2 2 2 27" xfId="26327" xr:uid="{183F007E-8366-4050-A21E-3CDE9B088CFF}"/>
    <cellStyle name="Normal 3 2 2 2 2 2 2 2 2 2 2 2 2 2 2 2 28" xfId="26328" xr:uid="{A6F0DCD9-C27A-438C-80D1-5CE063C31B8B}"/>
    <cellStyle name="Normal 3 2 2 2 2 2 2 2 2 2 2 2 2 2 2 2 29" xfId="26329" xr:uid="{FF14D902-7644-4D8E-90C6-EE4F61ABA9E5}"/>
    <cellStyle name="Normal 3 2 2 2 2 2 2 2 2 2 2 2 2 2 2 2 3" xfId="26330" xr:uid="{18E7825D-2A4F-4BA0-9299-F101221A56A7}"/>
    <cellStyle name="Normal 3 2 2 2 2 2 2 2 2 2 2 2 2 2 2 2 30" xfId="26331" xr:uid="{3F2CCC76-62E6-4D91-8825-0295FE9F78E0}"/>
    <cellStyle name="Normal 3 2 2 2 2 2 2 2 2 2 2 2 2 2 2 2 31" xfId="26332" xr:uid="{BF855DDB-3CDC-40C3-AE4F-1115D0433AD1}"/>
    <cellStyle name="Normal 3 2 2 2 2 2 2 2 2 2 2 2 2 2 2 2 32" xfId="26333" xr:uid="{683E0F8F-6301-4783-BA01-6474604CA76A}"/>
    <cellStyle name="Normal 3 2 2 2 2 2 2 2 2 2 2 2 2 2 2 2 33" xfId="26334" xr:uid="{FC725354-D0E0-401F-BC2B-C69C9ED072D2}"/>
    <cellStyle name="Normal 3 2 2 2 2 2 2 2 2 2 2 2 2 2 2 2 34" xfId="26335" xr:uid="{F3DDBD60-3E06-4756-8E6F-CEA6A582B0A5}"/>
    <cellStyle name="Normal 3 2 2 2 2 2 2 2 2 2 2 2 2 2 2 2 35" xfId="26336" xr:uid="{C76AE378-5FFA-481D-94FB-F8E0DB39E265}"/>
    <cellStyle name="Normal 3 2 2 2 2 2 2 2 2 2 2 2 2 2 2 2 36" xfId="26337" xr:uid="{6615C70E-0AAD-40A2-9A02-EE3DD22ADAA1}"/>
    <cellStyle name="Normal 3 2 2 2 2 2 2 2 2 2 2 2 2 2 2 2 37" xfId="26338" xr:uid="{1C90F8B5-DA0F-4B8A-AA6B-C76239215B03}"/>
    <cellStyle name="Normal 3 2 2 2 2 2 2 2 2 2 2 2 2 2 2 2 38" xfId="26339" xr:uid="{20056D56-1856-4A2F-960E-C770A5A24296}"/>
    <cellStyle name="Normal 3 2 2 2 2 2 2 2 2 2 2 2 2 2 2 2 39" xfId="26340" xr:uid="{11DF5F78-AD8A-4BBD-8F8F-2DF1630C4B07}"/>
    <cellStyle name="Normal 3 2 2 2 2 2 2 2 2 2 2 2 2 2 2 2 4" xfId="26341" xr:uid="{AECA24B8-CEB3-45B9-82C1-B2B7521B21B7}"/>
    <cellStyle name="Normal 3 2 2 2 2 2 2 2 2 2 2 2 2 2 2 2 40" xfId="26342" xr:uid="{185BD46B-030B-4CF9-9372-0EA47E21AC78}"/>
    <cellStyle name="Normal 3 2 2 2 2 2 2 2 2 2 2 2 2 2 2 2 41" xfId="26343" xr:uid="{A2388D15-CE66-4952-96C9-691703CDA960}"/>
    <cellStyle name="Normal 3 2 2 2 2 2 2 2 2 2 2 2 2 2 2 2 42" xfId="26344" xr:uid="{55086E21-02E8-458B-93D4-5FECA0E45BBE}"/>
    <cellStyle name="Normal 3 2 2 2 2 2 2 2 2 2 2 2 2 2 2 2 43" xfId="26345" xr:uid="{FBDACEE2-4FC5-461D-887F-9FCBF3E582FD}"/>
    <cellStyle name="Normal 3 2 2 2 2 2 2 2 2 2 2 2 2 2 2 2 44" xfId="26346" xr:uid="{D86722C7-46E4-4285-B9CC-E2BEE5B91D47}"/>
    <cellStyle name="Normal 3 2 2 2 2 2 2 2 2 2 2 2 2 2 2 2 45" xfId="26347" xr:uid="{A450B885-E2F1-49AF-99D0-3099B08C569C}"/>
    <cellStyle name="Normal 3 2 2 2 2 2 2 2 2 2 2 2 2 2 2 2 46" xfId="26348" xr:uid="{4A171AC3-92B8-4C2A-8B6B-E933EBC6CD08}"/>
    <cellStyle name="Normal 3 2 2 2 2 2 2 2 2 2 2 2 2 2 2 2 47" xfId="26349" xr:uid="{74A96157-6696-49C1-B801-106EDB102377}"/>
    <cellStyle name="Normal 3 2 2 2 2 2 2 2 2 2 2 2 2 2 2 2 48" xfId="26350" xr:uid="{D51188B9-1983-4B1E-B67C-10E02CBB1653}"/>
    <cellStyle name="Normal 3 2 2 2 2 2 2 2 2 2 2 2 2 2 2 2 49" xfId="26351" xr:uid="{DEA989AF-B844-4DE1-9AAC-071C6A173544}"/>
    <cellStyle name="Normal 3 2 2 2 2 2 2 2 2 2 2 2 2 2 2 2 5" xfId="26352" xr:uid="{02728707-6E7D-427E-B7D6-84ED008B89DD}"/>
    <cellStyle name="Normal 3 2 2 2 2 2 2 2 2 2 2 2 2 2 2 2 5 2" xfId="26353" xr:uid="{D3766308-9D62-4386-8A07-F0CD99F76310}"/>
    <cellStyle name="Normal 3 2 2 2 2 2 2 2 2 2 2 2 2 2 2 2 5 2 2" xfId="26354" xr:uid="{EB1E0C30-1A11-4426-89FD-A3B0844036D9}"/>
    <cellStyle name="Normal 3 2 2 2 2 2 2 2 2 2 2 2 2 2 2 2 5 2 3" xfId="26355" xr:uid="{1C367F44-AEDB-4F17-A38B-1BE15FA0FDAA}"/>
    <cellStyle name="Normal 3 2 2 2 2 2 2 2 2 2 2 2 2 2 2 2 5 2 4" xfId="26356" xr:uid="{4F6A5F6E-69A7-4CA9-8C92-8D11D29DCC93}"/>
    <cellStyle name="Normal 3 2 2 2 2 2 2 2 2 2 2 2 2 2 2 2 5 3" xfId="26357" xr:uid="{4CE7F673-A835-44D5-85ED-71EBAD11C570}"/>
    <cellStyle name="Normal 3 2 2 2 2 2 2 2 2 2 2 2 2 2 2 2 5 4" xfId="26358" xr:uid="{488AFCAC-79F3-412F-99EA-91B1B0408FEB}"/>
    <cellStyle name="Normal 3 2 2 2 2 2 2 2 2 2 2 2 2 2 2 2 5 5" xfId="26359" xr:uid="{A04146D7-E95F-47AE-8893-AC0FFC63DBF1}"/>
    <cellStyle name="Normal 3 2 2 2 2 2 2 2 2 2 2 2 2 2 2 2 5 6" xfId="26360" xr:uid="{6418FA4D-4C02-455E-8FC5-4C39EA02D2D7}"/>
    <cellStyle name="Normal 3 2 2 2 2 2 2 2 2 2 2 2 2 2 2 2 50" xfId="26361" xr:uid="{EB95C757-5231-4D31-A1C4-9FB9120B2CE1}"/>
    <cellStyle name="Normal 3 2 2 2 2 2 2 2 2 2 2 2 2 2 2 2 51" xfId="26362" xr:uid="{4E15D72F-7FC8-417F-A4D9-322F52344E9D}"/>
    <cellStyle name="Normal 3 2 2 2 2 2 2 2 2 2 2 2 2 2 2 2 52" xfId="26363" xr:uid="{C240B389-F061-4C63-9A7A-33E74EB833A0}"/>
    <cellStyle name="Normal 3 2 2 2 2 2 2 2 2 2 2 2 2 2 2 2 53" xfId="26364" xr:uid="{B7FA9198-6EB5-49CD-9EE7-42B9F49640AB}"/>
    <cellStyle name="Normal 3 2 2 2 2 2 2 2 2 2 2 2 2 2 2 2 54" xfId="26365" xr:uid="{4C8316CF-B4AA-4BE6-BAF7-4BB525F15940}"/>
    <cellStyle name="Normal 3 2 2 2 2 2 2 2 2 2 2 2 2 2 2 2 55" xfId="26366" xr:uid="{03630C6C-A699-4064-8EF6-FB1F532B86D9}"/>
    <cellStyle name="Normal 3 2 2 2 2 2 2 2 2 2 2 2 2 2 2 2 56" xfId="26367" xr:uid="{253FD603-D7D3-485C-887E-D0394EAB5CB2}"/>
    <cellStyle name="Normal 3 2 2 2 2 2 2 2 2 2 2 2 2 2 2 2 57" xfId="26368" xr:uid="{17477A24-3171-4018-9703-415B6A066171}"/>
    <cellStyle name="Normal 3 2 2 2 2 2 2 2 2 2 2 2 2 2 2 2 58" xfId="26369" xr:uid="{7211965E-AC3F-4911-9496-891467CE2851}"/>
    <cellStyle name="Normal 3 2 2 2 2 2 2 2 2 2 2 2 2 2 2 2 58 2" xfId="26370" xr:uid="{0B43B769-835B-4984-B10C-F03A55C66BED}"/>
    <cellStyle name="Normal 3 2 2 2 2 2 2 2 2 2 2 2 2 2 2 2 58 3" xfId="26371" xr:uid="{D2627C33-B751-47E0-8EB3-870C5998994E}"/>
    <cellStyle name="Normal 3 2 2 2 2 2 2 2 2 2 2 2 2 2 2 2 58 4" xfId="26372" xr:uid="{71489D2F-2501-4226-9735-4787655DEF36}"/>
    <cellStyle name="Normal 3 2 2 2 2 2 2 2 2 2 2 2 2 2 2 2 59" xfId="26373" xr:uid="{335B587D-32EF-4657-A95F-E90BC8F2110D}"/>
    <cellStyle name="Normal 3 2 2 2 2 2 2 2 2 2 2 2 2 2 2 2 6" xfId="26374" xr:uid="{4391B6A3-8E27-43F8-8761-64AC4F6170D6}"/>
    <cellStyle name="Normal 3 2 2 2 2 2 2 2 2 2 2 2 2 2 2 2 60" xfId="26375" xr:uid="{2F629C2A-21EF-47D5-8DB9-E9B9019C217C}"/>
    <cellStyle name="Normal 3 2 2 2 2 2 2 2 2 2 2 2 2 2 2 2 7" xfId="26376" xr:uid="{7D33FFDC-B7F8-4A12-8E68-D1898C731D13}"/>
    <cellStyle name="Normal 3 2 2 2 2 2 2 2 2 2 2 2 2 2 2 2 8" xfId="26377" xr:uid="{6700E1DD-B7A9-4FC1-AAD8-4119A90D7280}"/>
    <cellStyle name="Normal 3 2 2 2 2 2 2 2 2 2 2 2 2 2 2 2 9" xfId="26378" xr:uid="{09C160A0-C58A-4BFA-B9CC-2DBE8C76BA76}"/>
    <cellStyle name="Normal 3 2 2 2 2 2 2 2 2 2 2 2 2 2 2 20" xfId="26379" xr:uid="{9789F66F-78BD-4026-8754-C894CE5CCA54}"/>
    <cellStyle name="Normal 3 2 2 2 2 2 2 2 2 2 2 2 2 2 2 21" xfId="26380" xr:uid="{0E6DA258-83DC-498B-AD7D-DD6E989C9D7D}"/>
    <cellStyle name="Normal 3 2 2 2 2 2 2 2 2 2 2 2 2 2 2 22" xfId="26381" xr:uid="{123C5EA2-BDBD-4DF8-94B6-6B85EF2B71AC}"/>
    <cellStyle name="Normal 3 2 2 2 2 2 2 2 2 2 2 2 2 2 2 23" xfId="26382" xr:uid="{040488D6-EC1F-4F73-9BCB-309A25297B96}"/>
    <cellStyle name="Normal 3 2 2 2 2 2 2 2 2 2 2 2 2 2 2 24" xfId="26383" xr:uid="{344AF8D3-C23E-41A4-AFBE-BA693983FC10}"/>
    <cellStyle name="Normal 3 2 2 2 2 2 2 2 2 2 2 2 2 2 2 25" xfId="26384" xr:uid="{9615C21B-03B2-4E7A-BF0C-F5B1C3A5CAED}"/>
    <cellStyle name="Normal 3 2 2 2 2 2 2 2 2 2 2 2 2 2 2 26" xfId="26385" xr:uid="{1811A6D3-06D1-4262-B1E4-D440CACE8EAB}"/>
    <cellStyle name="Normal 3 2 2 2 2 2 2 2 2 2 2 2 2 2 2 27" xfId="26386" xr:uid="{DBDECA47-C72B-41D4-823D-9899838793E1}"/>
    <cellStyle name="Normal 3 2 2 2 2 2 2 2 2 2 2 2 2 2 2 28" xfId="26387" xr:uid="{F9E6261F-10CF-4DC7-BDAE-C75DF2519D33}"/>
    <cellStyle name="Normal 3 2 2 2 2 2 2 2 2 2 2 2 2 2 2 28 2" xfId="26388" xr:uid="{F4D75A06-86F3-48D7-B6E9-2395F7D0588B}"/>
    <cellStyle name="Normal 3 2 2 2 2 2 2 2 2 2 2 2 2 2 2 28 3" xfId="26389" xr:uid="{04574B16-981C-4D12-A665-9337B0DBB93B}"/>
    <cellStyle name="Normal 3 2 2 2 2 2 2 2 2 2 2 2 2 2 2 28 4" xfId="26390" xr:uid="{2FCF77BE-B72B-40AE-BCEB-990ABDC21ECE}"/>
    <cellStyle name="Normal 3 2 2 2 2 2 2 2 2 2 2 2 2 2 2 28 5" xfId="26391" xr:uid="{D5D7B3E5-4127-4739-9CF8-49A7BB3030B9}"/>
    <cellStyle name="Normal 3 2 2 2 2 2 2 2 2 2 2 2 2 2 2 28 6" xfId="26392" xr:uid="{9B76D160-E75F-4004-BEAC-C3DF6FD2FAD5}"/>
    <cellStyle name="Normal 3 2 2 2 2 2 2 2 2 2 2 2 2 2 2 28 7" xfId="26393" xr:uid="{8A5B1AFA-3C67-4F99-B496-908AF837F9C0}"/>
    <cellStyle name="Normal 3 2 2 2 2 2 2 2 2 2 2 2 2 2 2 29" xfId="26394" xr:uid="{B8BA6B1F-86D6-4E51-BB20-AB3A78837BC2}"/>
    <cellStyle name="Normal 3 2 2 2 2 2 2 2 2 2 2 2 2 2 2 3" xfId="26395" xr:uid="{771A3992-86A6-4A38-B4A7-1E768B963D5E}"/>
    <cellStyle name="Normal 3 2 2 2 2 2 2 2 2 2 2 2 2 2 2 30" xfId="26396" xr:uid="{D0CAE98B-507B-44B0-AC9F-EFED1E03BBE1}"/>
    <cellStyle name="Normal 3 2 2 2 2 2 2 2 2 2 2 2 2 2 2 31" xfId="26397" xr:uid="{DFC36CA9-79DE-4E9D-A5F6-8E930A698811}"/>
    <cellStyle name="Normal 3 2 2 2 2 2 2 2 2 2 2 2 2 2 2 32" xfId="26398" xr:uid="{E5D26E94-D248-475E-9399-0659B3661109}"/>
    <cellStyle name="Normal 3 2 2 2 2 2 2 2 2 2 2 2 2 2 2 33" xfId="26399" xr:uid="{E8B6DBAA-7B92-416A-A6ED-0A51F1D25E13}"/>
    <cellStyle name="Normal 3 2 2 2 2 2 2 2 2 2 2 2 2 2 2 34" xfId="26400" xr:uid="{4F824D73-84C0-408C-A671-517922CB09DC}"/>
    <cellStyle name="Normal 3 2 2 2 2 2 2 2 2 2 2 2 2 2 2 35" xfId="26401" xr:uid="{D8E30558-33C3-41C0-B326-2453141BFCF9}"/>
    <cellStyle name="Normal 3 2 2 2 2 2 2 2 2 2 2 2 2 2 2 36" xfId="26402" xr:uid="{5E15CBF0-04AA-46C2-8C49-6830EC35C926}"/>
    <cellStyle name="Normal 3 2 2 2 2 2 2 2 2 2 2 2 2 2 2 37" xfId="26403" xr:uid="{F7991280-630D-4381-A83C-52B5BDF44EB1}"/>
    <cellStyle name="Normal 3 2 2 2 2 2 2 2 2 2 2 2 2 2 2 38" xfId="26404" xr:uid="{43A72D0C-6CE4-40F7-BDA7-87C40778666B}"/>
    <cellStyle name="Normal 3 2 2 2 2 2 2 2 2 2 2 2 2 2 2 39" xfId="26405" xr:uid="{C9D94D08-F5DE-4C1F-944D-7C17F960EFCF}"/>
    <cellStyle name="Normal 3 2 2 2 2 2 2 2 2 2 2 2 2 2 2 4" xfId="26406" xr:uid="{0BEAD793-B453-419A-89B6-DF3E2AE23F14}"/>
    <cellStyle name="Normal 3 2 2 2 2 2 2 2 2 2 2 2 2 2 2 40" xfId="26407" xr:uid="{AFAF5293-0E45-428E-B0DA-5D19EA525C28}"/>
    <cellStyle name="Normal 3 2 2 2 2 2 2 2 2 2 2 2 2 2 2 41" xfId="26408" xr:uid="{2BD4A0BD-E054-4326-A7EA-75E9AC5372A4}"/>
    <cellStyle name="Normal 3 2 2 2 2 2 2 2 2 2 2 2 2 2 2 42" xfId="26409" xr:uid="{14AAE0DA-0C89-40DF-8461-21446C625A00}"/>
    <cellStyle name="Normal 3 2 2 2 2 2 2 2 2 2 2 2 2 2 2 43" xfId="26410" xr:uid="{6B5BC853-F65F-4D09-8084-DB128E89B456}"/>
    <cellStyle name="Normal 3 2 2 2 2 2 2 2 2 2 2 2 2 2 2 44" xfId="26411" xr:uid="{140C3F6B-0ACA-4972-A7B2-FBAA3EEABACB}"/>
    <cellStyle name="Normal 3 2 2 2 2 2 2 2 2 2 2 2 2 2 2 45" xfId="26412" xr:uid="{7122CBB1-1419-49B8-A1DC-017FEED80724}"/>
    <cellStyle name="Normal 3 2 2 2 2 2 2 2 2 2 2 2 2 2 2 46" xfId="26413" xr:uid="{E0238103-FB5C-478C-83F0-720C280BC8CD}"/>
    <cellStyle name="Normal 3 2 2 2 2 2 2 2 2 2 2 2 2 2 2 47" xfId="26414" xr:uid="{0B6590F0-9668-4C37-AF76-14F3E3A30DEB}"/>
    <cellStyle name="Normal 3 2 2 2 2 2 2 2 2 2 2 2 2 2 2 48" xfId="26415" xr:uid="{5DF279A2-96D4-4A4D-B0A7-E4FC1B21EE00}"/>
    <cellStyle name="Normal 3 2 2 2 2 2 2 2 2 2 2 2 2 2 2 49" xfId="26416" xr:uid="{98652C3C-2188-4501-A1B2-DAEE8F559F30}"/>
    <cellStyle name="Normal 3 2 2 2 2 2 2 2 2 2 2 2 2 2 2 5" xfId="26417" xr:uid="{DAFDD8DC-F871-453F-B84A-9E62765ED892}"/>
    <cellStyle name="Normal 3 2 2 2 2 2 2 2 2 2 2 2 2 2 2 5 10" xfId="26418" xr:uid="{EBBC7DF4-5C25-48BD-B43A-149B53A66500}"/>
    <cellStyle name="Normal 3 2 2 2 2 2 2 2 2 2 2 2 2 2 2 5 11" xfId="26419" xr:uid="{70645613-8216-4614-8FB4-17FBE861385E}"/>
    <cellStyle name="Normal 3 2 2 2 2 2 2 2 2 2 2 2 2 2 2 5 2" xfId="26420" xr:uid="{ED592144-DEB5-43C6-A708-77BA94D0E0C4}"/>
    <cellStyle name="Normal 3 2 2 2 2 2 2 2 2 2 2 2 2 2 2 5 2 10" xfId="26421" xr:uid="{24F04957-B79F-4E6C-BAFF-744AB2E37AA3}"/>
    <cellStyle name="Normal 3 2 2 2 2 2 2 2 2 2 2 2 2 2 2 5 2 11" xfId="26422" xr:uid="{C62CD98F-20FC-4609-B654-1F16026EAB89}"/>
    <cellStyle name="Normal 3 2 2 2 2 2 2 2 2 2 2 2 2 2 2 5 2 2" xfId="26423" xr:uid="{A877082A-2DA8-4083-BCD1-F353E913DD9E}"/>
    <cellStyle name="Normal 3 2 2 2 2 2 2 2 2 2 2 2 2 2 2 5 2 2 2" xfId="26424" xr:uid="{129AD87D-52D7-4375-9931-14A1F2C276E4}"/>
    <cellStyle name="Normal 3 2 2 2 2 2 2 2 2 2 2 2 2 2 2 5 2 2 2 2" xfId="26425" xr:uid="{B9D35B46-375C-413D-B435-10ABE4E7AFC4}"/>
    <cellStyle name="Normal 3 2 2 2 2 2 2 2 2 2 2 2 2 2 2 5 2 2 2 3" xfId="26426" xr:uid="{4672A896-0979-4FF1-8936-71523FBF7A24}"/>
    <cellStyle name="Normal 3 2 2 2 2 2 2 2 2 2 2 2 2 2 2 5 2 2 2 4" xfId="26427" xr:uid="{955DC991-5370-47B5-A06B-79AB5B796786}"/>
    <cellStyle name="Normal 3 2 2 2 2 2 2 2 2 2 2 2 2 2 2 5 2 2 3" xfId="26428" xr:uid="{832C1852-11AF-4334-A05E-C9250B16823A}"/>
    <cellStyle name="Normal 3 2 2 2 2 2 2 2 2 2 2 2 2 2 2 5 2 2 4" xfId="26429" xr:uid="{68D49FCC-36D8-41A0-9DEA-62D1AEDD0826}"/>
    <cellStyle name="Normal 3 2 2 2 2 2 2 2 2 2 2 2 2 2 2 5 2 2 5" xfId="26430" xr:uid="{5DED22A0-EF6E-4094-BF44-895540E299DB}"/>
    <cellStyle name="Normal 3 2 2 2 2 2 2 2 2 2 2 2 2 2 2 5 2 2 6" xfId="26431" xr:uid="{D4DF9832-C02C-4469-9855-9DC6FD43290C}"/>
    <cellStyle name="Normal 3 2 2 2 2 2 2 2 2 2 2 2 2 2 2 5 2 3" xfId="26432" xr:uid="{9B285685-1331-45BE-8BE7-2855FC3EBCCB}"/>
    <cellStyle name="Normal 3 2 2 2 2 2 2 2 2 2 2 2 2 2 2 5 2 4" xfId="26433" xr:uid="{FDA4FDC9-8EB1-4E29-8BA4-4345CF4D7889}"/>
    <cellStyle name="Normal 3 2 2 2 2 2 2 2 2 2 2 2 2 2 2 5 2 5" xfId="26434" xr:uid="{CA9F9DAB-2221-403B-962F-9F6C4A75609D}"/>
    <cellStyle name="Normal 3 2 2 2 2 2 2 2 2 2 2 2 2 2 2 5 2 6" xfId="26435" xr:uid="{3762EAEF-7D6F-4BE5-A2DF-2642181F9E03}"/>
    <cellStyle name="Normal 3 2 2 2 2 2 2 2 2 2 2 2 2 2 2 5 2 7" xfId="26436" xr:uid="{9A3907A3-9E11-46D3-8C87-92754A6BB21D}"/>
    <cellStyle name="Normal 3 2 2 2 2 2 2 2 2 2 2 2 2 2 2 5 2 8" xfId="26437" xr:uid="{F396DF92-E9D6-4771-8054-E3E6965FD761}"/>
    <cellStyle name="Normal 3 2 2 2 2 2 2 2 2 2 2 2 2 2 2 5 2 8 2" xfId="26438" xr:uid="{4FF10E14-85EE-474B-BA53-8E52D1A8F69C}"/>
    <cellStyle name="Normal 3 2 2 2 2 2 2 2 2 2 2 2 2 2 2 5 2 8 3" xfId="26439" xr:uid="{888436FF-FA28-4693-A585-9F12F9B272EA}"/>
    <cellStyle name="Normal 3 2 2 2 2 2 2 2 2 2 2 2 2 2 2 5 2 8 4" xfId="26440" xr:uid="{B632BEA5-E90B-486F-BF8E-F102147E5A8B}"/>
    <cellStyle name="Normal 3 2 2 2 2 2 2 2 2 2 2 2 2 2 2 5 2 9" xfId="26441" xr:uid="{1E902636-F14C-4116-8514-4CC5610EB98E}"/>
    <cellStyle name="Normal 3 2 2 2 2 2 2 2 2 2 2 2 2 2 2 5 3" xfId="26442" xr:uid="{2D86F608-DC5F-40BE-BD1E-E74E06FC7324}"/>
    <cellStyle name="Normal 3 2 2 2 2 2 2 2 2 2 2 2 2 2 2 5 3 2" xfId="26443" xr:uid="{A1ECFD68-DCC1-463A-B15B-3E04CF2CF282}"/>
    <cellStyle name="Normal 3 2 2 2 2 2 2 2 2 2 2 2 2 2 2 5 3 2 2" xfId="26444" xr:uid="{CDBC3248-47CA-4817-BF07-D72CF862A670}"/>
    <cellStyle name="Normal 3 2 2 2 2 2 2 2 2 2 2 2 2 2 2 5 3 2 3" xfId="26445" xr:uid="{4826FBB3-4A32-4619-8362-402ED993789C}"/>
    <cellStyle name="Normal 3 2 2 2 2 2 2 2 2 2 2 2 2 2 2 5 3 2 4" xfId="26446" xr:uid="{15EF22C9-F175-4F94-9DEC-C25403CDE2EB}"/>
    <cellStyle name="Normal 3 2 2 2 2 2 2 2 2 2 2 2 2 2 2 5 3 3" xfId="26447" xr:uid="{93D16D42-68ED-42D5-8556-58DCC99B51E0}"/>
    <cellStyle name="Normal 3 2 2 2 2 2 2 2 2 2 2 2 2 2 2 5 3 4" xfId="26448" xr:uid="{53DFDACF-CCDA-4A83-8CFD-85E886DDCE11}"/>
    <cellStyle name="Normal 3 2 2 2 2 2 2 2 2 2 2 2 2 2 2 5 3 5" xfId="26449" xr:uid="{BCEE613D-7F32-4FC3-9FE0-06777DB58900}"/>
    <cellStyle name="Normal 3 2 2 2 2 2 2 2 2 2 2 2 2 2 2 5 3 6" xfId="26450" xr:uid="{FBF00CBE-25A2-44F2-8A55-1CFCDA57FD0E}"/>
    <cellStyle name="Normal 3 2 2 2 2 2 2 2 2 2 2 2 2 2 2 5 4" xfId="26451" xr:uid="{9F964F1F-43C7-44B9-B243-0D02CE40B96F}"/>
    <cellStyle name="Normal 3 2 2 2 2 2 2 2 2 2 2 2 2 2 2 5 5" xfId="26452" xr:uid="{F9640178-C204-4E99-91AC-E29895315979}"/>
    <cellStyle name="Normal 3 2 2 2 2 2 2 2 2 2 2 2 2 2 2 5 6" xfId="26453" xr:uid="{62CD6EB7-5FB5-49DD-9A7C-6F6523E2BF20}"/>
    <cellStyle name="Normal 3 2 2 2 2 2 2 2 2 2 2 2 2 2 2 5 7" xfId="26454" xr:uid="{F003064D-89DA-4620-8465-D7D60A5A3E1F}"/>
    <cellStyle name="Normal 3 2 2 2 2 2 2 2 2 2 2 2 2 2 2 5 8" xfId="26455" xr:uid="{F837F827-6248-4248-9F74-74D3359862A9}"/>
    <cellStyle name="Normal 3 2 2 2 2 2 2 2 2 2 2 2 2 2 2 5 8 2" xfId="26456" xr:uid="{13738387-06B2-45FF-B4E4-40D53E29D890}"/>
    <cellStyle name="Normal 3 2 2 2 2 2 2 2 2 2 2 2 2 2 2 5 8 3" xfId="26457" xr:uid="{48346B45-8721-451C-8A80-72C91A93FCAF}"/>
    <cellStyle name="Normal 3 2 2 2 2 2 2 2 2 2 2 2 2 2 2 5 8 4" xfId="26458" xr:uid="{C1923419-C0B8-4BA5-B852-051C575D9D7E}"/>
    <cellStyle name="Normal 3 2 2 2 2 2 2 2 2 2 2 2 2 2 2 5 9" xfId="26459" xr:uid="{DF8E0AE3-6DF5-4DFF-AAB0-41A0570E1C42}"/>
    <cellStyle name="Normal 3 2 2 2 2 2 2 2 2 2 2 2 2 2 2 50" xfId="26460" xr:uid="{4A394FDE-B0AB-4AA8-AE73-AD2A91EC9DE8}"/>
    <cellStyle name="Normal 3 2 2 2 2 2 2 2 2 2 2 2 2 2 2 51" xfId="26461" xr:uid="{7A119331-B492-44CE-9FA2-2C36F57FBC62}"/>
    <cellStyle name="Normal 3 2 2 2 2 2 2 2 2 2 2 2 2 2 2 52" xfId="26462" xr:uid="{643559B2-EFC6-4B97-BAE1-2D689E7F2A6D}"/>
    <cellStyle name="Normal 3 2 2 2 2 2 2 2 2 2 2 2 2 2 2 53" xfId="26463" xr:uid="{02E239D7-8461-483E-970C-757FB1D9FF5A}"/>
    <cellStyle name="Normal 3 2 2 2 2 2 2 2 2 2 2 2 2 2 2 54" xfId="26464" xr:uid="{C3483033-0613-44C6-876A-952759D152E2}"/>
    <cellStyle name="Normal 3 2 2 2 2 2 2 2 2 2 2 2 2 2 2 55" xfId="26465" xr:uid="{9F0AC077-CC83-4076-8CDC-0C6C3A1540BE}"/>
    <cellStyle name="Normal 3 2 2 2 2 2 2 2 2 2 2 2 2 2 2 56" xfId="26466" xr:uid="{2929093A-4130-47E3-B334-2E53B57C823B}"/>
    <cellStyle name="Normal 3 2 2 2 2 2 2 2 2 2 2 2 2 2 2 57" xfId="26467" xr:uid="{62238640-CA58-477C-8AD5-7CA5F4DD76A8}"/>
    <cellStyle name="Normal 3 2 2 2 2 2 2 2 2 2 2 2 2 2 2 58" xfId="26468" xr:uid="{C29671D0-1622-4E3F-80E8-1C8E2AF7548C}"/>
    <cellStyle name="Normal 3 2 2 2 2 2 2 2 2 2 2 2 2 2 2 59" xfId="26469" xr:uid="{07654050-B5FF-40DC-9833-C592A873D469}"/>
    <cellStyle name="Normal 3 2 2 2 2 2 2 2 2 2 2 2 2 2 2 6" xfId="26470" xr:uid="{10A58904-ECA6-4EE3-8149-340B708D0907}"/>
    <cellStyle name="Normal 3 2 2 2 2 2 2 2 2 2 2 2 2 2 2 60" xfId="26471" xr:uid="{5A9C34AD-32FB-46DB-8686-2B501753E7B2}"/>
    <cellStyle name="Normal 3 2 2 2 2 2 2 2 2 2 2 2 2 2 2 60 2" xfId="26472" xr:uid="{B2E62804-1B6E-41ED-9531-8DE7A46E16D1}"/>
    <cellStyle name="Normal 3 2 2 2 2 2 2 2 2 2 2 2 2 2 2 60 3" xfId="26473" xr:uid="{2F8695EA-B226-42A8-9355-FE2EAC77A8B2}"/>
    <cellStyle name="Normal 3 2 2 2 2 2 2 2 2 2 2 2 2 2 2 60 4" xfId="26474" xr:uid="{B5D89D51-39F4-4C59-8CDE-BE5010CFAA67}"/>
    <cellStyle name="Normal 3 2 2 2 2 2 2 2 2 2 2 2 2 2 2 61" xfId="26475" xr:uid="{73AF37CE-4335-4F15-B2DA-FEF3888F2946}"/>
    <cellStyle name="Normal 3 2 2 2 2 2 2 2 2 2 2 2 2 2 2 62" xfId="26476" xr:uid="{05CA0DB6-5A64-4D6C-A7E2-9B4B82C36FB1}"/>
    <cellStyle name="Normal 3 2 2 2 2 2 2 2 2 2 2 2 2 2 2 7" xfId="26477" xr:uid="{F77F5685-2AA5-42C7-B239-BD17A8EECE6B}"/>
    <cellStyle name="Normal 3 2 2 2 2 2 2 2 2 2 2 2 2 2 2 7 2" xfId="26478" xr:uid="{0B106924-11F7-4D9B-90E0-D664ED8C3AFB}"/>
    <cellStyle name="Normal 3 2 2 2 2 2 2 2 2 2 2 2 2 2 2 7 2 2" xfId="26479" xr:uid="{F951EA2B-ADA0-4F00-98E0-EF6799775084}"/>
    <cellStyle name="Normal 3 2 2 2 2 2 2 2 2 2 2 2 2 2 2 7 2 3" xfId="26480" xr:uid="{56F62AEC-1E95-4C29-9A6D-71940331E0D6}"/>
    <cellStyle name="Normal 3 2 2 2 2 2 2 2 2 2 2 2 2 2 2 7 2 4" xfId="26481" xr:uid="{56B484B9-0F46-4BED-8BB6-DDDD9BD5008B}"/>
    <cellStyle name="Normal 3 2 2 2 2 2 2 2 2 2 2 2 2 2 2 7 3" xfId="26482" xr:uid="{FE64639C-1EFE-4A94-9F62-0DFBB4240D6A}"/>
    <cellStyle name="Normal 3 2 2 2 2 2 2 2 2 2 2 2 2 2 2 7 4" xfId="26483" xr:uid="{4C6A4E22-C8F8-4192-8A52-5FE48947F9F2}"/>
    <cellStyle name="Normal 3 2 2 2 2 2 2 2 2 2 2 2 2 2 2 7 5" xfId="26484" xr:uid="{0757E3F3-2BC7-426C-A71B-A064BA4A0894}"/>
    <cellStyle name="Normal 3 2 2 2 2 2 2 2 2 2 2 2 2 2 2 7 6" xfId="26485" xr:uid="{628CD7BE-81D7-4D19-B838-C56BE9183301}"/>
    <cellStyle name="Normal 3 2 2 2 2 2 2 2 2 2 2 2 2 2 2 8" xfId="26486" xr:uid="{37AD6C32-9BFD-4CBA-8CCF-3464C9671B18}"/>
    <cellStyle name="Normal 3 2 2 2 2 2 2 2 2 2 2 2 2 2 2 9" xfId="26487" xr:uid="{581CAA5D-14EE-4E03-BF2D-1372BBA32BD6}"/>
    <cellStyle name="Normal 3 2 2 2 2 2 2 2 2 2 2 2 2 2 20" xfId="26488" xr:uid="{86ABC90F-F4DE-452A-B15E-A2D3B43F9E09}"/>
    <cellStyle name="Normal 3 2 2 2 2 2 2 2 2 2 2 2 2 2 21" xfId="26489" xr:uid="{B5C40390-5480-486F-B122-294D7F8FA64F}"/>
    <cellStyle name="Normal 3 2 2 2 2 2 2 2 2 2 2 2 2 2 21 2" xfId="26490" xr:uid="{FE998040-34BC-4C30-B478-2B54FD33CD6E}"/>
    <cellStyle name="Normal 3 2 2 2 2 2 2 2 2 2 2 2 2 2 21 3" xfId="26491" xr:uid="{DA0421D5-D9AC-42DA-8393-637026CEF610}"/>
    <cellStyle name="Normal 3 2 2 2 2 2 2 2 2 2 2 2 2 2 21 4" xfId="26492" xr:uid="{B9C19B13-04C2-4CB9-8FCE-304482093952}"/>
    <cellStyle name="Normal 3 2 2 2 2 2 2 2 2 2 2 2 2 2 22" xfId="26493" xr:uid="{017A77D1-FB64-4A69-B342-FD8A74B9A69F}"/>
    <cellStyle name="Normal 3 2 2 2 2 2 2 2 2 2 2 2 2 2 23" xfId="26494" xr:uid="{45A6C1EC-A04F-4512-AF70-58B88BE9CDA0}"/>
    <cellStyle name="Normal 3 2 2 2 2 2 2 2 2 2 2 2 2 2 24" xfId="26495" xr:uid="{295D3083-9802-4C74-869E-91F70E3F962D}"/>
    <cellStyle name="Normal 3 2 2 2 2 2 2 2 2 2 2 2 2 2 25" xfId="26496" xr:uid="{BC1BC36C-0D81-493D-9768-6DC3DDC274C2}"/>
    <cellStyle name="Normal 3 2 2 2 2 2 2 2 2 2 2 2 2 2 26" xfId="26497" xr:uid="{1375C45C-2D53-422E-B81C-637E7A11A641}"/>
    <cellStyle name="Normal 3 2 2 2 2 2 2 2 2 2 2 2 2 2 27" xfId="26498" xr:uid="{70C55FF6-B0B5-483C-BD05-4C5423DD3FFD}"/>
    <cellStyle name="Normal 3 2 2 2 2 2 2 2 2 2 2 2 2 2 28" xfId="26499" xr:uid="{E70EB1C1-23F7-4B09-A90E-83012757D6D9}"/>
    <cellStyle name="Normal 3 2 2 2 2 2 2 2 2 2 2 2 2 2 29" xfId="26500" xr:uid="{CA8AB577-0060-413E-8574-33A4E7E1F0D6}"/>
    <cellStyle name="Normal 3 2 2 2 2 2 2 2 2 2 2 2 2 2 3" xfId="26501" xr:uid="{EC0C7DDD-A357-43F4-B8CB-0F80F0617B2E}"/>
    <cellStyle name="Normal 3 2 2 2 2 2 2 2 2 2 2 2 2 2 30" xfId="26502" xr:uid="{F7B0477D-BCA1-461C-A8C1-A23C0AB8F29D}"/>
    <cellStyle name="Normal 3 2 2 2 2 2 2 2 2 2 2 2 2 2 31" xfId="26503" xr:uid="{6B86CCA6-A1B5-481E-8BE1-AF6EAE4E82A3}"/>
    <cellStyle name="Normal 3 2 2 2 2 2 2 2 2 2 2 2 2 2 32" xfId="26504" xr:uid="{A216D438-F5B2-4507-8040-27C1CCF025F5}"/>
    <cellStyle name="Normal 3 2 2 2 2 2 2 2 2 2 2 2 2 2 33" xfId="26505" xr:uid="{ACAFCA9F-267B-4AE4-AD47-4D8B62E9EFA4}"/>
    <cellStyle name="Normal 3 2 2 2 2 2 2 2 2 2 2 2 2 2 34" xfId="26506" xr:uid="{FDD28ADE-D743-4CD7-916C-75A5F162FF5B}"/>
    <cellStyle name="Normal 3 2 2 2 2 2 2 2 2 2 2 2 2 2 35" xfId="26507" xr:uid="{2FCAB4FF-CB45-491C-92D2-DBE02C15B900}"/>
    <cellStyle name="Normal 3 2 2 2 2 2 2 2 2 2 2 2 2 2 36" xfId="26508" xr:uid="{58AE4EC8-E657-4903-A400-5361C7DD9F85}"/>
    <cellStyle name="Normal 3 2 2 2 2 2 2 2 2 2 2 2 2 2 36 2" xfId="26509" xr:uid="{6179C3DB-EC19-4F7A-B284-05CB1C7F4366}"/>
    <cellStyle name="Normal 3 2 2 2 2 2 2 2 2 2 2 2 2 2 36 3" xfId="26510" xr:uid="{79FB2309-CA45-498D-B682-240F54EF0B57}"/>
    <cellStyle name="Normal 3 2 2 2 2 2 2 2 2 2 2 2 2 2 36 4" xfId="26511" xr:uid="{A9E0DA71-7850-423C-9CF8-6C76D4FA02E0}"/>
    <cellStyle name="Normal 3 2 2 2 2 2 2 2 2 2 2 2 2 2 36 5" xfId="26512" xr:uid="{606ED263-7D78-4ADF-A6BA-50BBBFCB640F}"/>
    <cellStyle name="Normal 3 2 2 2 2 2 2 2 2 2 2 2 2 2 36 6" xfId="26513" xr:uid="{8C58527D-85F1-438E-8DD3-E60A4DC7AD34}"/>
    <cellStyle name="Normal 3 2 2 2 2 2 2 2 2 2 2 2 2 2 36 7" xfId="26514" xr:uid="{0EC04533-6B0E-408F-A175-6EEAF12478CD}"/>
    <cellStyle name="Normal 3 2 2 2 2 2 2 2 2 2 2 2 2 2 37" xfId="26515" xr:uid="{18C3D2EF-8F8A-45B1-B996-05A1F94CD083}"/>
    <cellStyle name="Normal 3 2 2 2 2 2 2 2 2 2 2 2 2 2 38" xfId="26516" xr:uid="{F3C38746-210B-4290-8B68-9B61EC825002}"/>
    <cellStyle name="Normal 3 2 2 2 2 2 2 2 2 2 2 2 2 2 39" xfId="26517" xr:uid="{35596AD8-73A5-4F06-9FB9-764C103E568E}"/>
    <cellStyle name="Normal 3 2 2 2 2 2 2 2 2 2 2 2 2 2 4" xfId="26518" xr:uid="{F4EA41F4-5373-441C-A270-80191BEC468A}"/>
    <cellStyle name="Normal 3 2 2 2 2 2 2 2 2 2 2 2 2 2 40" xfId="26519" xr:uid="{E2DCB3FB-1042-4D88-A049-DAB608C5381E}"/>
    <cellStyle name="Normal 3 2 2 2 2 2 2 2 2 2 2 2 2 2 41" xfId="26520" xr:uid="{8A46270A-0DB5-4455-9A63-C0CBEB8ECC7F}"/>
    <cellStyle name="Normal 3 2 2 2 2 2 2 2 2 2 2 2 2 2 42" xfId="26521" xr:uid="{ED61545F-DD19-4984-8127-20508AC00037}"/>
    <cellStyle name="Normal 3 2 2 2 2 2 2 2 2 2 2 2 2 2 43" xfId="26522" xr:uid="{9CE2730C-E7DD-48DE-B053-3FEC98E04727}"/>
    <cellStyle name="Normal 3 2 2 2 2 2 2 2 2 2 2 2 2 2 44" xfId="26523" xr:uid="{04F1B1BE-F874-4D19-BEFF-9ED226CC8375}"/>
    <cellStyle name="Normal 3 2 2 2 2 2 2 2 2 2 2 2 2 2 45" xfId="26524" xr:uid="{699DBBA2-C205-4AE0-BA74-3BAF4ADCE810}"/>
    <cellStyle name="Normal 3 2 2 2 2 2 2 2 2 2 2 2 2 2 46" xfId="26525" xr:uid="{475FE928-0A4C-4B12-8DE4-3E51C1015A55}"/>
    <cellStyle name="Normal 3 2 2 2 2 2 2 2 2 2 2 2 2 2 47" xfId="26526" xr:uid="{009D26BA-AD36-4490-BF04-5CA8125093F5}"/>
    <cellStyle name="Normal 3 2 2 2 2 2 2 2 2 2 2 2 2 2 48" xfId="26527" xr:uid="{DB09D627-2727-4E7F-8034-27087B72CAC9}"/>
    <cellStyle name="Normal 3 2 2 2 2 2 2 2 2 2 2 2 2 2 49" xfId="26528" xr:uid="{C5517B23-F614-443B-B423-B72F439D64AC}"/>
    <cellStyle name="Normal 3 2 2 2 2 2 2 2 2 2 2 2 2 2 5" xfId="26529" xr:uid="{587E8DC8-A89A-4BF3-AE0B-A0F24C497663}"/>
    <cellStyle name="Normal 3 2 2 2 2 2 2 2 2 2 2 2 2 2 50" xfId="26530" xr:uid="{1FD702E1-8B23-42A4-B462-DB79F348B084}"/>
    <cellStyle name="Normal 3 2 2 2 2 2 2 2 2 2 2 2 2 2 51" xfId="26531" xr:uid="{AB575BEA-066A-4AB4-85C2-9729FB56C9B4}"/>
    <cellStyle name="Normal 3 2 2 2 2 2 2 2 2 2 2 2 2 2 52" xfId="26532" xr:uid="{740851E5-D372-44A9-BF3C-D01D6689FCE8}"/>
    <cellStyle name="Normal 3 2 2 2 2 2 2 2 2 2 2 2 2 2 53" xfId="26533" xr:uid="{E548A0B6-80D4-4170-B8BE-995EA70F0E97}"/>
    <cellStyle name="Normal 3 2 2 2 2 2 2 2 2 2 2 2 2 2 54" xfId="26534" xr:uid="{4D232832-B39C-4CE7-9558-B9B9810ECB72}"/>
    <cellStyle name="Normal 3 2 2 2 2 2 2 2 2 2 2 2 2 2 55" xfId="26535" xr:uid="{AF64FEF8-5EE6-496F-9E3F-6C0B8837937A}"/>
    <cellStyle name="Normal 3 2 2 2 2 2 2 2 2 2 2 2 2 2 56" xfId="26536" xr:uid="{EBFC7725-F0F2-4DFB-AF7D-F18149A1B62F}"/>
    <cellStyle name="Normal 3 2 2 2 2 2 2 2 2 2 2 2 2 2 57" xfId="26537" xr:uid="{7848A8CD-B5B1-482F-9A3F-EC3EDCFA5FCC}"/>
    <cellStyle name="Normal 3 2 2 2 2 2 2 2 2 2 2 2 2 2 58" xfId="26538" xr:uid="{607B29FB-EA35-4B1C-86F6-025D767F70BD}"/>
    <cellStyle name="Normal 3 2 2 2 2 2 2 2 2 2 2 2 2 2 59" xfId="26539" xr:uid="{1159BD36-2CF1-441D-926F-6108C5B2FBBD}"/>
    <cellStyle name="Normal 3 2 2 2 2 2 2 2 2 2 2 2 2 2 6" xfId="26540" xr:uid="{852F6A0F-AB26-482F-B300-2886B8FC225E}"/>
    <cellStyle name="Normal 3 2 2 2 2 2 2 2 2 2 2 2 2 2 60" xfId="26541" xr:uid="{DF4CF70C-5F98-49E8-A6F6-D4AC8888B8AB}"/>
    <cellStyle name="Normal 3 2 2 2 2 2 2 2 2 2 2 2 2 2 61" xfId="26542" xr:uid="{F9AB89D3-C8CE-4AD4-BCA5-4DE754A766F3}"/>
    <cellStyle name="Normal 3 2 2 2 2 2 2 2 2 2 2 2 2 2 62" xfId="26543" xr:uid="{2796E473-D1DA-401B-A7CA-C0237029ED70}"/>
    <cellStyle name="Normal 3 2 2 2 2 2 2 2 2 2 2 2 2 2 63" xfId="26544" xr:uid="{BA33ECE9-84AF-44E9-8285-2D357D4FA283}"/>
    <cellStyle name="Normal 3 2 2 2 2 2 2 2 2 2 2 2 2 2 64" xfId="26545" xr:uid="{5336D1A8-41CD-4E06-8FE4-FF763B9A4770}"/>
    <cellStyle name="Normal 3 2 2 2 2 2 2 2 2 2 2 2 2 2 65" xfId="26546" xr:uid="{CF97A07B-715F-4755-90F4-E34093621A30}"/>
    <cellStyle name="Normal 3 2 2 2 2 2 2 2 2 2 2 2 2 2 66" xfId="26547" xr:uid="{A279FFE4-E673-43A7-8FC5-3CF12112A333}"/>
    <cellStyle name="Normal 3 2 2 2 2 2 2 2 2 2 2 2 2 2 67" xfId="26548" xr:uid="{0B0DA92D-5978-4047-8842-7D3DB15FC3C6}"/>
    <cellStyle name="Normal 3 2 2 2 2 2 2 2 2 2 2 2 2 2 68" xfId="26549" xr:uid="{1F300804-A7B2-4A15-A126-39A23F1790C1}"/>
    <cellStyle name="Normal 3 2 2 2 2 2 2 2 2 2 2 2 2 2 68 2" xfId="26550" xr:uid="{D1559062-AF1D-4E0D-A172-8E5CADCB7331}"/>
    <cellStyle name="Normal 3 2 2 2 2 2 2 2 2 2 2 2 2 2 68 3" xfId="26551" xr:uid="{8BCF87F9-B2F0-462A-BDD6-D6127F121847}"/>
    <cellStyle name="Normal 3 2 2 2 2 2 2 2 2 2 2 2 2 2 68 4" xfId="26552" xr:uid="{419B506B-7EB6-4524-A193-89A26DC749E6}"/>
    <cellStyle name="Normal 3 2 2 2 2 2 2 2 2 2 2 2 2 2 69" xfId="26553" xr:uid="{3F99F375-6FBC-4630-8F89-2A1A3C90FB55}"/>
    <cellStyle name="Normal 3 2 2 2 2 2 2 2 2 2 2 2 2 2 7" xfId="26554" xr:uid="{F8281CC2-C4F3-478D-A24C-79F85AE93AEE}"/>
    <cellStyle name="Normal 3 2 2 2 2 2 2 2 2 2 2 2 2 2 70" xfId="26555" xr:uid="{FE140474-C53A-4E3B-A530-06CCB154539E}"/>
    <cellStyle name="Normal 3 2 2 2 2 2 2 2 2 2 2 2 2 2 8" xfId="26556" xr:uid="{1D65C44F-735F-4BEE-98DF-EDB1AD09C0A0}"/>
    <cellStyle name="Normal 3 2 2 2 2 2 2 2 2 2 2 2 2 2 9" xfId="26557" xr:uid="{8D49C9C8-6B40-47A5-89E7-0A66C378B5C6}"/>
    <cellStyle name="Normal 3 2 2 2 2 2 2 2 2 2 2 2 2 20" xfId="26558" xr:uid="{9CC3C2AC-0C62-4BEB-94CE-92A3DB0923E6}"/>
    <cellStyle name="Normal 3 2 2 2 2 2 2 2 2 2 2 2 2 21" xfId="26559" xr:uid="{B55833A8-5EE6-4316-83F0-BDB43D8E4709}"/>
    <cellStyle name="Normal 3 2 2 2 2 2 2 2 2 2 2 2 2 22" xfId="26560" xr:uid="{49F355ED-91B6-41E1-AAB8-71349A10441C}"/>
    <cellStyle name="Normal 3 2 2 2 2 2 2 2 2 2 2 2 2 22 2" xfId="26561" xr:uid="{5EADD8A2-0399-4E0E-A92C-BC63D2A53E50}"/>
    <cellStyle name="Normal 3 2 2 2 2 2 2 2 2 2 2 2 2 22 3" xfId="26562" xr:uid="{AD0C7A4B-24C8-4F85-A0F5-8CA92928C792}"/>
    <cellStyle name="Normal 3 2 2 2 2 2 2 2 2 2 2 2 2 22 4" xfId="26563" xr:uid="{A5CEE06C-AD1F-44AE-B198-A199344F057B}"/>
    <cellStyle name="Normal 3 2 2 2 2 2 2 2 2 2 2 2 2 23" xfId="26564" xr:uid="{C90EA863-26C5-478D-AB48-EE5CE322D514}"/>
    <cellStyle name="Normal 3 2 2 2 2 2 2 2 2 2 2 2 2 24" xfId="26565" xr:uid="{10B9EAF4-A57A-4320-8A29-D229E1BF43EF}"/>
    <cellStyle name="Normal 3 2 2 2 2 2 2 2 2 2 2 2 2 25" xfId="26566" xr:uid="{3E05754B-1DDF-4223-8FE1-D1C2FD7F77F7}"/>
    <cellStyle name="Normal 3 2 2 2 2 2 2 2 2 2 2 2 2 26" xfId="26567" xr:uid="{70EADC5E-6988-49F6-ADD1-BCB835DF9460}"/>
    <cellStyle name="Normal 3 2 2 2 2 2 2 2 2 2 2 2 2 27" xfId="26568" xr:uid="{42619A5B-02E4-4192-936E-2E11A50AC291}"/>
    <cellStyle name="Normal 3 2 2 2 2 2 2 2 2 2 2 2 2 28" xfId="26569" xr:uid="{F9EA30EA-27A2-493C-9683-20984EA73176}"/>
    <cellStyle name="Normal 3 2 2 2 2 2 2 2 2 2 2 2 2 29" xfId="26570" xr:uid="{FC1942A1-9E10-45DF-8334-0C9C6A900D7C}"/>
    <cellStyle name="Normal 3 2 2 2 2 2 2 2 2 2 2 2 2 3" xfId="26571" xr:uid="{C0F43AFA-8D94-4D92-966E-89188CD25DDF}"/>
    <cellStyle name="Normal 3 2 2 2 2 2 2 2 2 2 2 2 2 30" xfId="26572" xr:uid="{41F0D631-C077-41FB-88DF-F3B7F7BE01C0}"/>
    <cellStyle name="Normal 3 2 2 2 2 2 2 2 2 2 2 2 2 31" xfId="26573" xr:uid="{876E9597-2B47-42D2-A258-F58456544932}"/>
    <cellStyle name="Normal 3 2 2 2 2 2 2 2 2 2 2 2 2 32" xfId="26574" xr:uid="{19D9C3F9-D755-49FF-933C-02CA2811CE27}"/>
    <cellStyle name="Normal 3 2 2 2 2 2 2 2 2 2 2 2 2 33" xfId="26575" xr:uid="{18ECC29F-8FE4-490E-A504-122108914550}"/>
    <cellStyle name="Normal 3 2 2 2 2 2 2 2 2 2 2 2 2 34" xfId="26576" xr:uid="{22DAA267-CBA2-4C35-926C-26B5F2697B46}"/>
    <cellStyle name="Normal 3 2 2 2 2 2 2 2 2 2 2 2 2 35" xfId="26577" xr:uid="{A2B12AB2-43AD-4FF7-83F0-58B330FE24FC}"/>
    <cellStyle name="Normal 3 2 2 2 2 2 2 2 2 2 2 2 2 36" xfId="26578" xr:uid="{F32D42A7-C71F-4DBE-91DD-71168E0E1CE7}"/>
    <cellStyle name="Normal 3 2 2 2 2 2 2 2 2 2 2 2 2 37" xfId="26579" xr:uid="{6145F49A-86F5-4F38-8542-5C0113252B45}"/>
    <cellStyle name="Normal 3 2 2 2 2 2 2 2 2 2 2 2 2 37 2" xfId="26580" xr:uid="{07FBEAD3-3612-4FB2-BC0B-5A17911B5FE9}"/>
    <cellStyle name="Normal 3 2 2 2 2 2 2 2 2 2 2 2 2 37 3" xfId="26581" xr:uid="{B53ED669-D7DD-4150-80C2-E8F91D05F2EA}"/>
    <cellStyle name="Normal 3 2 2 2 2 2 2 2 2 2 2 2 2 37 4" xfId="26582" xr:uid="{A7A50C3F-5C5A-41BB-B3A0-B99D8E87E6E3}"/>
    <cellStyle name="Normal 3 2 2 2 2 2 2 2 2 2 2 2 2 37 5" xfId="26583" xr:uid="{E440707C-98E2-47D3-83EA-F907191845EF}"/>
    <cellStyle name="Normal 3 2 2 2 2 2 2 2 2 2 2 2 2 37 6" xfId="26584" xr:uid="{440A32C0-9B95-45A4-978F-9D298BAA3E0E}"/>
    <cellStyle name="Normal 3 2 2 2 2 2 2 2 2 2 2 2 2 37 7" xfId="26585" xr:uid="{0892A042-926A-40A0-9EC7-CAC348113167}"/>
    <cellStyle name="Normal 3 2 2 2 2 2 2 2 2 2 2 2 2 38" xfId="26586" xr:uid="{81E6175B-7E6B-4546-87FB-53B83051DD06}"/>
    <cellStyle name="Normal 3 2 2 2 2 2 2 2 2 2 2 2 2 39" xfId="26587" xr:uid="{0304840E-C28C-455A-8DC0-717DEF10B983}"/>
    <cellStyle name="Normal 3 2 2 2 2 2 2 2 2 2 2 2 2 4" xfId="26588" xr:uid="{B9AFDBAE-8279-483E-98FE-3F7A8FB200E9}"/>
    <cellStyle name="Normal 3 2 2 2 2 2 2 2 2 2 2 2 2 4 10" xfId="26589" xr:uid="{37FDA948-0919-499B-9ED7-D538D28C0344}"/>
    <cellStyle name="Normal 3 2 2 2 2 2 2 2 2 2 2 2 2 4 11" xfId="26590" xr:uid="{670DD70B-3F75-4DE0-B4AF-E45D6C4B94EF}"/>
    <cellStyle name="Normal 3 2 2 2 2 2 2 2 2 2 2 2 2 4 12" xfId="26591" xr:uid="{2BFAA1CF-3FFF-41D7-9695-E82DA696198F}"/>
    <cellStyle name="Normal 3 2 2 2 2 2 2 2 2 2 2 2 2 4 13" xfId="26592" xr:uid="{2CB9470F-2EFA-464B-B728-8AE5D503C217}"/>
    <cellStyle name="Normal 3 2 2 2 2 2 2 2 2 2 2 2 2 4 13 2" xfId="26593" xr:uid="{46EDD806-B459-4D69-A2BC-29AA26549578}"/>
    <cellStyle name="Normal 3 2 2 2 2 2 2 2 2 2 2 2 2 4 13 3" xfId="26594" xr:uid="{583E3CFC-FC56-4385-9FC2-9659DEC94052}"/>
    <cellStyle name="Normal 3 2 2 2 2 2 2 2 2 2 2 2 2 4 13 4" xfId="26595" xr:uid="{101FF068-4D02-4B3A-B25B-7EDDDEA93A6E}"/>
    <cellStyle name="Normal 3 2 2 2 2 2 2 2 2 2 2 2 2 4 14" xfId="26596" xr:uid="{32E37183-082F-4093-9AB2-CDA4550220DB}"/>
    <cellStyle name="Normal 3 2 2 2 2 2 2 2 2 2 2 2 2 4 15" xfId="26597" xr:uid="{01AFD14E-785E-49E1-B392-3956DD8CAFD2}"/>
    <cellStyle name="Normal 3 2 2 2 2 2 2 2 2 2 2 2 2 4 16" xfId="26598" xr:uid="{8B66858F-898A-4A1E-8DF0-2BAE8DABAF83}"/>
    <cellStyle name="Normal 3 2 2 2 2 2 2 2 2 2 2 2 2 4 2" xfId="26599" xr:uid="{381E5201-61CD-453C-89C8-B732CF4C0320}"/>
    <cellStyle name="Normal 3 2 2 2 2 2 2 2 2 2 2 2 2 4 2 10" xfId="26600" xr:uid="{709EBEF0-9A40-4DBA-A24C-2217C63A8C2F}"/>
    <cellStyle name="Normal 3 2 2 2 2 2 2 2 2 2 2 2 2 4 2 11" xfId="26601" xr:uid="{3E775E46-C186-4BFC-BD73-A17FDCFE4FE3}"/>
    <cellStyle name="Normal 3 2 2 2 2 2 2 2 2 2 2 2 2 4 2 11 2" xfId="26602" xr:uid="{6A4FE2DC-3A45-4C0A-99B5-740BDA420886}"/>
    <cellStyle name="Normal 3 2 2 2 2 2 2 2 2 2 2 2 2 4 2 11 3" xfId="26603" xr:uid="{495F47D7-7AC7-40CC-926B-DD7A634185B0}"/>
    <cellStyle name="Normal 3 2 2 2 2 2 2 2 2 2 2 2 2 4 2 11 4" xfId="26604" xr:uid="{7D45F930-8F9D-4B9D-9417-E8F359995C88}"/>
    <cellStyle name="Normal 3 2 2 2 2 2 2 2 2 2 2 2 2 4 2 12" xfId="26605" xr:uid="{F9E4D4DB-B08F-4516-84EC-58DBA834E78D}"/>
    <cellStyle name="Normal 3 2 2 2 2 2 2 2 2 2 2 2 2 4 2 13" xfId="26606" xr:uid="{AE0C9455-E1C5-42FC-A2A2-8C5FF12D5BEC}"/>
    <cellStyle name="Normal 3 2 2 2 2 2 2 2 2 2 2 2 2 4 2 14" xfId="26607" xr:uid="{CA384FB9-6B6B-4ECC-8A37-592C71F00493}"/>
    <cellStyle name="Normal 3 2 2 2 2 2 2 2 2 2 2 2 2 4 2 2" xfId="26608" xr:uid="{BE57B7DB-87AD-482A-A7CF-E983E15C6F5D}"/>
    <cellStyle name="Normal 3 2 2 2 2 2 2 2 2 2 2 2 2 4 2 2 10" xfId="26609" xr:uid="{4E514CB7-300F-4C6C-91EC-B0CC06342916}"/>
    <cellStyle name="Normal 3 2 2 2 2 2 2 2 2 2 2 2 2 4 2 2 11" xfId="26610" xr:uid="{AB6E9590-FD79-4319-9081-F7DC05C31497}"/>
    <cellStyle name="Normal 3 2 2 2 2 2 2 2 2 2 2 2 2 4 2 2 2" xfId="26611" xr:uid="{0D9D0EF1-1FE2-429C-A6CA-1551B93D7E50}"/>
    <cellStyle name="Normal 3 2 2 2 2 2 2 2 2 2 2 2 2 4 2 2 2 10" xfId="26612" xr:uid="{949E57D2-662A-4550-A2AE-4B7272C0EA17}"/>
    <cellStyle name="Normal 3 2 2 2 2 2 2 2 2 2 2 2 2 4 2 2 2 11" xfId="26613" xr:uid="{6128EC40-F89C-471F-8B47-475997DA9529}"/>
    <cellStyle name="Normal 3 2 2 2 2 2 2 2 2 2 2 2 2 4 2 2 2 2" xfId="26614" xr:uid="{6A621E56-6A1B-4816-A6C6-6B2DA32FDEAE}"/>
    <cellStyle name="Normal 3 2 2 2 2 2 2 2 2 2 2 2 2 4 2 2 2 2 2" xfId="26615" xr:uid="{D4C02E7D-8DBE-44A2-83D4-9FDE0329DE94}"/>
    <cellStyle name="Normal 3 2 2 2 2 2 2 2 2 2 2 2 2 4 2 2 2 2 2 2" xfId="26616" xr:uid="{1E54C8E2-EABF-4460-A093-1E798A62159A}"/>
    <cellStyle name="Normal 3 2 2 2 2 2 2 2 2 2 2 2 2 4 2 2 2 2 2 3" xfId="26617" xr:uid="{6385A36F-8682-4E2F-A54F-E271F8786459}"/>
    <cellStyle name="Normal 3 2 2 2 2 2 2 2 2 2 2 2 2 4 2 2 2 2 2 4" xfId="26618" xr:uid="{2F227228-15C5-4D6B-9E22-85B8528488D4}"/>
    <cellStyle name="Normal 3 2 2 2 2 2 2 2 2 2 2 2 2 4 2 2 2 2 3" xfId="26619" xr:uid="{69857F92-33A0-4227-BC9B-AEB5D0AD594D}"/>
    <cellStyle name="Normal 3 2 2 2 2 2 2 2 2 2 2 2 2 4 2 2 2 2 4" xfId="26620" xr:uid="{ED870A8E-724F-4B6C-BA75-D573BF92DA4E}"/>
    <cellStyle name="Normal 3 2 2 2 2 2 2 2 2 2 2 2 2 4 2 2 2 2 5" xfId="26621" xr:uid="{85F607C8-4D3F-4B34-B8FF-A4FACD6C9AAF}"/>
    <cellStyle name="Normal 3 2 2 2 2 2 2 2 2 2 2 2 2 4 2 2 2 2 6" xfId="26622" xr:uid="{C295D581-3EA6-4BC2-99A6-D7BC11A593D2}"/>
    <cellStyle name="Normal 3 2 2 2 2 2 2 2 2 2 2 2 2 4 2 2 2 3" xfId="26623" xr:uid="{7F232BD7-55AA-40EB-AB88-A7EC4DC623FB}"/>
    <cellStyle name="Normal 3 2 2 2 2 2 2 2 2 2 2 2 2 4 2 2 2 4" xfId="26624" xr:uid="{204D35C3-3B9D-48A8-813D-104257112D47}"/>
    <cellStyle name="Normal 3 2 2 2 2 2 2 2 2 2 2 2 2 4 2 2 2 5" xfId="26625" xr:uid="{2E705C44-6C0A-4D43-BD50-3441A933D0CD}"/>
    <cellStyle name="Normal 3 2 2 2 2 2 2 2 2 2 2 2 2 4 2 2 2 6" xfId="26626" xr:uid="{71E16CF0-2CF0-4E04-882E-2BE37454E8FD}"/>
    <cellStyle name="Normal 3 2 2 2 2 2 2 2 2 2 2 2 2 4 2 2 2 7" xfId="26627" xr:uid="{A568CA06-9506-46B7-8E5B-0F6BCB82B326}"/>
    <cellStyle name="Normal 3 2 2 2 2 2 2 2 2 2 2 2 2 4 2 2 2 8" xfId="26628" xr:uid="{D848780C-5A2F-47C1-9037-DEB58C0D1B90}"/>
    <cellStyle name="Normal 3 2 2 2 2 2 2 2 2 2 2 2 2 4 2 2 2 8 2" xfId="26629" xr:uid="{C06F3287-F789-4C0C-85A0-164ECBFFDF95}"/>
    <cellStyle name="Normal 3 2 2 2 2 2 2 2 2 2 2 2 2 4 2 2 2 8 3" xfId="26630" xr:uid="{03594B82-47EA-4D03-B53D-57FA9950A3BE}"/>
    <cellStyle name="Normal 3 2 2 2 2 2 2 2 2 2 2 2 2 4 2 2 2 8 4" xfId="26631" xr:uid="{3B93BE1B-07E2-42F0-9796-60C6CA2448F4}"/>
    <cellStyle name="Normal 3 2 2 2 2 2 2 2 2 2 2 2 2 4 2 2 2 9" xfId="26632" xr:uid="{2748D0E9-279A-42EB-9179-C9AFA215C67F}"/>
    <cellStyle name="Normal 3 2 2 2 2 2 2 2 2 2 2 2 2 4 2 2 3" xfId="26633" xr:uid="{95A555FB-1722-47D4-BD7A-71F427072D99}"/>
    <cellStyle name="Normal 3 2 2 2 2 2 2 2 2 2 2 2 2 4 2 2 3 2" xfId="26634" xr:uid="{B923D47D-FA91-4A3F-B3ED-A28580EAD4F4}"/>
    <cellStyle name="Normal 3 2 2 2 2 2 2 2 2 2 2 2 2 4 2 2 3 2 2" xfId="26635" xr:uid="{D859F463-C57A-4A80-B6A5-CD0EEA4D46D0}"/>
    <cellStyle name="Normal 3 2 2 2 2 2 2 2 2 2 2 2 2 4 2 2 3 2 3" xfId="26636" xr:uid="{012302B8-D3FD-4848-B46C-A813B050342A}"/>
    <cellStyle name="Normal 3 2 2 2 2 2 2 2 2 2 2 2 2 4 2 2 3 2 4" xfId="26637" xr:uid="{00478F83-0A96-477D-B6C8-249FC014C404}"/>
    <cellStyle name="Normal 3 2 2 2 2 2 2 2 2 2 2 2 2 4 2 2 3 3" xfId="26638" xr:uid="{D0C6EFFC-9D6A-4485-A7DE-11F49D702E8F}"/>
    <cellStyle name="Normal 3 2 2 2 2 2 2 2 2 2 2 2 2 4 2 2 3 4" xfId="26639" xr:uid="{760AF2D8-CA1C-4DD4-81DD-8B4C3179DE10}"/>
    <cellStyle name="Normal 3 2 2 2 2 2 2 2 2 2 2 2 2 4 2 2 3 5" xfId="26640" xr:uid="{61B40439-B57D-498C-8E22-6CA90F25AB45}"/>
    <cellStyle name="Normal 3 2 2 2 2 2 2 2 2 2 2 2 2 4 2 2 3 6" xfId="26641" xr:uid="{6AF12E8F-0119-4BF8-BA1D-8D37F7D42FDF}"/>
    <cellStyle name="Normal 3 2 2 2 2 2 2 2 2 2 2 2 2 4 2 2 4" xfId="26642" xr:uid="{F1A39D94-654F-4B54-974E-0CA70B2717F6}"/>
    <cellStyle name="Normal 3 2 2 2 2 2 2 2 2 2 2 2 2 4 2 2 5" xfId="26643" xr:uid="{16A85946-10B3-4208-A8DA-2410031B6D17}"/>
    <cellStyle name="Normal 3 2 2 2 2 2 2 2 2 2 2 2 2 4 2 2 6" xfId="26644" xr:uid="{763A5CEC-784E-4448-9986-170C3BF67A68}"/>
    <cellStyle name="Normal 3 2 2 2 2 2 2 2 2 2 2 2 2 4 2 2 7" xfId="26645" xr:uid="{7ED69946-5C49-46A8-9120-423EA96EB62F}"/>
    <cellStyle name="Normal 3 2 2 2 2 2 2 2 2 2 2 2 2 4 2 2 8" xfId="26646" xr:uid="{B5E565DD-6E00-44BB-8C5F-3EFC381DE987}"/>
    <cellStyle name="Normal 3 2 2 2 2 2 2 2 2 2 2 2 2 4 2 2 8 2" xfId="26647" xr:uid="{CF29A5B4-D6C8-4CCF-ABF6-428EBF72CCFD}"/>
    <cellStyle name="Normal 3 2 2 2 2 2 2 2 2 2 2 2 2 4 2 2 8 3" xfId="26648" xr:uid="{A8EDBDC5-1475-450F-B9DA-90DC28E91FD3}"/>
    <cellStyle name="Normal 3 2 2 2 2 2 2 2 2 2 2 2 2 4 2 2 8 4" xfId="26649" xr:uid="{568DED48-E064-498A-A455-8EB88FEF9C81}"/>
    <cellStyle name="Normal 3 2 2 2 2 2 2 2 2 2 2 2 2 4 2 2 9" xfId="26650" xr:uid="{26FAFF49-B08C-4388-9A6C-894EB3297D0F}"/>
    <cellStyle name="Normal 3 2 2 2 2 2 2 2 2 2 2 2 2 4 2 3" xfId="26651" xr:uid="{3C5D75A4-07D8-444B-B93E-AFFCEF318D7B}"/>
    <cellStyle name="Normal 3 2 2 2 2 2 2 2 2 2 2 2 2 4 2 4" xfId="26652" xr:uid="{6426F2BE-E8E5-41B0-A20D-5D1F65C5D2A8}"/>
    <cellStyle name="Normal 3 2 2 2 2 2 2 2 2 2 2 2 2 4 2 5" xfId="26653" xr:uid="{DA05BA99-2A8D-400C-AAF7-C0F851B5E9FE}"/>
    <cellStyle name="Normal 3 2 2 2 2 2 2 2 2 2 2 2 2 4 2 5 2" xfId="26654" xr:uid="{D5A77318-B21C-42ED-96C6-B497C8D0A9E2}"/>
    <cellStyle name="Normal 3 2 2 2 2 2 2 2 2 2 2 2 2 4 2 5 2 2" xfId="26655" xr:uid="{55A7B37B-7658-4213-BA9F-B0900AAB778F}"/>
    <cellStyle name="Normal 3 2 2 2 2 2 2 2 2 2 2 2 2 4 2 5 2 3" xfId="26656" xr:uid="{5D2F509C-C224-4685-B5AA-47DEBC214765}"/>
    <cellStyle name="Normal 3 2 2 2 2 2 2 2 2 2 2 2 2 4 2 5 2 4" xfId="26657" xr:uid="{908BCDF7-CEE1-4EB2-8A56-5AB716A0B840}"/>
    <cellStyle name="Normal 3 2 2 2 2 2 2 2 2 2 2 2 2 4 2 5 3" xfId="26658" xr:uid="{BE42B758-1782-4364-B219-FCB018ECD8D8}"/>
    <cellStyle name="Normal 3 2 2 2 2 2 2 2 2 2 2 2 2 4 2 5 4" xfId="26659" xr:uid="{691820A0-4F01-4A42-889B-73FD5C219612}"/>
    <cellStyle name="Normal 3 2 2 2 2 2 2 2 2 2 2 2 2 4 2 5 5" xfId="26660" xr:uid="{0787CE9E-468D-4876-84CB-0A4E29BD650A}"/>
    <cellStyle name="Normal 3 2 2 2 2 2 2 2 2 2 2 2 2 4 2 5 6" xfId="26661" xr:uid="{51235A3C-5335-4CBA-91AD-15F113F5B25F}"/>
    <cellStyle name="Normal 3 2 2 2 2 2 2 2 2 2 2 2 2 4 2 6" xfId="26662" xr:uid="{81415CA9-A292-4266-99E2-EC48E41682D5}"/>
    <cellStyle name="Normal 3 2 2 2 2 2 2 2 2 2 2 2 2 4 2 7" xfId="26663" xr:uid="{15BAA647-346C-423B-B0EE-A25142CE9713}"/>
    <cellStyle name="Normal 3 2 2 2 2 2 2 2 2 2 2 2 2 4 2 8" xfId="26664" xr:uid="{3DD4A243-FD2B-4880-A6B2-3E1B9B4A650E}"/>
    <cellStyle name="Normal 3 2 2 2 2 2 2 2 2 2 2 2 2 4 2 9" xfId="26665" xr:uid="{E3EC2F10-582D-45EC-807B-B66042E628AF}"/>
    <cellStyle name="Normal 3 2 2 2 2 2 2 2 2 2 2 2 2 4 3" xfId="26666" xr:uid="{4BECC7F5-DE14-41A6-BC16-CF9DD94C92B6}"/>
    <cellStyle name="Normal 3 2 2 2 2 2 2 2 2 2 2 2 2 4 4" xfId="26667" xr:uid="{634ED446-0776-4E49-B10C-450B7769B5BE}"/>
    <cellStyle name="Normal 3 2 2 2 2 2 2 2 2 2 2 2 2 4 5" xfId="26668" xr:uid="{937EAC7F-A4CE-4884-B387-BDF954B5276C}"/>
    <cellStyle name="Normal 3 2 2 2 2 2 2 2 2 2 2 2 2 4 5 10" xfId="26669" xr:uid="{F9F70C50-E9FF-42B3-81C9-BFD48EDD4D04}"/>
    <cellStyle name="Normal 3 2 2 2 2 2 2 2 2 2 2 2 2 4 5 11" xfId="26670" xr:uid="{48E55A67-8F4D-4A3C-8C34-F5AFC1610896}"/>
    <cellStyle name="Normal 3 2 2 2 2 2 2 2 2 2 2 2 2 4 5 2" xfId="26671" xr:uid="{6690D154-7E42-40D1-9F8B-1B3FBEB68B91}"/>
    <cellStyle name="Normal 3 2 2 2 2 2 2 2 2 2 2 2 2 4 5 2 10" xfId="26672" xr:uid="{889ACF52-5098-4DF5-8ADC-DA97E4C0FFC5}"/>
    <cellStyle name="Normal 3 2 2 2 2 2 2 2 2 2 2 2 2 4 5 2 11" xfId="26673" xr:uid="{94014BDC-31FC-43F9-BC05-22D3820D34B3}"/>
    <cellStyle name="Normal 3 2 2 2 2 2 2 2 2 2 2 2 2 4 5 2 2" xfId="26674" xr:uid="{89CEA807-6151-4772-AF7E-C70B49F7273F}"/>
    <cellStyle name="Normal 3 2 2 2 2 2 2 2 2 2 2 2 2 4 5 2 2 2" xfId="26675" xr:uid="{E3742B2F-EA41-4468-A2CB-CE77F9CB6BCF}"/>
    <cellStyle name="Normal 3 2 2 2 2 2 2 2 2 2 2 2 2 4 5 2 2 2 2" xfId="26676" xr:uid="{9DC93AC1-ADDA-4890-82B1-9CCC25D30F1F}"/>
    <cellStyle name="Normal 3 2 2 2 2 2 2 2 2 2 2 2 2 4 5 2 2 2 3" xfId="26677" xr:uid="{2A8928D5-2D07-4052-BC35-DE289843D8CC}"/>
    <cellStyle name="Normal 3 2 2 2 2 2 2 2 2 2 2 2 2 4 5 2 2 2 4" xfId="26678" xr:uid="{992E14B5-99ED-4004-9E9E-9D6AA65EB067}"/>
    <cellStyle name="Normal 3 2 2 2 2 2 2 2 2 2 2 2 2 4 5 2 2 3" xfId="26679" xr:uid="{D7D659B3-9085-4724-A797-1693953EC963}"/>
    <cellStyle name="Normal 3 2 2 2 2 2 2 2 2 2 2 2 2 4 5 2 2 4" xfId="26680" xr:uid="{54D2F6E0-B624-41B1-97E3-FB75D9DFB963}"/>
    <cellStyle name="Normal 3 2 2 2 2 2 2 2 2 2 2 2 2 4 5 2 2 5" xfId="26681" xr:uid="{11CBBF53-206C-4F2B-9798-1C414D5788B1}"/>
    <cellStyle name="Normal 3 2 2 2 2 2 2 2 2 2 2 2 2 4 5 2 2 6" xfId="26682" xr:uid="{9D335829-9DDE-46E2-B898-AE5294FADEAE}"/>
    <cellStyle name="Normal 3 2 2 2 2 2 2 2 2 2 2 2 2 4 5 2 3" xfId="26683" xr:uid="{6E41E2C8-DB7A-406E-B1C5-211D8093EFFE}"/>
    <cellStyle name="Normal 3 2 2 2 2 2 2 2 2 2 2 2 2 4 5 2 4" xfId="26684" xr:uid="{2C269F80-F679-4334-8B76-D113E618F7DE}"/>
    <cellStyle name="Normal 3 2 2 2 2 2 2 2 2 2 2 2 2 4 5 2 5" xfId="26685" xr:uid="{3D3EE39F-4929-46D9-A6B5-84884A6543B8}"/>
    <cellStyle name="Normal 3 2 2 2 2 2 2 2 2 2 2 2 2 4 5 2 6" xfId="26686" xr:uid="{66C65BD6-F943-4BA4-8659-6B55D983C3A8}"/>
    <cellStyle name="Normal 3 2 2 2 2 2 2 2 2 2 2 2 2 4 5 2 7" xfId="26687" xr:uid="{9D807918-10A0-4E7A-829A-0A395F235D63}"/>
    <cellStyle name="Normal 3 2 2 2 2 2 2 2 2 2 2 2 2 4 5 2 8" xfId="26688" xr:uid="{E6000C37-67FD-4ADD-AE44-A267C4DAC8E9}"/>
    <cellStyle name="Normal 3 2 2 2 2 2 2 2 2 2 2 2 2 4 5 2 8 2" xfId="26689" xr:uid="{8F40EC31-825F-46BB-89F3-63E0C51B4100}"/>
    <cellStyle name="Normal 3 2 2 2 2 2 2 2 2 2 2 2 2 4 5 2 8 3" xfId="26690" xr:uid="{80BA35F7-7A45-4E0A-8D30-B1B588F2465E}"/>
    <cellStyle name="Normal 3 2 2 2 2 2 2 2 2 2 2 2 2 4 5 2 8 4" xfId="26691" xr:uid="{215D48F6-85FF-4BE9-B6BC-99F6F14EBE3E}"/>
    <cellStyle name="Normal 3 2 2 2 2 2 2 2 2 2 2 2 2 4 5 2 9" xfId="26692" xr:uid="{C6D511D2-FF76-4691-BB2A-C5A6C28A28DE}"/>
    <cellStyle name="Normal 3 2 2 2 2 2 2 2 2 2 2 2 2 4 5 3" xfId="26693" xr:uid="{0D4F8B8B-3E89-4884-BD5F-0B06E60B14F4}"/>
    <cellStyle name="Normal 3 2 2 2 2 2 2 2 2 2 2 2 2 4 5 3 2" xfId="26694" xr:uid="{B8EBD3F4-7BD2-4957-BA69-BD4F887B6BB4}"/>
    <cellStyle name="Normal 3 2 2 2 2 2 2 2 2 2 2 2 2 4 5 3 2 2" xfId="26695" xr:uid="{B4158C62-FAB2-4D41-8229-A9AFB0F093E1}"/>
    <cellStyle name="Normal 3 2 2 2 2 2 2 2 2 2 2 2 2 4 5 3 2 3" xfId="26696" xr:uid="{A5C76314-FB3B-4A62-974C-E9387C9D68FF}"/>
    <cellStyle name="Normal 3 2 2 2 2 2 2 2 2 2 2 2 2 4 5 3 2 4" xfId="26697" xr:uid="{A78A648C-5052-486F-B584-35B743F5C234}"/>
    <cellStyle name="Normal 3 2 2 2 2 2 2 2 2 2 2 2 2 4 5 3 3" xfId="26698" xr:uid="{DC1C9BD8-624E-4141-BF79-B1C8F60E7B5B}"/>
    <cellStyle name="Normal 3 2 2 2 2 2 2 2 2 2 2 2 2 4 5 3 4" xfId="26699" xr:uid="{00AAF7AB-71DE-4B2B-9D2D-F144F356DAB2}"/>
    <cellStyle name="Normal 3 2 2 2 2 2 2 2 2 2 2 2 2 4 5 3 5" xfId="26700" xr:uid="{803A42F4-1287-45F6-A9C0-8FC4DFA74D8C}"/>
    <cellStyle name="Normal 3 2 2 2 2 2 2 2 2 2 2 2 2 4 5 3 6" xfId="26701" xr:uid="{64641FFF-FBDA-4E33-AD5B-D925852D405B}"/>
    <cellStyle name="Normal 3 2 2 2 2 2 2 2 2 2 2 2 2 4 5 4" xfId="26702" xr:uid="{EC429E88-3DA1-4BA1-8049-A2DEE46F565A}"/>
    <cellStyle name="Normal 3 2 2 2 2 2 2 2 2 2 2 2 2 4 5 5" xfId="26703" xr:uid="{ABE7FD31-8A7B-4361-903B-CBC09195A46C}"/>
    <cellStyle name="Normal 3 2 2 2 2 2 2 2 2 2 2 2 2 4 5 6" xfId="26704" xr:uid="{1A553E1E-5106-4F74-8029-706506449185}"/>
    <cellStyle name="Normal 3 2 2 2 2 2 2 2 2 2 2 2 2 4 5 7" xfId="26705" xr:uid="{B74E8313-5B4C-423C-8D0E-032F8180D1CF}"/>
    <cellStyle name="Normal 3 2 2 2 2 2 2 2 2 2 2 2 2 4 5 8" xfId="26706" xr:uid="{406B768B-4BC7-48AD-9111-6735298882DE}"/>
    <cellStyle name="Normal 3 2 2 2 2 2 2 2 2 2 2 2 2 4 5 8 2" xfId="26707" xr:uid="{EF750769-0A5B-4C56-959D-DA292C00948A}"/>
    <cellStyle name="Normal 3 2 2 2 2 2 2 2 2 2 2 2 2 4 5 8 3" xfId="26708" xr:uid="{00CEC6FF-BD16-43C1-8AC1-5EA23965B858}"/>
    <cellStyle name="Normal 3 2 2 2 2 2 2 2 2 2 2 2 2 4 5 8 4" xfId="26709" xr:uid="{AF410956-AB75-4D5B-B8FD-881821C1C880}"/>
    <cellStyle name="Normal 3 2 2 2 2 2 2 2 2 2 2 2 2 4 5 9" xfId="26710" xr:uid="{8BF655FD-1AF7-4C56-9F96-44951E63C6F4}"/>
    <cellStyle name="Normal 3 2 2 2 2 2 2 2 2 2 2 2 2 4 6" xfId="26711" xr:uid="{323A64B1-9277-4113-BBBA-EA633B097389}"/>
    <cellStyle name="Normal 3 2 2 2 2 2 2 2 2 2 2 2 2 4 7" xfId="26712" xr:uid="{CBC4DBFE-2232-4942-BC94-2E0C4AC0588D}"/>
    <cellStyle name="Normal 3 2 2 2 2 2 2 2 2 2 2 2 2 4 7 2" xfId="26713" xr:uid="{0547877B-F2F6-4453-A996-14F81123EED1}"/>
    <cellStyle name="Normal 3 2 2 2 2 2 2 2 2 2 2 2 2 4 7 2 2" xfId="26714" xr:uid="{50BFCAEE-F088-4C34-BE55-7C59686EB8C1}"/>
    <cellStyle name="Normal 3 2 2 2 2 2 2 2 2 2 2 2 2 4 7 2 3" xfId="26715" xr:uid="{A1768272-4F7A-4875-9E55-22F0AFFE2A2A}"/>
    <cellStyle name="Normal 3 2 2 2 2 2 2 2 2 2 2 2 2 4 7 2 4" xfId="26716" xr:uid="{C2F487C1-3204-4295-8186-D25C4467509B}"/>
    <cellStyle name="Normal 3 2 2 2 2 2 2 2 2 2 2 2 2 4 7 3" xfId="26717" xr:uid="{00D1832E-D1E9-4ADB-A1F7-938311913C08}"/>
    <cellStyle name="Normal 3 2 2 2 2 2 2 2 2 2 2 2 2 4 7 4" xfId="26718" xr:uid="{E171D7ED-3A84-4467-8C76-D80676BC022C}"/>
    <cellStyle name="Normal 3 2 2 2 2 2 2 2 2 2 2 2 2 4 7 5" xfId="26719" xr:uid="{FD85AFB9-683E-477C-B4D5-7C68988649E1}"/>
    <cellStyle name="Normal 3 2 2 2 2 2 2 2 2 2 2 2 2 4 7 6" xfId="26720" xr:uid="{EF9328AF-D3BA-4B2F-A99A-57F25644BDE3}"/>
    <cellStyle name="Normal 3 2 2 2 2 2 2 2 2 2 2 2 2 4 8" xfId="26721" xr:uid="{A093FC3E-5164-4E1E-BE35-894DF3B9C6D3}"/>
    <cellStyle name="Normal 3 2 2 2 2 2 2 2 2 2 2 2 2 4 9" xfId="26722" xr:uid="{BF14FEB1-B583-4559-87A5-BA85028D8224}"/>
    <cellStyle name="Normal 3 2 2 2 2 2 2 2 2 2 2 2 2 40" xfId="26723" xr:uid="{F09FE8CA-D0D3-4E3C-A104-E183EE4A6288}"/>
    <cellStyle name="Normal 3 2 2 2 2 2 2 2 2 2 2 2 2 41" xfId="26724" xr:uid="{30AF09A0-5B84-45F5-B62C-A3EFE04BBE5E}"/>
    <cellStyle name="Normal 3 2 2 2 2 2 2 2 2 2 2 2 2 42" xfId="26725" xr:uid="{68EC7200-8C84-4570-BE19-BD482644DC0A}"/>
    <cellStyle name="Normal 3 2 2 2 2 2 2 2 2 2 2 2 2 43" xfId="26726" xr:uid="{5109505E-C6CF-4E50-99E0-BED7A9F18637}"/>
    <cellStyle name="Normal 3 2 2 2 2 2 2 2 2 2 2 2 2 44" xfId="26727" xr:uid="{9F883AA8-B862-4275-B4BF-3C80522494BD}"/>
    <cellStyle name="Normal 3 2 2 2 2 2 2 2 2 2 2 2 2 45" xfId="26728" xr:uid="{442A1C77-D255-4741-B67C-FCE4AEF6163B}"/>
    <cellStyle name="Normal 3 2 2 2 2 2 2 2 2 2 2 2 2 46" xfId="26729" xr:uid="{7F433034-9AA6-42F9-A788-1E79E8841ED6}"/>
    <cellStyle name="Normal 3 2 2 2 2 2 2 2 2 2 2 2 2 47" xfId="26730" xr:uid="{69976E2F-28B6-440F-A620-887319999A9A}"/>
    <cellStyle name="Normal 3 2 2 2 2 2 2 2 2 2 2 2 2 48" xfId="26731" xr:uid="{09D72F8D-697D-4B2C-B8DE-703EBDCB0570}"/>
    <cellStyle name="Normal 3 2 2 2 2 2 2 2 2 2 2 2 2 49" xfId="26732" xr:uid="{92C41EFA-25A6-4E44-AF96-B1A71E7557BA}"/>
    <cellStyle name="Normal 3 2 2 2 2 2 2 2 2 2 2 2 2 5" xfId="26733" xr:uid="{86355CEA-937C-4E63-A6DF-D690AB520B84}"/>
    <cellStyle name="Normal 3 2 2 2 2 2 2 2 2 2 2 2 2 50" xfId="26734" xr:uid="{735DCC18-6C7A-430F-85AA-856484ECF7AE}"/>
    <cellStyle name="Normal 3 2 2 2 2 2 2 2 2 2 2 2 2 51" xfId="26735" xr:uid="{9C465F8B-86D1-4126-8266-0BD8A1B01D99}"/>
    <cellStyle name="Normal 3 2 2 2 2 2 2 2 2 2 2 2 2 52" xfId="26736" xr:uid="{A02410E9-BE9F-439E-A159-6CDB0ADC29B2}"/>
    <cellStyle name="Normal 3 2 2 2 2 2 2 2 2 2 2 2 2 53" xfId="26737" xr:uid="{2BE39FB2-6A68-4017-8E61-BB787AC4319E}"/>
    <cellStyle name="Normal 3 2 2 2 2 2 2 2 2 2 2 2 2 54" xfId="26738" xr:uid="{F1BFF9BA-3286-46A7-9064-C1FECE366045}"/>
    <cellStyle name="Normal 3 2 2 2 2 2 2 2 2 2 2 2 2 55" xfId="26739" xr:uid="{A70DBB67-19C4-4A6C-A10A-AB151D1F2DC5}"/>
    <cellStyle name="Normal 3 2 2 2 2 2 2 2 2 2 2 2 2 56" xfId="26740" xr:uid="{B3EA94FA-7D82-4A9B-8051-EFD6FD9CD672}"/>
    <cellStyle name="Normal 3 2 2 2 2 2 2 2 2 2 2 2 2 57" xfId="26741" xr:uid="{DA262B15-F9B2-48E0-9769-1B1EAAEEEE4B}"/>
    <cellStyle name="Normal 3 2 2 2 2 2 2 2 2 2 2 2 2 58" xfId="26742" xr:uid="{7F7948C9-BF97-4FF7-B91F-2C1A4AAEBAF0}"/>
    <cellStyle name="Normal 3 2 2 2 2 2 2 2 2 2 2 2 2 59" xfId="26743" xr:uid="{9B5EE37A-5BE5-4604-A5A1-5B0D6A8DB4E9}"/>
    <cellStyle name="Normal 3 2 2 2 2 2 2 2 2 2 2 2 2 6" xfId="26744" xr:uid="{8F5C6D09-5232-4BF8-8D1D-ECE9ED2AB44C}"/>
    <cellStyle name="Normal 3 2 2 2 2 2 2 2 2 2 2 2 2 60" xfId="26745" xr:uid="{F17F4982-71DB-4CCE-B531-D451E0DDA8AD}"/>
    <cellStyle name="Normal 3 2 2 2 2 2 2 2 2 2 2 2 2 61" xfId="26746" xr:uid="{616E8F6D-B86D-4400-A145-D2DE41B66F1D}"/>
    <cellStyle name="Normal 3 2 2 2 2 2 2 2 2 2 2 2 2 62" xfId="26747" xr:uid="{D7D8A4FD-A817-4017-A203-1563E628B846}"/>
    <cellStyle name="Normal 3 2 2 2 2 2 2 2 2 2 2 2 2 63" xfId="26748" xr:uid="{48A9D7D3-630E-4552-A2FD-04223FDA1013}"/>
    <cellStyle name="Normal 3 2 2 2 2 2 2 2 2 2 2 2 2 64" xfId="26749" xr:uid="{9C99D477-6E09-4EAE-B584-695F645ED7A5}"/>
    <cellStyle name="Normal 3 2 2 2 2 2 2 2 2 2 2 2 2 65" xfId="26750" xr:uid="{4B89319C-3D33-4486-82E3-273C7404C9B7}"/>
    <cellStyle name="Normal 3 2 2 2 2 2 2 2 2 2 2 2 2 66" xfId="26751" xr:uid="{47DD2BB6-97AA-4D7E-9459-BFFC705F28D8}"/>
    <cellStyle name="Normal 3 2 2 2 2 2 2 2 2 2 2 2 2 67" xfId="26752" xr:uid="{0E487C7A-DB86-4867-A6F3-F8FDD2787D06}"/>
    <cellStyle name="Normal 3 2 2 2 2 2 2 2 2 2 2 2 2 68" xfId="26753" xr:uid="{E6B49DF4-1953-401D-B2FC-463188A0947E}"/>
    <cellStyle name="Normal 3 2 2 2 2 2 2 2 2 2 2 2 2 69" xfId="26754" xr:uid="{9986B3DF-32D7-425E-A978-2899C9388FD1}"/>
    <cellStyle name="Normal 3 2 2 2 2 2 2 2 2 2 2 2 2 69 2" xfId="26755" xr:uid="{CCF0EF05-1D68-4D21-80C3-925855BF6A59}"/>
    <cellStyle name="Normal 3 2 2 2 2 2 2 2 2 2 2 2 2 69 3" xfId="26756" xr:uid="{247BDC15-DAA8-4FAE-809B-F5B2419F9C7D}"/>
    <cellStyle name="Normal 3 2 2 2 2 2 2 2 2 2 2 2 2 69 4" xfId="26757" xr:uid="{ACB8F921-515C-4BB7-834E-E5F92C75404D}"/>
    <cellStyle name="Normal 3 2 2 2 2 2 2 2 2 2 2 2 2 7" xfId="26758" xr:uid="{DDA1E8BF-3F3B-4E5A-B2DF-3B9ED963BA6D}"/>
    <cellStyle name="Normal 3 2 2 2 2 2 2 2 2 2 2 2 2 70" xfId="26759" xr:uid="{20B7088B-D41B-4C22-AB5A-64B04FEBF5FD}"/>
    <cellStyle name="Normal 3 2 2 2 2 2 2 2 2 2 2 2 2 71" xfId="26760" xr:uid="{4126CC73-1361-4042-8E34-081727264D5D}"/>
    <cellStyle name="Normal 3 2 2 2 2 2 2 2 2 2 2 2 2 8" xfId="26761" xr:uid="{CF4BEA7D-B69F-47AD-AC3F-F6E45CCA6163}"/>
    <cellStyle name="Normal 3 2 2 2 2 2 2 2 2 2 2 2 2 9" xfId="26762" xr:uid="{114C71DC-23C6-4879-A0E5-B9DDD7960754}"/>
    <cellStyle name="Normal 3 2 2 2 2 2 2 2 2 2 2 2 20" xfId="26763" xr:uid="{FF52A812-1B57-4405-AE34-C621558D19A7}"/>
    <cellStyle name="Normal 3 2 2 2 2 2 2 2 2 2 2 2 20 2" xfId="26764" xr:uid="{2DD09C29-BCBD-442A-9529-F6ED72126836}"/>
    <cellStyle name="Normal 3 2 2 2 2 2 2 2 2 2 2 2 20 2 2" xfId="26765" xr:uid="{16C28978-78B5-45B3-AAC7-26F52A9B5D3E}"/>
    <cellStyle name="Normal 3 2 2 2 2 2 2 2 2 2 2 2 20 2 3" xfId="26766" xr:uid="{741F9A61-208E-4FE0-84CD-40EFE5507E98}"/>
    <cellStyle name="Normal 3 2 2 2 2 2 2 2 2 2 2 2 20 2 4" xfId="26767" xr:uid="{BEA03A95-7B37-4782-8654-5A9495594EB4}"/>
    <cellStyle name="Normal 3 2 2 2 2 2 2 2 2 2 2 2 20 3" xfId="26768" xr:uid="{5EC7BE7F-E866-4CB4-BB3E-65C5BDD02AAF}"/>
    <cellStyle name="Normal 3 2 2 2 2 2 2 2 2 2 2 2 20 4" xfId="26769" xr:uid="{0A0C8E83-7F7B-42B8-A524-F04380B73CED}"/>
    <cellStyle name="Normal 3 2 2 2 2 2 2 2 2 2 2 2 20 5" xfId="26770" xr:uid="{6E0CCC5A-A2DC-4B9E-9E6E-9A1622693766}"/>
    <cellStyle name="Normal 3 2 2 2 2 2 2 2 2 2 2 2 20 6" xfId="26771" xr:uid="{BF8FD8B6-8077-4ACD-A080-5AE73CB55C30}"/>
    <cellStyle name="Normal 3 2 2 2 2 2 2 2 2 2 2 2 21" xfId="26772" xr:uid="{F977F449-47D7-4E6B-8C22-712CFB4E5308}"/>
    <cellStyle name="Normal 3 2 2 2 2 2 2 2 2 2 2 2 22" xfId="26773" xr:uid="{6FF48F2E-0FDE-448C-B433-3317752D13BF}"/>
    <cellStyle name="Normal 3 2 2 2 2 2 2 2 2 2 2 2 23" xfId="26774" xr:uid="{F18A11F5-2456-4547-83FC-7E09768FEBE2}"/>
    <cellStyle name="Normal 3 2 2 2 2 2 2 2 2 2 2 2 24" xfId="26775" xr:uid="{91E7CEF0-ABA7-4312-AAAB-3E0248EA238C}"/>
    <cellStyle name="Normal 3 2 2 2 2 2 2 2 2 2 2 2 25" xfId="26776" xr:uid="{BB594C07-E4E0-4C98-9288-4A52E70A0850}"/>
    <cellStyle name="Normal 3 2 2 2 2 2 2 2 2 2 2 2 26" xfId="26777" xr:uid="{2E267F80-D860-42E6-AD86-25B08F9F86D5}"/>
    <cellStyle name="Normal 3 2 2 2 2 2 2 2 2 2 2 2 26 2" xfId="26778" xr:uid="{160878FF-D808-40B2-BC79-4D69B5222D37}"/>
    <cellStyle name="Normal 3 2 2 2 2 2 2 2 2 2 2 2 26 3" xfId="26779" xr:uid="{D2939286-1973-4565-9D7D-82EC4EDB9FC5}"/>
    <cellStyle name="Normal 3 2 2 2 2 2 2 2 2 2 2 2 26 4" xfId="26780" xr:uid="{34AF24D8-5FDC-48D2-8351-A576E7F9B971}"/>
    <cellStyle name="Normal 3 2 2 2 2 2 2 2 2 2 2 2 27" xfId="26781" xr:uid="{4C06BCE6-0641-42D1-8AB6-9859236C6DC6}"/>
    <cellStyle name="Normal 3 2 2 2 2 2 2 2 2 2 2 2 28" xfId="26782" xr:uid="{0854B911-E7E8-46B3-A139-8DDC2EE066E5}"/>
    <cellStyle name="Normal 3 2 2 2 2 2 2 2 2 2 2 2 29" xfId="26783" xr:uid="{037BA8BD-C1FC-4DE5-BBC7-045A76C92795}"/>
    <cellStyle name="Normal 3 2 2 2 2 2 2 2 2 2 2 2 3" xfId="26784" xr:uid="{909D4DD5-AA6F-4C51-BE6F-3E33E2481EEC}"/>
    <cellStyle name="Normal 3 2 2 2 2 2 2 2 2 2 2 2 30" xfId="26785" xr:uid="{5DB4DE94-D7CE-4E8D-B979-667D6543E450}"/>
    <cellStyle name="Normal 3 2 2 2 2 2 2 2 2 2 2 2 31" xfId="26786" xr:uid="{4AF2395A-8176-4C6D-BC5D-869D7E8A3E32}"/>
    <cellStyle name="Normal 3 2 2 2 2 2 2 2 2 2 2 2 32" xfId="26787" xr:uid="{04CFE6D7-A4FC-4AFA-AD51-0DE16002C096}"/>
    <cellStyle name="Normal 3 2 2 2 2 2 2 2 2 2 2 2 33" xfId="26788" xr:uid="{E9E9669F-92DB-41A5-B4BA-8A0437AD7C1E}"/>
    <cellStyle name="Normal 3 2 2 2 2 2 2 2 2 2 2 2 34" xfId="26789" xr:uid="{7FADECE0-B34A-460C-8C0D-A268860144C7}"/>
    <cellStyle name="Normal 3 2 2 2 2 2 2 2 2 2 2 2 35" xfId="26790" xr:uid="{8C522F1F-4826-424C-91A2-8B1964AE364E}"/>
    <cellStyle name="Normal 3 2 2 2 2 2 2 2 2 2 2 2 36" xfId="26791" xr:uid="{F129E32E-AF4B-451D-9C23-507DB33F1AE9}"/>
    <cellStyle name="Normal 3 2 2 2 2 2 2 2 2 2 2 2 37" xfId="26792" xr:uid="{82506616-16AB-44DD-ADB6-33AF06C64437}"/>
    <cellStyle name="Normal 3 2 2 2 2 2 2 2 2 2 2 2 38" xfId="26793" xr:uid="{555BD887-9779-44F4-A330-9DA2053268E4}"/>
    <cellStyle name="Normal 3 2 2 2 2 2 2 2 2 2 2 2 39" xfId="26794" xr:uid="{935364C4-681E-43E5-A806-8D82549521DD}"/>
    <cellStyle name="Normal 3 2 2 2 2 2 2 2 2 2 2 2 4" xfId="26795" xr:uid="{2E3F93C6-A64A-49AA-B2DC-D852FB44D5D8}"/>
    <cellStyle name="Normal 3 2 2 2 2 2 2 2 2 2 2 2 40" xfId="26796" xr:uid="{6DF42382-168B-40B3-A1A9-225AFAF3276B}"/>
    <cellStyle name="Normal 3 2 2 2 2 2 2 2 2 2 2 2 41" xfId="26797" xr:uid="{A659A008-535B-4316-9ADC-D32E05615F9B}"/>
    <cellStyle name="Normal 3 2 2 2 2 2 2 2 2 2 2 2 41 2" xfId="26798" xr:uid="{DCB0AF46-083E-4386-91CD-D2C1C3F99BA2}"/>
    <cellStyle name="Normal 3 2 2 2 2 2 2 2 2 2 2 2 41 3" xfId="26799" xr:uid="{D5333071-0166-4EBF-8546-31A7EA874600}"/>
    <cellStyle name="Normal 3 2 2 2 2 2 2 2 2 2 2 2 41 4" xfId="26800" xr:uid="{BFEADEE4-B872-42BB-BE44-7AD605BC10FD}"/>
    <cellStyle name="Normal 3 2 2 2 2 2 2 2 2 2 2 2 41 5" xfId="26801" xr:uid="{6DC34C7F-52B6-47FB-AD1A-C644A1A74D18}"/>
    <cellStyle name="Normal 3 2 2 2 2 2 2 2 2 2 2 2 41 6" xfId="26802" xr:uid="{13012140-93D7-411F-B8C4-F9677189D9A5}"/>
    <cellStyle name="Normal 3 2 2 2 2 2 2 2 2 2 2 2 41 7" xfId="26803" xr:uid="{51324768-143B-4CE7-BDF6-8F8AFAAB4896}"/>
    <cellStyle name="Normal 3 2 2 2 2 2 2 2 2 2 2 2 42" xfId="26804" xr:uid="{BD8EEE2B-6D9A-4FB5-817E-8DA71CA8370A}"/>
    <cellStyle name="Normal 3 2 2 2 2 2 2 2 2 2 2 2 43" xfId="26805" xr:uid="{44CFDDA3-FEDB-43B3-BE23-66722840935B}"/>
    <cellStyle name="Normal 3 2 2 2 2 2 2 2 2 2 2 2 44" xfId="26806" xr:uid="{CC69823B-852F-4BE3-96C6-341425E68C19}"/>
    <cellStyle name="Normal 3 2 2 2 2 2 2 2 2 2 2 2 45" xfId="26807" xr:uid="{39C3FEC2-1DC1-4742-A659-22A6A937C0F7}"/>
    <cellStyle name="Normal 3 2 2 2 2 2 2 2 2 2 2 2 46" xfId="26808" xr:uid="{A7A2FC93-F197-4B16-AF93-28E2C9C81D19}"/>
    <cellStyle name="Normal 3 2 2 2 2 2 2 2 2 2 2 2 47" xfId="26809" xr:uid="{A3B76864-EA9D-4D45-B67A-60008E72F2B1}"/>
    <cellStyle name="Normal 3 2 2 2 2 2 2 2 2 2 2 2 48" xfId="26810" xr:uid="{3987BF61-05DD-41D4-A967-A1D1B09F1453}"/>
    <cellStyle name="Normal 3 2 2 2 2 2 2 2 2 2 2 2 49" xfId="26811" xr:uid="{7C2EC900-EC52-4621-AECA-9097C9653E93}"/>
    <cellStyle name="Normal 3 2 2 2 2 2 2 2 2 2 2 2 5" xfId="26812" xr:uid="{75C487F6-FFE9-4A52-9CD7-E9391BD0D7B1}"/>
    <cellStyle name="Normal 3 2 2 2 2 2 2 2 2 2 2 2 50" xfId="26813" xr:uid="{0D1D2004-1053-4AFF-A47D-5F0B92D52830}"/>
    <cellStyle name="Normal 3 2 2 2 2 2 2 2 2 2 2 2 51" xfId="26814" xr:uid="{B0F20407-E6E1-414B-8CBE-2B3CD874F889}"/>
    <cellStyle name="Normal 3 2 2 2 2 2 2 2 2 2 2 2 52" xfId="26815" xr:uid="{036D582E-764A-453C-B1C1-363AB381D8D2}"/>
    <cellStyle name="Normal 3 2 2 2 2 2 2 2 2 2 2 2 53" xfId="26816" xr:uid="{5B0A7E1F-BEB6-40BF-A137-D0E293DC9C25}"/>
    <cellStyle name="Normal 3 2 2 2 2 2 2 2 2 2 2 2 54" xfId="26817" xr:uid="{FC36ADE9-7FD1-4873-AFDE-84F12EE63A6D}"/>
    <cellStyle name="Normal 3 2 2 2 2 2 2 2 2 2 2 2 55" xfId="26818" xr:uid="{6005086C-78C6-4906-9718-0FA727D63668}"/>
    <cellStyle name="Normal 3 2 2 2 2 2 2 2 2 2 2 2 56" xfId="26819" xr:uid="{DC92207C-892E-4A50-AAD9-CEBACE32D11A}"/>
    <cellStyle name="Normal 3 2 2 2 2 2 2 2 2 2 2 2 57" xfId="26820" xr:uid="{BE505D13-C37D-4487-9FA4-58331BF8A722}"/>
    <cellStyle name="Normal 3 2 2 2 2 2 2 2 2 2 2 2 58" xfId="26821" xr:uid="{AB17BA75-2775-4BA5-9EDC-2CEFF4B6A8D9}"/>
    <cellStyle name="Normal 3 2 2 2 2 2 2 2 2 2 2 2 59" xfId="26822" xr:uid="{0A266FBD-E05C-4E40-8EEC-8E6474C3FB03}"/>
    <cellStyle name="Normal 3 2 2 2 2 2 2 2 2 2 2 2 6" xfId="26823" xr:uid="{A9919D21-316C-4381-802F-DD87C5117A8C}"/>
    <cellStyle name="Normal 3 2 2 2 2 2 2 2 2 2 2 2 60" xfId="26824" xr:uid="{7C6C7832-BE95-4565-BC2C-928A68375C25}"/>
    <cellStyle name="Normal 3 2 2 2 2 2 2 2 2 2 2 2 61" xfId="26825" xr:uid="{BF3DA64A-CEE1-4489-92AE-3663B2BA98B1}"/>
    <cellStyle name="Normal 3 2 2 2 2 2 2 2 2 2 2 2 62" xfId="26826" xr:uid="{DBB125C3-432A-4CA5-80EC-5154236A159B}"/>
    <cellStyle name="Normal 3 2 2 2 2 2 2 2 2 2 2 2 63" xfId="26827" xr:uid="{792A92CB-9940-4E62-B5CF-93C1329660FC}"/>
    <cellStyle name="Normal 3 2 2 2 2 2 2 2 2 2 2 2 64" xfId="26828" xr:uid="{639A406F-9B72-493F-AD51-3849F1591B30}"/>
    <cellStyle name="Normal 3 2 2 2 2 2 2 2 2 2 2 2 65" xfId="26829" xr:uid="{884EF51D-04E1-441E-991A-D373E3946BD5}"/>
    <cellStyle name="Normal 3 2 2 2 2 2 2 2 2 2 2 2 66" xfId="26830" xr:uid="{13ABE5C4-6E01-4F4F-A0A0-06A2CFC50F5A}"/>
    <cellStyle name="Normal 3 2 2 2 2 2 2 2 2 2 2 2 67" xfId="26831" xr:uid="{6637B64C-C1FC-4335-90F9-A99BC9699746}"/>
    <cellStyle name="Normal 3 2 2 2 2 2 2 2 2 2 2 2 68" xfId="26832" xr:uid="{C25CE57A-E4E3-4E1C-B27C-97FEF53A441B}"/>
    <cellStyle name="Normal 3 2 2 2 2 2 2 2 2 2 2 2 69" xfId="26833" xr:uid="{8698545E-D3EB-43CB-A822-A6D8CD9AD9EA}"/>
    <cellStyle name="Normal 3 2 2 2 2 2 2 2 2 2 2 2 7" xfId="26834" xr:uid="{67BDDBBC-0162-4614-AFCD-40FA67ED9396}"/>
    <cellStyle name="Normal 3 2 2 2 2 2 2 2 2 2 2 2 7 10" xfId="26835" xr:uid="{1EF7E2EA-A43A-42AC-8DE8-B8E729E659AB}"/>
    <cellStyle name="Normal 3 2 2 2 2 2 2 2 2 2 2 2 7 11" xfId="26836" xr:uid="{D02A19A2-80ED-4D2D-9F41-299C86A42291}"/>
    <cellStyle name="Normal 3 2 2 2 2 2 2 2 2 2 2 2 7 11 10" xfId="26837" xr:uid="{D5DAFD53-C6DF-44D2-883A-6429B86B1954}"/>
    <cellStyle name="Normal 3 2 2 2 2 2 2 2 2 2 2 2 7 11 11" xfId="26838" xr:uid="{258C9889-1202-4E27-A944-0A4ED0195F54}"/>
    <cellStyle name="Normal 3 2 2 2 2 2 2 2 2 2 2 2 7 11 11 2" xfId="26839" xr:uid="{3325B458-C18C-4404-8BA4-C32667B52D4D}"/>
    <cellStyle name="Normal 3 2 2 2 2 2 2 2 2 2 2 2 7 11 11 3" xfId="26840" xr:uid="{41334EC9-88FF-439C-AAEC-D1660B92C222}"/>
    <cellStyle name="Normal 3 2 2 2 2 2 2 2 2 2 2 2 7 11 11 4" xfId="26841" xr:uid="{89D5688B-6D5A-4E50-9F1C-8D22DF54E92D}"/>
    <cellStyle name="Normal 3 2 2 2 2 2 2 2 2 2 2 2 7 11 12" xfId="26842" xr:uid="{1D3072C1-1AE6-43A7-BFA2-1CA5914EF94F}"/>
    <cellStyle name="Normal 3 2 2 2 2 2 2 2 2 2 2 2 7 11 13" xfId="26843" xr:uid="{B8DD2A89-AFD2-42BE-B7BC-BDF4224A3DDE}"/>
    <cellStyle name="Normal 3 2 2 2 2 2 2 2 2 2 2 2 7 11 14" xfId="26844" xr:uid="{7B023DF8-927B-4B09-8BE2-D866FC44DBDC}"/>
    <cellStyle name="Normal 3 2 2 2 2 2 2 2 2 2 2 2 7 11 2" xfId="26845" xr:uid="{C52BF48E-5749-41C7-AB2B-B8D3F65ECCA9}"/>
    <cellStyle name="Normal 3 2 2 2 2 2 2 2 2 2 2 2 7 11 2 10" xfId="26846" xr:uid="{53DD283B-45D4-4388-94B2-E9D031237B40}"/>
    <cellStyle name="Normal 3 2 2 2 2 2 2 2 2 2 2 2 7 11 2 11" xfId="26847" xr:uid="{BBACDCC9-33A4-497B-9298-ACEDF39F25A7}"/>
    <cellStyle name="Normal 3 2 2 2 2 2 2 2 2 2 2 2 7 11 2 2" xfId="26848" xr:uid="{1060AAF8-D36C-4438-B1A9-FB997448C4C6}"/>
    <cellStyle name="Normal 3 2 2 2 2 2 2 2 2 2 2 2 7 11 2 2 10" xfId="26849" xr:uid="{7B28A6DA-C270-49BF-B811-C5AF420FA848}"/>
    <cellStyle name="Normal 3 2 2 2 2 2 2 2 2 2 2 2 7 11 2 2 11" xfId="26850" xr:uid="{CC281BD2-A23E-40D4-B66C-718FF611C81D}"/>
    <cellStyle name="Normal 3 2 2 2 2 2 2 2 2 2 2 2 7 11 2 2 2" xfId="26851" xr:uid="{3A9F02FA-C586-4602-86BB-E9E0DACD53B7}"/>
    <cellStyle name="Normal 3 2 2 2 2 2 2 2 2 2 2 2 7 11 2 2 2 2" xfId="26852" xr:uid="{D67E39B4-F70E-4F3E-9449-25F39177C366}"/>
    <cellStyle name="Normal 3 2 2 2 2 2 2 2 2 2 2 2 7 11 2 2 2 2 2" xfId="26853" xr:uid="{4864EE53-D6AE-4F1D-BD2A-38FBAA941134}"/>
    <cellStyle name="Normal 3 2 2 2 2 2 2 2 2 2 2 2 7 11 2 2 2 2 3" xfId="26854" xr:uid="{09EC2940-E00B-4CF4-A312-E99613A94315}"/>
    <cellStyle name="Normal 3 2 2 2 2 2 2 2 2 2 2 2 7 11 2 2 2 2 4" xfId="26855" xr:uid="{A8A4D91C-6DAA-4730-B06D-0B13500D2D83}"/>
    <cellStyle name="Normal 3 2 2 2 2 2 2 2 2 2 2 2 7 11 2 2 2 3" xfId="26856" xr:uid="{DF49F2EA-FC63-4707-8265-8BC9C62FB37C}"/>
    <cellStyle name="Normal 3 2 2 2 2 2 2 2 2 2 2 2 7 11 2 2 2 4" xfId="26857" xr:uid="{419C5766-2401-4460-9DC2-417632A31E69}"/>
    <cellStyle name="Normal 3 2 2 2 2 2 2 2 2 2 2 2 7 11 2 2 2 5" xfId="26858" xr:uid="{8E844C22-DF29-46AE-A39D-0081D2EFEB09}"/>
    <cellStyle name="Normal 3 2 2 2 2 2 2 2 2 2 2 2 7 11 2 2 2 6" xfId="26859" xr:uid="{25A71DD2-BB89-4648-A513-17BE0AF281C8}"/>
    <cellStyle name="Normal 3 2 2 2 2 2 2 2 2 2 2 2 7 11 2 2 3" xfId="26860" xr:uid="{0072D1F9-7D80-4159-B687-A1722401CEE3}"/>
    <cellStyle name="Normal 3 2 2 2 2 2 2 2 2 2 2 2 7 11 2 2 4" xfId="26861" xr:uid="{55F96E2B-8CD8-4C43-B78D-5AE07BFE86F1}"/>
    <cellStyle name="Normal 3 2 2 2 2 2 2 2 2 2 2 2 7 11 2 2 5" xfId="26862" xr:uid="{73BD8EE3-8A64-441A-BE4F-21D2F16359B5}"/>
    <cellStyle name="Normal 3 2 2 2 2 2 2 2 2 2 2 2 7 11 2 2 6" xfId="26863" xr:uid="{59C224E1-21B0-4EE0-8E7B-81EB65B4E4F2}"/>
    <cellStyle name="Normal 3 2 2 2 2 2 2 2 2 2 2 2 7 11 2 2 7" xfId="26864" xr:uid="{637C68D2-3616-4484-8520-9B49BFFC0F95}"/>
    <cellStyle name="Normal 3 2 2 2 2 2 2 2 2 2 2 2 7 11 2 2 8" xfId="26865" xr:uid="{B8BEAD38-7E9C-4B97-893E-3FD84A34A87C}"/>
    <cellStyle name="Normal 3 2 2 2 2 2 2 2 2 2 2 2 7 11 2 2 8 2" xfId="26866" xr:uid="{3B8D6E62-6D0A-4D86-9049-3628247319F9}"/>
    <cellStyle name="Normal 3 2 2 2 2 2 2 2 2 2 2 2 7 11 2 2 8 3" xfId="26867" xr:uid="{163D945A-86AD-40FA-AE65-7C1AC7FA794F}"/>
    <cellStyle name="Normal 3 2 2 2 2 2 2 2 2 2 2 2 7 11 2 2 8 4" xfId="26868" xr:uid="{906B71F2-5294-4155-B3F0-60200CCC31BC}"/>
    <cellStyle name="Normal 3 2 2 2 2 2 2 2 2 2 2 2 7 11 2 2 9" xfId="26869" xr:uid="{284B33AF-03D9-4AD0-BF5D-D8664F3E2A39}"/>
    <cellStyle name="Normal 3 2 2 2 2 2 2 2 2 2 2 2 7 11 2 3" xfId="26870" xr:uid="{D383FABF-9271-48DF-AA0C-4F58D4C5F1D5}"/>
    <cellStyle name="Normal 3 2 2 2 2 2 2 2 2 2 2 2 7 11 2 3 2" xfId="26871" xr:uid="{9BE6FD96-8EFD-4312-BACD-E6B1AC511B3D}"/>
    <cellStyle name="Normal 3 2 2 2 2 2 2 2 2 2 2 2 7 11 2 3 2 2" xfId="26872" xr:uid="{0155443F-F044-4955-9F40-09F1547C1075}"/>
    <cellStyle name="Normal 3 2 2 2 2 2 2 2 2 2 2 2 7 11 2 3 2 3" xfId="26873" xr:uid="{60A85ADD-6655-4FA2-B223-ECAB9E9987A9}"/>
    <cellStyle name="Normal 3 2 2 2 2 2 2 2 2 2 2 2 7 11 2 3 2 4" xfId="26874" xr:uid="{FF97C962-C25A-4D22-A696-654F2FACB269}"/>
    <cellStyle name="Normal 3 2 2 2 2 2 2 2 2 2 2 2 7 11 2 3 3" xfId="26875" xr:uid="{C93E027F-4204-4B90-B06C-775CCA358EDF}"/>
    <cellStyle name="Normal 3 2 2 2 2 2 2 2 2 2 2 2 7 11 2 3 4" xfId="26876" xr:uid="{E2EE1A79-279E-4800-BF0C-9EA2A7EB8B0A}"/>
    <cellStyle name="Normal 3 2 2 2 2 2 2 2 2 2 2 2 7 11 2 3 5" xfId="26877" xr:uid="{F7529987-61DF-4C44-8E2C-DC9B629FD2CC}"/>
    <cellStyle name="Normal 3 2 2 2 2 2 2 2 2 2 2 2 7 11 2 3 6" xfId="26878" xr:uid="{41632D62-79F2-4AC4-A74C-0C3B19253B1A}"/>
    <cellStyle name="Normal 3 2 2 2 2 2 2 2 2 2 2 2 7 11 2 4" xfId="26879" xr:uid="{708544AB-AB0D-4A8B-B632-037745D5B5E6}"/>
    <cellStyle name="Normal 3 2 2 2 2 2 2 2 2 2 2 2 7 11 2 5" xfId="26880" xr:uid="{96350C85-738F-454B-BEA1-D361347C7F87}"/>
    <cellStyle name="Normal 3 2 2 2 2 2 2 2 2 2 2 2 7 11 2 6" xfId="26881" xr:uid="{7ABAF0C3-E110-4454-A217-9B12D6C375D7}"/>
    <cellStyle name="Normal 3 2 2 2 2 2 2 2 2 2 2 2 7 11 2 7" xfId="26882" xr:uid="{6F6EA8C0-0C7B-49DD-A9FF-200108236FE3}"/>
    <cellStyle name="Normal 3 2 2 2 2 2 2 2 2 2 2 2 7 11 2 8" xfId="26883" xr:uid="{B09BBE12-4546-4F42-9508-00FC6FB61F14}"/>
    <cellStyle name="Normal 3 2 2 2 2 2 2 2 2 2 2 2 7 11 2 8 2" xfId="26884" xr:uid="{24D20AF7-FF09-487B-8997-065F0D46969C}"/>
    <cellStyle name="Normal 3 2 2 2 2 2 2 2 2 2 2 2 7 11 2 8 3" xfId="26885" xr:uid="{0B76DDAC-2FA8-491D-8F62-A02360860E6F}"/>
    <cellStyle name="Normal 3 2 2 2 2 2 2 2 2 2 2 2 7 11 2 8 4" xfId="26886" xr:uid="{3A617354-EB79-412C-857F-E58078081D33}"/>
    <cellStyle name="Normal 3 2 2 2 2 2 2 2 2 2 2 2 7 11 2 9" xfId="26887" xr:uid="{4F070A8A-D55A-4089-B8FA-870AFC9B35E6}"/>
    <cellStyle name="Normal 3 2 2 2 2 2 2 2 2 2 2 2 7 11 3" xfId="26888" xr:uid="{ADC29C9E-5AD9-4B94-AF63-A9B7D1AD9362}"/>
    <cellStyle name="Normal 3 2 2 2 2 2 2 2 2 2 2 2 7 11 4" xfId="26889" xr:uid="{1E28CE68-CC61-4D69-9080-24C58D776123}"/>
    <cellStyle name="Normal 3 2 2 2 2 2 2 2 2 2 2 2 7 11 5" xfId="26890" xr:uid="{3CBF61C2-1E27-4FB5-83FA-6DA3BC62BA20}"/>
    <cellStyle name="Normal 3 2 2 2 2 2 2 2 2 2 2 2 7 11 5 2" xfId="26891" xr:uid="{9676EC33-9E84-43C0-92F6-56BADEEF5E9E}"/>
    <cellStyle name="Normal 3 2 2 2 2 2 2 2 2 2 2 2 7 11 5 2 2" xfId="26892" xr:uid="{FA3ACD32-E99F-491E-B65C-3703D9089FE5}"/>
    <cellStyle name="Normal 3 2 2 2 2 2 2 2 2 2 2 2 7 11 5 2 3" xfId="26893" xr:uid="{9D3278A8-012A-43D5-94B6-E615E3BF1425}"/>
    <cellStyle name="Normal 3 2 2 2 2 2 2 2 2 2 2 2 7 11 5 2 4" xfId="26894" xr:uid="{618BD6E7-6A25-4754-A5B2-F904FE420638}"/>
    <cellStyle name="Normal 3 2 2 2 2 2 2 2 2 2 2 2 7 11 5 3" xfId="26895" xr:uid="{E2B2E25F-1867-43EB-B1D0-346DF61CF836}"/>
    <cellStyle name="Normal 3 2 2 2 2 2 2 2 2 2 2 2 7 11 5 4" xfId="26896" xr:uid="{AD8894A9-1DF7-4839-9744-C508703C97B9}"/>
    <cellStyle name="Normal 3 2 2 2 2 2 2 2 2 2 2 2 7 11 5 5" xfId="26897" xr:uid="{E971C040-3EB0-4C2E-9920-3844B722BE0E}"/>
    <cellStyle name="Normal 3 2 2 2 2 2 2 2 2 2 2 2 7 11 5 6" xfId="26898" xr:uid="{B7A395B8-CCC5-4E64-AA3D-321F3EC17C23}"/>
    <cellStyle name="Normal 3 2 2 2 2 2 2 2 2 2 2 2 7 11 6" xfId="26899" xr:uid="{07F550A8-7A49-425C-B047-564B9D1BD59F}"/>
    <cellStyle name="Normal 3 2 2 2 2 2 2 2 2 2 2 2 7 11 7" xfId="26900" xr:uid="{70F059B1-CE2D-4848-B89F-33CCFABEFBDF}"/>
    <cellStyle name="Normal 3 2 2 2 2 2 2 2 2 2 2 2 7 11 8" xfId="26901" xr:uid="{B9EE2744-4D76-4F43-AFC3-0A8758E9D0F4}"/>
    <cellStyle name="Normal 3 2 2 2 2 2 2 2 2 2 2 2 7 11 9" xfId="26902" xr:uid="{DDF23349-0ADA-4F95-97A1-31DC507D005A}"/>
    <cellStyle name="Normal 3 2 2 2 2 2 2 2 2 2 2 2 7 12" xfId="26903" xr:uid="{C9A18862-16F1-426F-8804-DE03834C66B6}"/>
    <cellStyle name="Normal 3 2 2 2 2 2 2 2 2 2 2 2 7 13" xfId="26904" xr:uid="{88CA8EBC-DF56-494C-9AB8-8C786ED71B1E}"/>
    <cellStyle name="Normal 3 2 2 2 2 2 2 2 2 2 2 2 7 13 10" xfId="26905" xr:uid="{41DDD922-20FE-4E86-803F-D5EEB78D9B4E}"/>
    <cellStyle name="Normal 3 2 2 2 2 2 2 2 2 2 2 2 7 13 11" xfId="26906" xr:uid="{602B88C8-4FB2-4711-BFB8-0678190B5B6D}"/>
    <cellStyle name="Normal 3 2 2 2 2 2 2 2 2 2 2 2 7 13 2" xfId="26907" xr:uid="{FC84248F-A003-41D0-9CCD-AE3371513132}"/>
    <cellStyle name="Normal 3 2 2 2 2 2 2 2 2 2 2 2 7 13 2 10" xfId="26908" xr:uid="{21AD2D3D-EFD7-44BF-A1FF-A4DDA6703269}"/>
    <cellStyle name="Normal 3 2 2 2 2 2 2 2 2 2 2 2 7 13 2 11" xfId="26909" xr:uid="{BF236224-82EE-44DB-BD25-EDFFF3EE5567}"/>
    <cellStyle name="Normal 3 2 2 2 2 2 2 2 2 2 2 2 7 13 2 2" xfId="26910" xr:uid="{D831ACB4-3270-4CFC-9B61-E203176516E3}"/>
    <cellStyle name="Normal 3 2 2 2 2 2 2 2 2 2 2 2 7 13 2 2 2" xfId="26911" xr:uid="{E1DFF573-CC14-4464-B6C7-93107246B4E3}"/>
    <cellStyle name="Normal 3 2 2 2 2 2 2 2 2 2 2 2 7 13 2 2 2 2" xfId="26912" xr:uid="{1CA05DCC-C2CF-4135-9579-94851945271E}"/>
    <cellStyle name="Normal 3 2 2 2 2 2 2 2 2 2 2 2 7 13 2 2 2 3" xfId="26913" xr:uid="{121D1DA0-0894-4320-A554-CE5D202F5143}"/>
    <cellStyle name="Normal 3 2 2 2 2 2 2 2 2 2 2 2 7 13 2 2 2 4" xfId="26914" xr:uid="{C9E00C36-B8C3-459D-BFEA-59D549EC3064}"/>
    <cellStyle name="Normal 3 2 2 2 2 2 2 2 2 2 2 2 7 13 2 2 3" xfId="26915" xr:uid="{0FD0D037-40BF-4443-921F-FF672112F4E0}"/>
    <cellStyle name="Normal 3 2 2 2 2 2 2 2 2 2 2 2 7 13 2 2 4" xfId="26916" xr:uid="{D5CE6E2B-0E0C-4667-A478-4FEC66B555EB}"/>
    <cellStyle name="Normal 3 2 2 2 2 2 2 2 2 2 2 2 7 13 2 2 5" xfId="26917" xr:uid="{91471684-BBC7-401D-99B0-EF659703BF3D}"/>
    <cellStyle name="Normal 3 2 2 2 2 2 2 2 2 2 2 2 7 13 2 2 6" xfId="26918" xr:uid="{CCF85651-3760-45F1-9A1E-3D3D57653ECD}"/>
    <cellStyle name="Normal 3 2 2 2 2 2 2 2 2 2 2 2 7 13 2 3" xfId="26919" xr:uid="{B7CDF886-7D6E-4BF1-B0C4-35FB65816798}"/>
    <cellStyle name="Normal 3 2 2 2 2 2 2 2 2 2 2 2 7 13 2 4" xfId="26920" xr:uid="{7DCF38D4-462C-49F3-AF8F-E7C75E18828B}"/>
    <cellStyle name="Normal 3 2 2 2 2 2 2 2 2 2 2 2 7 13 2 5" xfId="26921" xr:uid="{0578F299-6CF0-429C-9F83-080A3D37A8BC}"/>
    <cellStyle name="Normal 3 2 2 2 2 2 2 2 2 2 2 2 7 13 2 6" xfId="26922" xr:uid="{94D24842-BED0-4F3B-BD9C-CF4753CE8EAA}"/>
    <cellStyle name="Normal 3 2 2 2 2 2 2 2 2 2 2 2 7 13 2 7" xfId="26923" xr:uid="{F466F51D-A986-4E9E-B2EA-4D386F932388}"/>
    <cellStyle name="Normal 3 2 2 2 2 2 2 2 2 2 2 2 7 13 2 8" xfId="26924" xr:uid="{AA6E16E1-2338-43B3-84BE-57FA54CCBF8B}"/>
    <cellStyle name="Normal 3 2 2 2 2 2 2 2 2 2 2 2 7 13 2 8 2" xfId="26925" xr:uid="{826C1AE8-2F23-453A-A239-FD19EF184588}"/>
    <cellStyle name="Normal 3 2 2 2 2 2 2 2 2 2 2 2 7 13 2 8 3" xfId="26926" xr:uid="{7546DE6C-828E-4652-A331-0AE7BE9AEA7A}"/>
    <cellStyle name="Normal 3 2 2 2 2 2 2 2 2 2 2 2 7 13 2 8 4" xfId="26927" xr:uid="{CC5E260B-F0C4-46BF-A23A-BB3360593B65}"/>
    <cellStyle name="Normal 3 2 2 2 2 2 2 2 2 2 2 2 7 13 2 9" xfId="26928" xr:uid="{114CE027-EECA-4C5A-B585-A4C73C4A3FE6}"/>
    <cellStyle name="Normal 3 2 2 2 2 2 2 2 2 2 2 2 7 13 3" xfId="26929" xr:uid="{79E43785-10A7-4DD2-ADCB-BCF8FD226450}"/>
    <cellStyle name="Normal 3 2 2 2 2 2 2 2 2 2 2 2 7 13 3 2" xfId="26930" xr:uid="{4E00F2A5-BA34-467F-AD3D-E6BACC3DF7B9}"/>
    <cellStyle name="Normal 3 2 2 2 2 2 2 2 2 2 2 2 7 13 3 2 2" xfId="26931" xr:uid="{4FB3EFE2-9B71-4A7A-9ABA-9AFBC2F9EF2E}"/>
    <cellStyle name="Normal 3 2 2 2 2 2 2 2 2 2 2 2 7 13 3 2 3" xfId="26932" xr:uid="{A396FA65-205B-4BC9-B05A-9C9C91A9E356}"/>
    <cellStyle name="Normal 3 2 2 2 2 2 2 2 2 2 2 2 7 13 3 2 4" xfId="26933" xr:uid="{6DE88EBD-8251-4A70-911A-BFE6EB9E524C}"/>
    <cellStyle name="Normal 3 2 2 2 2 2 2 2 2 2 2 2 7 13 3 3" xfId="26934" xr:uid="{083C4719-FE99-424C-B756-8A118023AB9C}"/>
    <cellStyle name="Normal 3 2 2 2 2 2 2 2 2 2 2 2 7 13 3 4" xfId="26935" xr:uid="{C47A7CBD-321A-4754-A2DB-A7FEE07745CC}"/>
    <cellStyle name="Normal 3 2 2 2 2 2 2 2 2 2 2 2 7 13 3 5" xfId="26936" xr:uid="{E2532687-6008-4A43-9E5F-F33FE959920D}"/>
    <cellStyle name="Normal 3 2 2 2 2 2 2 2 2 2 2 2 7 13 3 6" xfId="26937" xr:uid="{65521B12-BCD3-49F1-B563-0DFB72494A43}"/>
    <cellStyle name="Normal 3 2 2 2 2 2 2 2 2 2 2 2 7 13 4" xfId="26938" xr:uid="{A4D9917C-E8F5-48DB-8BCC-EB7C9AE66C77}"/>
    <cellStyle name="Normal 3 2 2 2 2 2 2 2 2 2 2 2 7 13 5" xfId="26939" xr:uid="{4145A2EE-706B-4D26-8516-8CD6F0302908}"/>
    <cellStyle name="Normal 3 2 2 2 2 2 2 2 2 2 2 2 7 13 6" xfId="26940" xr:uid="{FED0B3FC-DA32-4181-8AE5-9394EC50D2CF}"/>
    <cellStyle name="Normal 3 2 2 2 2 2 2 2 2 2 2 2 7 13 7" xfId="26941" xr:uid="{C192B4F4-94DE-47C8-B917-CE086CEBAB40}"/>
    <cellStyle name="Normal 3 2 2 2 2 2 2 2 2 2 2 2 7 13 8" xfId="26942" xr:uid="{71369F8C-C811-42D1-B17D-62D807DC1CD6}"/>
    <cellStyle name="Normal 3 2 2 2 2 2 2 2 2 2 2 2 7 13 8 2" xfId="26943" xr:uid="{15479A48-41B3-4669-9516-2DFDA0746642}"/>
    <cellStyle name="Normal 3 2 2 2 2 2 2 2 2 2 2 2 7 13 8 3" xfId="26944" xr:uid="{74B652F0-8F56-4B8B-87B5-D5EBFC69E2A3}"/>
    <cellStyle name="Normal 3 2 2 2 2 2 2 2 2 2 2 2 7 13 8 4" xfId="26945" xr:uid="{04ADACBB-F381-419B-882A-6393F5262DAF}"/>
    <cellStyle name="Normal 3 2 2 2 2 2 2 2 2 2 2 2 7 13 9" xfId="26946" xr:uid="{BFB6CCD2-9AFF-4C4A-9E98-D5EC0EE71AD8}"/>
    <cellStyle name="Normal 3 2 2 2 2 2 2 2 2 2 2 2 7 14" xfId="26947" xr:uid="{74B712E6-0598-4587-9860-01812F75B7A9}"/>
    <cellStyle name="Normal 3 2 2 2 2 2 2 2 2 2 2 2 7 15" xfId="26948" xr:uid="{D067C936-1BC9-4F8B-A102-7A42E66F24DE}"/>
    <cellStyle name="Normal 3 2 2 2 2 2 2 2 2 2 2 2 7 15 2" xfId="26949" xr:uid="{31BCEE6F-0735-4633-9732-BBCAF1DE4D5B}"/>
    <cellStyle name="Normal 3 2 2 2 2 2 2 2 2 2 2 2 7 15 2 2" xfId="26950" xr:uid="{B87CCEC5-298B-4500-8CA0-8DDFACA6D8B4}"/>
    <cellStyle name="Normal 3 2 2 2 2 2 2 2 2 2 2 2 7 15 2 3" xfId="26951" xr:uid="{2D466D80-609A-4C98-B5A9-B05A709FCAA0}"/>
    <cellStyle name="Normal 3 2 2 2 2 2 2 2 2 2 2 2 7 15 2 4" xfId="26952" xr:uid="{03F6F756-A3B9-4D20-BAB2-61BB5D21FB65}"/>
    <cellStyle name="Normal 3 2 2 2 2 2 2 2 2 2 2 2 7 15 3" xfId="26953" xr:uid="{35D43112-27AD-4D97-86CF-0CFE155EF5A2}"/>
    <cellStyle name="Normal 3 2 2 2 2 2 2 2 2 2 2 2 7 15 4" xfId="26954" xr:uid="{DE7773AA-BE16-4B04-8D00-678680E75685}"/>
    <cellStyle name="Normal 3 2 2 2 2 2 2 2 2 2 2 2 7 15 5" xfId="26955" xr:uid="{DC158018-606B-449C-8FB3-7CE0E988F29D}"/>
    <cellStyle name="Normal 3 2 2 2 2 2 2 2 2 2 2 2 7 15 6" xfId="26956" xr:uid="{128918F0-E20B-476B-862C-11C67C436094}"/>
    <cellStyle name="Normal 3 2 2 2 2 2 2 2 2 2 2 2 7 16" xfId="26957" xr:uid="{4308530F-6CF3-448F-A281-44504EC5847A}"/>
    <cellStyle name="Normal 3 2 2 2 2 2 2 2 2 2 2 2 7 17" xfId="26958" xr:uid="{11ABDBD8-A8D0-4E66-97C1-A08FC8678B12}"/>
    <cellStyle name="Normal 3 2 2 2 2 2 2 2 2 2 2 2 7 18" xfId="26959" xr:uid="{EAD9B0D6-D194-4633-A104-124E2DD595A1}"/>
    <cellStyle name="Normal 3 2 2 2 2 2 2 2 2 2 2 2 7 19" xfId="26960" xr:uid="{F6A9AD21-2668-4EFA-A959-D4F0B74A3085}"/>
    <cellStyle name="Normal 3 2 2 2 2 2 2 2 2 2 2 2 7 2" xfId="26961" xr:uid="{B3034370-0D80-448F-84B4-31F356D665CF}"/>
    <cellStyle name="Normal 3 2 2 2 2 2 2 2 2 2 2 2 7 2 10" xfId="26962" xr:uid="{04FFA08B-5B16-449C-9B4A-B385919018F9}"/>
    <cellStyle name="Normal 3 2 2 2 2 2 2 2 2 2 2 2 7 2 11" xfId="26963" xr:uid="{4F3663E0-7D95-49DD-B318-4019DF1B7395}"/>
    <cellStyle name="Normal 3 2 2 2 2 2 2 2 2 2 2 2 7 2 12" xfId="26964" xr:uid="{C3797BEF-EF5B-4F31-B6B4-29C84EDEED1C}"/>
    <cellStyle name="Normal 3 2 2 2 2 2 2 2 2 2 2 2 7 2 13" xfId="26965" xr:uid="{D4973FBE-4B6D-49E0-BACD-FDA89131AD4E}"/>
    <cellStyle name="Normal 3 2 2 2 2 2 2 2 2 2 2 2 7 2 13 2" xfId="26966" xr:uid="{6C4E5007-DF43-461E-AF05-10013257D8D7}"/>
    <cellStyle name="Normal 3 2 2 2 2 2 2 2 2 2 2 2 7 2 13 3" xfId="26967" xr:uid="{65407077-E8F0-49DA-989B-BDFB3B95C3EE}"/>
    <cellStyle name="Normal 3 2 2 2 2 2 2 2 2 2 2 2 7 2 13 4" xfId="26968" xr:uid="{62DFC373-2651-463F-9465-0FEA4288E3B2}"/>
    <cellStyle name="Normal 3 2 2 2 2 2 2 2 2 2 2 2 7 2 14" xfId="26969" xr:uid="{3DBC832B-E602-432C-B45F-A411046E8819}"/>
    <cellStyle name="Normal 3 2 2 2 2 2 2 2 2 2 2 2 7 2 15" xfId="26970" xr:uid="{49263C11-8DF2-4BFA-8A62-34D7A1A83D80}"/>
    <cellStyle name="Normal 3 2 2 2 2 2 2 2 2 2 2 2 7 2 16" xfId="26971" xr:uid="{B143A4CC-D6B4-4063-936C-2023AB9A076F}"/>
    <cellStyle name="Normal 3 2 2 2 2 2 2 2 2 2 2 2 7 2 2" xfId="26972" xr:uid="{CB3B7EA5-A5D0-4EA8-B40E-E1F507BEFE19}"/>
    <cellStyle name="Normal 3 2 2 2 2 2 2 2 2 2 2 2 7 2 2 10" xfId="26973" xr:uid="{ECFC3D04-C426-49A7-8C07-E2CE5F7C16CE}"/>
    <cellStyle name="Normal 3 2 2 2 2 2 2 2 2 2 2 2 7 2 2 11" xfId="26974" xr:uid="{21A41932-AECD-4FFF-83DA-17D7688B391D}"/>
    <cellStyle name="Normal 3 2 2 2 2 2 2 2 2 2 2 2 7 2 2 11 2" xfId="26975" xr:uid="{E641CB72-C534-439C-B27A-A943276049C6}"/>
    <cellStyle name="Normal 3 2 2 2 2 2 2 2 2 2 2 2 7 2 2 11 3" xfId="26976" xr:uid="{33911E9F-D882-4A85-845C-960CD7254BAF}"/>
    <cellStyle name="Normal 3 2 2 2 2 2 2 2 2 2 2 2 7 2 2 11 4" xfId="26977" xr:uid="{7BA01909-AC39-4A42-A761-2D74341702CE}"/>
    <cellStyle name="Normal 3 2 2 2 2 2 2 2 2 2 2 2 7 2 2 12" xfId="26978" xr:uid="{6E4842F3-B042-49DE-97F3-C02F2CE730BA}"/>
    <cellStyle name="Normal 3 2 2 2 2 2 2 2 2 2 2 2 7 2 2 13" xfId="26979" xr:uid="{60262A58-E9B2-4E8F-B831-340170CC20E3}"/>
    <cellStyle name="Normal 3 2 2 2 2 2 2 2 2 2 2 2 7 2 2 14" xfId="26980" xr:uid="{E4630B73-6ED7-4D4F-BEF9-2D2EFF9E0C41}"/>
    <cellStyle name="Normal 3 2 2 2 2 2 2 2 2 2 2 2 7 2 2 2" xfId="26981" xr:uid="{B5B855AA-82A7-4EBA-A067-A2D2A049B1F0}"/>
    <cellStyle name="Normal 3 2 2 2 2 2 2 2 2 2 2 2 7 2 2 2 10" xfId="26982" xr:uid="{DC5C7941-A515-4684-A94E-D5EAFFB11EB5}"/>
    <cellStyle name="Normal 3 2 2 2 2 2 2 2 2 2 2 2 7 2 2 2 11" xfId="26983" xr:uid="{615A428F-C2C3-474F-8653-22B36587AF11}"/>
    <cellStyle name="Normal 3 2 2 2 2 2 2 2 2 2 2 2 7 2 2 2 2" xfId="26984" xr:uid="{14277D2D-1A93-4443-B583-B3DD8A0294FF}"/>
    <cellStyle name="Normal 3 2 2 2 2 2 2 2 2 2 2 2 7 2 2 2 2 10" xfId="26985" xr:uid="{C8485C07-321F-4DC6-BD49-AF6A11DDC308}"/>
    <cellStyle name="Normal 3 2 2 2 2 2 2 2 2 2 2 2 7 2 2 2 2 11" xfId="26986" xr:uid="{94514393-EC6D-4987-A685-9480BE16962C}"/>
    <cellStyle name="Normal 3 2 2 2 2 2 2 2 2 2 2 2 7 2 2 2 2 2" xfId="26987" xr:uid="{67292E6F-F05D-4849-9F5E-85EADFC6CC81}"/>
    <cellStyle name="Normal 3 2 2 2 2 2 2 2 2 2 2 2 7 2 2 2 2 2 2" xfId="26988" xr:uid="{6D3CC708-7D0F-4281-AF67-E0AE614242F6}"/>
    <cellStyle name="Normal 3 2 2 2 2 2 2 2 2 2 2 2 7 2 2 2 2 2 2 2" xfId="26989" xr:uid="{93329D67-F942-4A74-9B75-3B94608ABD93}"/>
    <cellStyle name="Normal 3 2 2 2 2 2 2 2 2 2 2 2 7 2 2 2 2 2 2 3" xfId="26990" xr:uid="{BFB11B3C-80F7-43BD-9867-8592A2B8A334}"/>
    <cellStyle name="Normal 3 2 2 2 2 2 2 2 2 2 2 2 7 2 2 2 2 2 2 4" xfId="26991" xr:uid="{F78DD2C4-AB20-404A-89E5-1A2FC03BEE33}"/>
    <cellStyle name="Normal 3 2 2 2 2 2 2 2 2 2 2 2 7 2 2 2 2 2 3" xfId="26992" xr:uid="{45590A84-634B-4ADD-8DF5-7F06A78C3D15}"/>
    <cellStyle name="Normal 3 2 2 2 2 2 2 2 2 2 2 2 7 2 2 2 2 2 4" xfId="26993" xr:uid="{5215DE84-A49F-49CE-9802-9BBD0C993CF6}"/>
    <cellStyle name="Normal 3 2 2 2 2 2 2 2 2 2 2 2 7 2 2 2 2 2 5" xfId="26994" xr:uid="{0EF59139-5197-45B5-A601-D2B246AA1798}"/>
    <cellStyle name="Normal 3 2 2 2 2 2 2 2 2 2 2 2 7 2 2 2 2 2 6" xfId="26995" xr:uid="{8963FC01-0845-4C1B-82C3-1CAA760EF1C8}"/>
    <cellStyle name="Normal 3 2 2 2 2 2 2 2 2 2 2 2 7 2 2 2 2 3" xfId="26996" xr:uid="{AD80971C-0E21-4AAC-B936-74CED7E66DB7}"/>
    <cellStyle name="Normal 3 2 2 2 2 2 2 2 2 2 2 2 7 2 2 2 2 4" xfId="26997" xr:uid="{4FA5D8C3-0BD5-4D6D-8353-E3FE7B7FD93E}"/>
    <cellStyle name="Normal 3 2 2 2 2 2 2 2 2 2 2 2 7 2 2 2 2 5" xfId="26998" xr:uid="{D979F876-CC07-417A-9F5E-B41BD5EFCD8A}"/>
    <cellStyle name="Normal 3 2 2 2 2 2 2 2 2 2 2 2 7 2 2 2 2 6" xfId="26999" xr:uid="{13358AC3-4201-4156-8824-D32E626B4D12}"/>
    <cellStyle name="Normal 3 2 2 2 2 2 2 2 2 2 2 2 7 2 2 2 2 7" xfId="27000" xr:uid="{1AF6BF76-325B-4452-884F-D9E83DF54351}"/>
    <cellStyle name="Normal 3 2 2 2 2 2 2 2 2 2 2 2 7 2 2 2 2 8" xfId="27001" xr:uid="{632DE828-A2EE-42B1-A7DF-B1F5F0C32D02}"/>
    <cellStyle name="Normal 3 2 2 2 2 2 2 2 2 2 2 2 7 2 2 2 2 8 2" xfId="27002" xr:uid="{FE61C12C-20E6-4B91-B48F-94BFEAB13A0D}"/>
    <cellStyle name="Normal 3 2 2 2 2 2 2 2 2 2 2 2 7 2 2 2 2 8 3" xfId="27003" xr:uid="{DCD34DAA-C3FF-47B7-B149-499FE799F6FE}"/>
    <cellStyle name="Normal 3 2 2 2 2 2 2 2 2 2 2 2 7 2 2 2 2 8 4" xfId="27004" xr:uid="{B35C0D57-ABF0-480E-84EF-77EDF3AA6C1D}"/>
    <cellStyle name="Normal 3 2 2 2 2 2 2 2 2 2 2 2 7 2 2 2 2 9" xfId="27005" xr:uid="{582EBEBD-7F70-47AC-A503-C7D8E6513ED9}"/>
    <cellStyle name="Normal 3 2 2 2 2 2 2 2 2 2 2 2 7 2 2 2 3" xfId="27006" xr:uid="{9E29BFF6-25CE-4172-A073-4A60EDAE0ECA}"/>
    <cellStyle name="Normal 3 2 2 2 2 2 2 2 2 2 2 2 7 2 2 2 3 2" xfId="27007" xr:uid="{4A3653F6-428C-4D88-9657-646FB38FACCF}"/>
    <cellStyle name="Normal 3 2 2 2 2 2 2 2 2 2 2 2 7 2 2 2 3 2 2" xfId="27008" xr:uid="{85A5AEB0-F1AE-485F-B517-078CA71E52D6}"/>
    <cellStyle name="Normal 3 2 2 2 2 2 2 2 2 2 2 2 7 2 2 2 3 2 3" xfId="27009" xr:uid="{506B9C51-8990-47A9-8205-20AF36FE95A7}"/>
    <cellStyle name="Normal 3 2 2 2 2 2 2 2 2 2 2 2 7 2 2 2 3 2 4" xfId="27010" xr:uid="{CDFD8A11-90DE-49DB-8858-9A13DA591DEC}"/>
    <cellStyle name="Normal 3 2 2 2 2 2 2 2 2 2 2 2 7 2 2 2 3 3" xfId="27011" xr:uid="{5195963A-E143-402B-849E-3AC1B7D6A4AC}"/>
    <cellStyle name="Normal 3 2 2 2 2 2 2 2 2 2 2 2 7 2 2 2 3 4" xfId="27012" xr:uid="{FCD7D273-AF75-4170-AF60-53E94B1D716F}"/>
    <cellStyle name="Normal 3 2 2 2 2 2 2 2 2 2 2 2 7 2 2 2 3 5" xfId="27013" xr:uid="{3633FB0B-487B-4140-8F45-D68BF66A22C5}"/>
    <cellStyle name="Normal 3 2 2 2 2 2 2 2 2 2 2 2 7 2 2 2 3 6" xfId="27014" xr:uid="{781A2F83-7F60-44CB-B02D-4F40B6DED29F}"/>
    <cellStyle name="Normal 3 2 2 2 2 2 2 2 2 2 2 2 7 2 2 2 4" xfId="27015" xr:uid="{19EB2159-0EEB-420C-8DBA-48EDC5D17D7F}"/>
    <cellStyle name="Normal 3 2 2 2 2 2 2 2 2 2 2 2 7 2 2 2 5" xfId="27016" xr:uid="{DD8048DA-17AB-4311-8F7F-DDF0079324A3}"/>
    <cellStyle name="Normal 3 2 2 2 2 2 2 2 2 2 2 2 7 2 2 2 6" xfId="27017" xr:uid="{DA1A445C-B077-41FB-ADBD-21F68111DEDC}"/>
    <cellStyle name="Normal 3 2 2 2 2 2 2 2 2 2 2 2 7 2 2 2 7" xfId="27018" xr:uid="{B4FBF0EB-4216-4F5A-AD85-A0DA3084369A}"/>
    <cellStyle name="Normal 3 2 2 2 2 2 2 2 2 2 2 2 7 2 2 2 8" xfId="27019" xr:uid="{99A18EDB-028C-492B-84DC-64C8854DEDFD}"/>
    <cellStyle name="Normal 3 2 2 2 2 2 2 2 2 2 2 2 7 2 2 2 8 2" xfId="27020" xr:uid="{5F4BB875-D600-4E70-8E70-6E10F406031D}"/>
    <cellStyle name="Normal 3 2 2 2 2 2 2 2 2 2 2 2 7 2 2 2 8 3" xfId="27021" xr:uid="{3F49326E-FA49-4603-9ED9-C0DFD3F5D9A0}"/>
    <cellStyle name="Normal 3 2 2 2 2 2 2 2 2 2 2 2 7 2 2 2 8 4" xfId="27022" xr:uid="{044E2267-2311-48FD-B2E5-7CB380FE39AB}"/>
    <cellStyle name="Normal 3 2 2 2 2 2 2 2 2 2 2 2 7 2 2 2 9" xfId="27023" xr:uid="{7860DE52-C77A-4057-954F-A882827BBD7A}"/>
    <cellStyle name="Normal 3 2 2 2 2 2 2 2 2 2 2 2 7 2 2 3" xfId="27024" xr:uid="{D3ACF451-EA32-469F-A68B-AA271B70E083}"/>
    <cellStyle name="Normal 3 2 2 2 2 2 2 2 2 2 2 2 7 2 2 4" xfId="27025" xr:uid="{78EEBD04-6D7B-4420-B215-CF7C041F8EBC}"/>
    <cellStyle name="Normal 3 2 2 2 2 2 2 2 2 2 2 2 7 2 2 5" xfId="27026" xr:uid="{C2003F14-0ECF-4FF0-9EA6-A03BAD48620B}"/>
    <cellStyle name="Normal 3 2 2 2 2 2 2 2 2 2 2 2 7 2 2 5 2" xfId="27027" xr:uid="{18379115-B3C7-4A1D-AA1E-E6225E3D02BF}"/>
    <cellStyle name="Normal 3 2 2 2 2 2 2 2 2 2 2 2 7 2 2 5 2 2" xfId="27028" xr:uid="{4B263303-4557-49E3-A0E7-5D269CEBA691}"/>
    <cellStyle name="Normal 3 2 2 2 2 2 2 2 2 2 2 2 7 2 2 5 2 3" xfId="27029" xr:uid="{683763A5-4B5E-47FB-9FEC-CFC4D9BAC9AE}"/>
    <cellStyle name="Normal 3 2 2 2 2 2 2 2 2 2 2 2 7 2 2 5 2 4" xfId="27030" xr:uid="{98EF8979-E4B1-4F29-8E89-011C95D2E434}"/>
    <cellStyle name="Normal 3 2 2 2 2 2 2 2 2 2 2 2 7 2 2 5 3" xfId="27031" xr:uid="{F30316B1-DC26-4D9A-8C7D-997C73AB70D1}"/>
    <cellStyle name="Normal 3 2 2 2 2 2 2 2 2 2 2 2 7 2 2 5 4" xfId="27032" xr:uid="{54E50631-89E3-4093-8537-6B4CBA926034}"/>
    <cellStyle name="Normal 3 2 2 2 2 2 2 2 2 2 2 2 7 2 2 5 5" xfId="27033" xr:uid="{027280FB-4995-4D7B-B6C0-EE538CD9C783}"/>
    <cellStyle name="Normal 3 2 2 2 2 2 2 2 2 2 2 2 7 2 2 5 6" xfId="27034" xr:uid="{6D6A53F3-D27F-4852-A751-227D05A37ADE}"/>
    <cellStyle name="Normal 3 2 2 2 2 2 2 2 2 2 2 2 7 2 2 6" xfId="27035" xr:uid="{4408A6F2-E55B-4040-8E25-6028CCADB8C2}"/>
    <cellStyle name="Normal 3 2 2 2 2 2 2 2 2 2 2 2 7 2 2 7" xfId="27036" xr:uid="{8C9BC9EE-041F-464E-AF11-BF9D1FA0C95A}"/>
    <cellStyle name="Normal 3 2 2 2 2 2 2 2 2 2 2 2 7 2 2 8" xfId="27037" xr:uid="{D365E58B-DAD5-48A0-8B97-5B2C2E08E8E3}"/>
    <cellStyle name="Normal 3 2 2 2 2 2 2 2 2 2 2 2 7 2 2 9" xfId="27038" xr:uid="{665922E4-1335-4189-A121-579F4C1FC00E}"/>
    <cellStyle name="Normal 3 2 2 2 2 2 2 2 2 2 2 2 7 2 3" xfId="27039" xr:uid="{5AA52D52-4B83-458E-8D29-88BE37F266D7}"/>
    <cellStyle name="Normal 3 2 2 2 2 2 2 2 2 2 2 2 7 2 4" xfId="27040" xr:uid="{58FB5F8E-BB4B-49F1-AEFC-DA6E1672D49D}"/>
    <cellStyle name="Normal 3 2 2 2 2 2 2 2 2 2 2 2 7 2 5" xfId="27041" xr:uid="{BA9A5BB5-AB1C-4364-833F-84BDC30D1495}"/>
    <cellStyle name="Normal 3 2 2 2 2 2 2 2 2 2 2 2 7 2 5 10" xfId="27042" xr:uid="{D2AC9F5E-3A4A-4EDE-B5B3-9273F39BDA39}"/>
    <cellStyle name="Normal 3 2 2 2 2 2 2 2 2 2 2 2 7 2 5 11" xfId="27043" xr:uid="{0CE07511-A85D-41F4-8E18-283343B959A0}"/>
    <cellStyle name="Normal 3 2 2 2 2 2 2 2 2 2 2 2 7 2 5 2" xfId="27044" xr:uid="{53648A1B-B9EC-4FF8-9BDC-057934678444}"/>
    <cellStyle name="Normal 3 2 2 2 2 2 2 2 2 2 2 2 7 2 5 2 10" xfId="27045" xr:uid="{9AAEADF0-5D91-4070-A7B4-4408D47D8980}"/>
    <cellStyle name="Normal 3 2 2 2 2 2 2 2 2 2 2 2 7 2 5 2 11" xfId="27046" xr:uid="{12246C0E-66EA-47F8-AE7A-72E137C79DDD}"/>
    <cellStyle name="Normal 3 2 2 2 2 2 2 2 2 2 2 2 7 2 5 2 2" xfId="27047" xr:uid="{7EF7EB18-3BA3-4904-AAE2-AEAD016DA61A}"/>
    <cellStyle name="Normal 3 2 2 2 2 2 2 2 2 2 2 2 7 2 5 2 2 2" xfId="27048" xr:uid="{7E96786B-C604-4168-97EC-97CAE565163D}"/>
    <cellStyle name="Normal 3 2 2 2 2 2 2 2 2 2 2 2 7 2 5 2 2 2 2" xfId="27049" xr:uid="{E7C79A16-355E-40FE-B16F-C035B3246788}"/>
    <cellStyle name="Normal 3 2 2 2 2 2 2 2 2 2 2 2 7 2 5 2 2 2 3" xfId="27050" xr:uid="{DD884D92-BFEF-46BD-978D-D0ACD17E8D8F}"/>
    <cellStyle name="Normal 3 2 2 2 2 2 2 2 2 2 2 2 7 2 5 2 2 2 4" xfId="27051" xr:uid="{1A96685C-EF7A-47C5-B16D-6F561F5A0629}"/>
    <cellStyle name="Normal 3 2 2 2 2 2 2 2 2 2 2 2 7 2 5 2 2 3" xfId="27052" xr:uid="{56EC7780-91C8-44F4-9461-391A9B1A2D6E}"/>
    <cellStyle name="Normal 3 2 2 2 2 2 2 2 2 2 2 2 7 2 5 2 2 4" xfId="27053" xr:uid="{97008675-0732-4DAC-BC82-2FC789933592}"/>
    <cellStyle name="Normal 3 2 2 2 2 2 2 2 2 2 2 2 7 2 5 2 2 5" xfId="27054" xr:uid="{0C1D4CAF-05B5-468A-B0BE-128445ED05FB}"/>
    <cellStyle name="Normal 3 2 2 2 2 2 2 2 2 2 2 2 7 2 5 2 2 6" xfId="27055" xr:uid="{0D26E778-EDBE-4D6B-BAB9-88251F1AD3B0}"/>
    <cellStyle name="Normal 3 2 2 2 2 2 2 2 2 2 2 2 7 2 5 2 3" xfId="27056" xr:uid="{D15BC658-D308-422B-AF92-F3BA555DA4D7}"/>
    <cellStyle name="Normal 3 2 2 2 2 2 2 2 2 2 2 2 7 2 5 2 4" xfId="27057" xr:uid="{4B9F33D2-BD12-4A8E-ADDA-513F458DD850}"/>
    <cellStyle name="Normal 3 2 2 2 2 2 2 2 2 2 2 2 7 2 5 2 5" xfId="27058" xr:uid="{3EE19A8B-1B21-48C0-9507-ED0725A6355A}"/>
    <cellStyle name="Normal 3 2 2 2 2 2 2 2 2 2 2 2 7 2 5 2 6" xfId="27059" xr:uid="{DA6270D5-D63A-4A7E-85A4-3B8473361881}"/>
    <cellStyle name="Normal 3 2 2 2 2 2 2 2 2 2 2 2 7 2 5 2 7" xfId="27060" xr:uid="{1A4FE42F-114A-498C-B439-50BCF345A579}"/>
    <cellStyle name="Normal 3 2 2 2 2 2 2 2 2 2 2 2 7 2 5 2 8" xfId="27061" xr:uid="{52F78CBC-0BFF-49D8-947B-79901584CC07}"/>
    <cellStyle name="Normal 3 2 2 2 2 2 2 2 2 2 2 2 7 2 5 2 8 2" xfId="27062" xr:uid="{B9B925BD-3919-48E7-A3BF-C3AE94839D2B}"/>
    <cellStyle name="Normal 3 2 2 2 2 2 2 2 2 2 2 2 7 2 5 2 8 3" xfId="27063" xr:uid="{960E947D-CFB9-4641-84A7-707ACF06A6A4}"/>
    <cellStyle name="Normal 3 2 2 2 2 2 2 2 2 2 2 2 7 2 5 2 8 4" xfId="27064" xr:uid="{AC569190-9358-47D2-B2EF-EAB1248248C6}"/>
    <cellStyle name="Normal 3 2 2 2 2 2 2 2 2 2 2 2 7 2 5 2 9" xfId="27065" xr:uid="{1D3D7E3F-9238-4C97-BA98-9149FCE58497}"/>
    <cellStyle name="Normal 3 2 2 2 2 2 2 2 2 2 2 2 7 2 5 3" xfId="27066" xr:uid="{4179010C-634B-468D-9A9F-3583F029C761}"/>
    <cellStyle name="Normal 3 2 2 2 2 2 2 2 2 2 2 2 7 2 5 3 2" xfId="27067" xr:uid="{48151AD1-5AF0-4487-BF92-E749BC936596}"/>
    <cellStyle name="Normal 3 2 2 2 2 2 2 2 2 2 2 2 7 2 5 3 2 2" xfId="27068" xr:uid="{9D9E5C74-3074-4D4B-8C9C-A4162D77A454}"/>
    <cellStyle name="Normal 3 2 2 2 2 2 2 2 2 2 2 2 7 2 5 3 2 3" xfId="27069" xr:uid="{E9644280-A1C0-4911-9B0B-E2B7D64B65B6}"/>
    <cellStyle name="Normal 3 2 2 2 2 2 2 2 2 2 2 2 7 2 5 3 2 4" xfId="27070" xr:uid="{4342A8DB-BA9A-485E-80ED-4961AEF8C182}"/>
    <cellStyle name="Normal 3 2 2 2 2 2 2 2 2 2 2 2 7 2 5 3 3" xfId="27071" xr:uid="{A1D39FB0-4452-4430-ACC3-37084C5F6FA0}"/>
    <cellStyle name="Normal 3 2 2 2 2 2 2 2 2 2 2 2 7 2 5 3 4" xfId="27072" xr:uid="{FD2EBE0E-D351-4200-BCA5-F15B9B93592E}"/>
    <cellStyle name="Normal 3 2 2 2 2 2 2 2 2 2 2 2 7 2 5 3 5" xfId="27073" xr:uid="{E612349A-8781-4DCB-A6F5-E93E760C6386}"/>
    <cellStyle name="Normal 3 2 2 2 2 2 2 2 2 2 2 2 7 2 5 3 6" xfId="27074" xr:uid="{D894E584-FE03-489D-B6A3-980164047EC4}"/>
    <cellStyle name="Normal 3 2 2 2 2 2 2 2 2 2 2 2 7 2 5 4" xfId="27075" xr:uid="{19449700-24C0-41A8-9EAE-8ED7D3827D5E}"/>
    <cellStyle name="Normal 3 2 2 2 2 2 2 2 2 2 2 2 7 2 5 5" xfId="27076" xr:uid="{E27F6F38-F18C-4EB6-94F7-E3F07B2D65C1}"/>
    <cellStyle name="Normal 3 2 2 2 2 2 2 2 2 2 2 2 7 2 5 6" xfId="27077" xr:uid="{A94D89A8-5F15-4B79-989D-46A5200334D8}"/>
    <cellStyle name="Normal 3 2 2 2 2 2 2 2 2 2 2 2 7 2 5 7" xfId="27078" xr:uid="{C2FA664D-764D-4C0C-AF2C-95510E3F0505}"/>
    <cellStyle name="Normal 3 2 2 2 2 2 2 2 2 2 2 2 7 2 5 8" xfId="27079" xr:uid="{B55A3087-AE20-4E4F-BD26-EE7301378046}"/>
    <cellStyle name="Normal 3 2 2 2 2 2 2 2 2 2 2 2 7 2 5 8 2" xfId="27080" xr:uid="{9174FD0D-6386-4E49-8360-5F27BE94EA32}"/>
    <cellStyle name="Normal 3 2 2 2 2 2 2 2 2 2 2 2 7 2 5 8 3" xfId="27081" xr:uid="{CF608D1B-8EAC-4114-88D3-64DFCF7E442F}"/>
    <cellStyle name="Normal 3 2 2 2 2 2 2 2 2 2 2 2 7 2 5 8 4" xfId="27082" xr:uid="{FD3AB60B-92BC-4949-9CDE-75DEC2B7880B}"/>
    <cellStyle name="Normal 3 2 2 2 2 2 2 2 2 2 2 2 7 2 5 9" xfId="27083" xr:uid="{AECAA814-8417-411D-BC62-B0CC3A1A596F}"/>
    <cellStyle name="Normal 3 2 2 2 2 2 2 2 2 2 2 2 7 2 6" xfId="27084" xr:uid="{FAF24632-0AE8-42E3-8A7C-11E5935E84A5}"/>
    <cellStyle name="Normal 3 2 2 2 2 2 2 2 2 2 2 2 7 2 7" xfId="27085" xr:uid="{2F093DEB-E18A-4EE9-97D2-CE768B7BE661}"/>
    <cellStyle name="Normal 3 2 2 2 2 2 2 2 2 2 2 2 7 2 7 2" xfId="27086" xr:uid="{9EAC47D2-7D38-4D49-9813-46AB033FCC16}"/>
    <cellStyle name="Normal 3 2 2 2 2 2 2 2 2 2 2 2 7 2 7 2 2" xfId="27087" xr:uid="{EC8A9C3D-D68F-4568-AB25-F681BC99E477}"/>
    <cellStyle name="Normal 3 2 2 2 2 2 2 2 2 2 2 2 7 2 7 2 3" xfId="27088" xr:uid="{DF6F7CA7-DF01-4D36-87DC-A2B53CFDAB06}"/>
    <cellStyle name="Normal 3 2 2 2 2 2 2 2 2 2 2 2 7 2 7 2 4" xfId="27089" xr:uid="{2AEA2AE1-8FBD-4F44-97F9-1ED0DFF4B0F6}"/>
    <cellStyle name="Normal 3 2 2 2 2 2 2 2 2 2 2 2 7 2 7 3" xfId="27090" xr:uid="{614E439A-22CB-4B6E-B094-5DA5DDF58CD6}"/>
    <cellStyle name="Normal 3 2 2 2 2 2 2 2 2 2 2 2 7 2 7 4" xfId="27091" xr:uid="{1C483C5C-3B49-483C-88FE-D515E71D3B82}"/>
    <cellStyle name="Normal 3 2 2 2 2 2 2 2 2 2 2 2 7 2 7 5" xfId="27092" xr:uid="{AAEEEF4D-200A-4304-83A4-06136FEE620D}"/>
    <cellStyle name="Normal 3 2 2 2 2 2 2 2 2 2 2 2 7 2 7 6" xfId="27093" xr:uid="{47F66CD3-65CB-4512-A649-F024AAE7090F}"/>
    <cellStyle name="Normal 3 2 2 2 2 2 2 2 2 2 2 2 7 2 8" xfId="27094" xr:uid="{FBCE7210-9EC5-4AE9-838B-E298E20812DF}"/>
    <cellStyle name="Normal 3 2 2 2 2 2 2 2 2 2 2 2 7 2 9" xfId="27095" xr:uid="{B184F5D6-4D51-4D83-A6F7-9CCEEBA904F1}"/>
    <cellStyle name="Normal 3 2 2 2 2 2 2 2 2 2 2 2 7 20" xfId="27096" xr:uid="{7193306D-E0CF-4052-A871-F58EA67B5297}"/>
    <cellStyle name="Normal 3 2 2 2 2 2 2 2 2 2 2 2 7 21" xfId="27097" xr:uid="{BF245DDD-A4C5-4365-99E8-210B9AB42DFA}"/>
    <cellStyle name="Normal 3 2 2 2 2 2 2 2 2 2 2 2 7 21 2" xfId="27098" xr:uid="{60ADA9A5-313B-4DA3-8165-752C349DC43E}"/>
    <cellStyle name="Normal 3 2 2 2 2 2 2 2 2 2 2 2 7 21 3" xfId="27099" xr:uid="{1E66D092-C47A-475C-AB53-20AD0E7E2CDE}"/>
    <cellStyle name="Normal 3 2 2 2 2 2 2 2 2 2 2 2 7 21 4" xfId="27100" xr:uid="{1ED2DB6A-3E24-4C94-AB22-278B6FEDFDD9}"/>
    <cellStyle name="Normal 3 2 2 2 2 2 2 2 2 2 2 2 7 22" xfId="27101" xr:uid="{ED6D974E-B14D-4829-8BC1-AC1ED7C7475F}"/>
    <cellStyle name="Normal 3 2 2 2 2 2 2 2 2 2 2 2 7 23" xfId="27102" xr:uid="{A1DB8C21-694C-47BF-83A3-65AD24B55DFA}"/>
    <cellStyle name="Normal 3 2 2 2 2 2 2 2 2 2 2 2 7 24" xfId="27103" xr:uid="{B762EFA4-1AF2-4AA8-8680-79F0E68911D5}"/>
    <cellStyle name="Normal 3 2 2 2 2 2 2 2 2 2 2 2 7 3" xfId="27104" xr:uid="{8C3BBC1F-48A1-4566-B5DB-54EEE68BC7AF}"/>
    <cellStyle name="Normal 3 2 2 2 2 2 2 2 2 2 2 2 7 4" xfId="27105" xr:uid="{FD083EA1-587D-4696-9DEA-38A5B681B455}"/>
    <cellStyle name="Normal 3 2 2 2 2 2 2 2 2 2 2 2 7 5" xfId="27106" xr:uid="{BBFB8A24-C1A7-45C7-B202-9974780D3774}"/>
    <cellStyle name="Normal 3 2 2 2 2 2 2 2 2 2 2 2 7 6" xfId="27107" xr:uid="{2F4968A6-ABDE-405C-843B-5AA6D657C547}"/>
    <cellStyle name="Normal 3 2 2 2 2 2 2 2 2 2 2 2 7 7" xfId="27108" xr:uid="{B82C08F7-E2EB-4C24-89D1-A4DCD7168133}"/>
    <cellStyle name="Normal 3 2 2 2 2 2 2 2 2 2 2 2 7 8" xfId="27109" xr:uid="{9BE27754-BD5D-4928-A529-E4DBF9B1B0FE}"/>
    <cellStyle name="Normal 3 2 2 2 2 2 2 2 2 2 2 2 7 9" xfId="27110" xr:uid="{F338DB3F-DC3D-4F76-8806-139E8A2ACC97}"/>
    <cellStyle name="Normal 3 2 2 2 2 2 2 2 2 2 2 2 70" xfId="27111" xr:uid="{653D727B-863E-4A35-8BB0-6A7A36662398}"/>
    <cellStyle name="Normal 3 2 2 2 2 2 2 2 2 2 2 2 71" xfId="27112" xr:uid="{3A675CF9-58E5-4ABA-95FA-A2F324031FE6}"/>
    <cellStyle name="Normal 3 2 2 2 2 2 2 2 2 2 2 2 72" xfId="27113" xr:uid="{3AE98432-1C0C-4DC4-8732-A893751262AF}"/>
    <cellStyle name="Normal 3 2 2 2 2 2 2 2 2 2 2 2 73" xfId="27114" xr:uid="{C7DE5AA4-F125-44D8-A405-1C540D296DBC}"/>
    <cellStyle name="Normal 3 2 2 2 2 2 2 2 2 2 2 2 73 2" xfId="27115" xr:uid="{59E95CBE-4DE4-4837-92C1-50584AE20630}"/>
    <cellStyle name="Normal 3 2 2 2 2 2 2 2 2 2 2 2 73 3" xfId="27116" xr:uid="{08631194-508F-4B9C-8875-C8DF50C7B672}"/>
    <cellStyle name="Normal 3 2 2 2 2 2 2 2 2 2 2 2 73 4" xfId="27117" xr:uid="{B0740623-941C-40FF-B3D1-10BFECBE5C39}"/>
    <cellStyle name="Normal 3 2 2 2 2 2 2 2 2 2 2 2 74" xfId="27118" xr:uid="{A838C869-95D8-4748-859E-6C7F75198C87}"/>
    <cellStyle name="Normal 3 2 2 2 2 2 2 2 2 2 2 2 75" xfId="27119" xr:uid="{F3E36B88-0EB5-4EAC-AEE0-D227A233BAB1}"/>
    <cellStyle name="Normal 3 2 2 2 2 2 2 2 2 2 2 2 8" xfId="27120" xr:uid="{6B0BFEFC-15DF-40E3-9179-304A21F840B2}"/>
    <cellStyle name="Normal 3 2 2 2 2 2 2 2 2 2 2 2 8 10" xfId="27121" xr:uid="{13A6196A-F2DE-40AD-94FA-27C62CBABE3C}"/>
    <cellStyle name="Normal 3 2 2 2 2 2 2 2 2 2 2 2 8 11" xfId="27122" xr:uid="{3FF70DBD-4BE1-49F9-BB50-B3BF4276AB13}"/>
    <cellStyle name="Normal 3 2 2 2 2 2 2 2 2 2 2 2 8 12" xfId="27123" xr:uid="{4B600D2E-F403-4A9F-9F11-B8A149EE1FEF}"/>
    <cellStyle name="Normal 3 2 2 2 2 2 2 2 2 2 2 2 8 13" xfId="27124" xr:uid="{E178819F-523B-4F88-BC19-E14D4E665A72}"/>
    <cellStyle name="Normal 3 2 2 2 2 2 2 2 2 2 2 2 8 13 2" xfId="27125" xr:uid="{A10A16FF-D3F0-42F1-8845-4F47CF8A936E}"/>
    <cellStyle name="Normal 3 2 2 2 2 2 2 2 2 2 2 2 8 13 3" xfId="27126" xr:uid="{449E4DDA-2518-4289-AC53-6B97924A475C}"/>
    <cellStyle name="Normal 3 2 2 2 2 2 2 2 2 2 2 2 8 13 4" xfId="27127" xr:uid="{7073F07E-300E-47F7-ADB5-675E030A92E5}"/>
    <cellStyle name="Normal 3 2 2 2 2 2 2 2 2 2 2 2 8 14" xfId="27128" xr:uid="{43512E59-82D3-4807-ABB7-6F7C29D8F8C9}"/>
    <cellStyle name="Normal 3 2 2 2 2 2 2 2 2 2 2 2 8 15" xfId="27129" xr:uid="{4C5012F6-9FE8-4522-BA87-384E7AF23EA5}"/>
    <cellStyle name="Normal 3 2 2 2 2 2 2 2 2 2 2 2 8 16" xfId="27130" xr:uid="{B0F74960-91F2-45B1-B5B3-72C0D0DF4B98}"/>
    <cellStyle name="Normal 3 2 2 2 2 2 2 2 2 2 2 2 8 2" xfId="27131" xr:uid="{9987E8C8-C7FB-49BB-AFA4-7E11A50C46E1}"/>
    <cellStyle name="Normal 3 2 2 2 2 2 2 2 2 2 2 2 8 2 10" xfId="27132" xr:uid="{8886E44E-D5E4-4EFC-926B-E8A6DAAC56E5}"/>
    <cellStyle name="Normal 3 2 2 2 2 2 2 2 2 2 2 2 8 2 11" xfId="27133" xr:uid="{EB524532-C120-4A77-94B3-43EC0E5323D6}"/>
    <cellStyle name="Normal 3 2 2 2 2 2 2 2 2 2 2 2 8 2 11 2" xfId="27134" xr:uid="{EA0CA72A-9C82-42AD-AB16-06B20BA17B0D}"/>
    <cellStyle name="Normal 3 2 2 2 2 2 2 2 2 2 2 2 8 2 11 3" xfId="27135" xr:uid="{070E6F6E-4549-4FF4-9607-8AAEB6852596}"/>
    <cellStyle name="Normal 3 2 2 2 2 2 2 2 2 2 2 2 8 2 11 4" xfId="27136" xr:uid="{A016BE37-EE84-4B08-9A48-A60E8269E374}"/>
    <cellStyle name="Normal 3 2 2 2 2 2 2 2 2 2 2 2 8 2 12" xfId="27137" xr:uid="{64AD2EA4-A65E-4F6C-A1F9-32666C3314FA}"/>
    <cellStyle name="Normal 3 2 2 2 2 2 2 2 2 2 2 2 8 2 13" xfId="27138" xr:uid="{0B0DF44F-194F-4DF4-ABB6-62DAF5794CFB}"/>
    <cellStyle name="Normal 3 2 2 2 2 2 2 2 2 2 2 2 8 2 14" xfId="27139" xr:uid="{9351A83D-CCD7-4CF6-8C57-39031C9C902A}"/>
    <cellStyle name="Normal 3 2 2 2 2 2 2 2 2 2 2 2 8 2 2" xfId="27140" xr:uid="{7BC69E34-9CD9-4691-B2EE-63D34D80EC90}"/>
    <cellStyle name="Normal 3 2 2 2 2 2 2 2 2 2 2 2 8 2 2 10" xfId="27141" xr:uid="{51422D44-3253-4455-8A63-66744501396A}"/>
    <cellStyle name="Normal 3 2 2 2 2 2 2 2 2 2 2 2 8 2 2 11" xfId="27142" xr:uid="{BACEAF8F-E18A-4742-B135-46DA406FC43C}"/>
    <cellStyle name="Normal 3 2 2 2 2 2 2 2 2 2 2 2 8 2 2 2" xfId="27143" xr:uid="{2A95A435-3946-445A-A200-28DF6C141E6A}"/>
    <cellStyle name="Normal 3 2 2 2 2 2 2 2 2 2 2 2 8 2 2 2 10" xfId="27144" xr:uid="{925DEB7D-4425-4648-91B6-31971D73B574}"/>
    <cellStyle name="Normal 3 2 2 2 2 2 2 2 2 2 2 2 8 2 2 2 11" xfId="27145" xr:uid="{BA61D0E1-D053-452B-8C54-1E2F9CB06A2F}"/>
    <cellStyle name="Normal 3 2 2 2 2 2 2 2 2 2 2 2 8 2 2 2 2" xfId="27146" xr:uid="{974419C9-30BE-4E05-9CDB-9CA976DDFA5D}"/>
    <cellStyle name="Normal 3 2 2 2 2 2 2 2 2 2 2 2 8 2 2 2 2 2" xfId="27147" xr:uid="{F4812FFB-A708-4FC9-88C0-8076FC102AC4}"/>
    <cellStyle name="Normal 3 2 2 2 2 2 2 2 2 2 2 2 8 2 2 2 2 2 2" xfId="27148" xr:uid="{E970650C-EF86-471E-9229-22FF39EFB507}"/>
    <cellStyle name="Normal 3 2 2 2 2 2 2 2 2 2 2 2 8 2 2 2 2 2 3" xfId="27149" xr:uid="{97917F4F-C9ED-4C4F-BBBC-4E9805AF9BEB}"/>
    <cellStyle name="Normal 3 2 2 2 2 2 2 2 2 2 2 2 8 2 2 2 2 2 4" xfId="27150" xr:uid="{874AE1F6-9FBC-46BF-B511-6AE9A634E62D}"/>
    <cellStyle name="Normal 3 2 2 2 2 2 2 2 2 2 2 2 8 2 2 2 2 3" xfId="27151" xr:uid="{59C5EDD9-89F1-4F12-8D8D-F7A9E6747D31}"/>
    <cellStyle name="Normal 3 2 2 2 2 2 2 2 2 2 2 2 8 2 2 2 2 4" xfId="27152" xr:uid="{9422DB28-0999-4FE4-890D-4A5F9D222DE9}"/>
    <cellStyle name="Normal 3 2 2 2 2 2 2 2 2 2 2 2 8 2 2 2 2 5" xfId="27153" xr:uid="{AC6314A5-0B14-4B9F-B40F-4A64EF0567D3}"/>
    <cellStyle name="Normal 3 2 2 2 2 2 2 2 2 2 2 2 8 2 2 2 2 6" xfId="27154" xr:uid="{51C0F4FD-83E1-44BB-B791-501ADB75C002}"/>
    <cellStyle name="Normal 3 2 2 2 2 2 2 2 2 2 2 2 8 2 2 2 3" xfId="27155" xr:uid="{13218B3D-4821-4D25-B504-97791DE9A369}"/>
    <cellStyle name="Normal 3 2 2 2 2 2 2 2 2 2 2 2 8 2 2 2 4" xfId="27156" xr:uid="{F73AEF82-C1E1-42D3-B84C-4527EF283ADE}"/>
    <cellStyle name="Normal 3 2 2 2 2 2 2 2 2 2 2 2 8 2 2 2 5" xfId="27157" xr:uid="{F1D00FCF-75AA-455D-ACA5-BBC90F10CBE4}"/>
    <cellStyle name="Normal 3 2 2 2 2 2 2 2 2 2 2 2 8 2 2 2 6" xfId="27158" xr:uid="{F3AC6905-8CD0-4552-9387-AA3CC4AEE515}"/>
    <cellStyle name="Normal 3 2 2 2 2 2 2 2 2 2 2 2 8 2 2 2 7" xfId="27159" xr:uid="{F12DF368-BC0F-4D98-88C2-0B9C3E344DF2}"/>
    <cellStyle name="Normal 3 2 2 2 2 2 2 2 2 2 2 2 8 2 2 2 8" xfId="27160" xr:uid="{CFC770BF-829D-4E5E-8BC1-931709DC447B}"/>
    <cellStyle name="Normal 3 2 2 2 2 2 2 2 2 2 2 2 8 2 2 2 8 2" xfId="27161" xr:uid="{56A738AF-0BDB-4CFD-A9C5-00C6122E39F2}"/>
    <cellStyle name="Normal 3 2 2 2 2 2 2 2 2 2 2 2 8 2 2 2 8 3" xfId="27162" xr:uid="{8836981F-CCF7-4E6D-9558-90970F12D2D5}"/>
    <cellStyle name="Normal 3 2 2 2 2 2 2 2 2 2 2 2 8 2 2 2 8 4" xfId="27163" xr:uid="{70518C4B-C56B-4508-8FF6-F01704A740CA}"/>
    <cellStyle name="Normal 3 2 2 2 2 2 2 2 2 2 2 2 8 2 2 2 9" xfId="27164" xr:uid="{FC46772C-5240-40E9-BE9E-6F87D2DDAF1E}"/>
    <cellStyle name="Normal 3 2 2 2 2 2 2 2 2 2 2 2 8 2 2 3" xfId="27165" xr:uid="{7702AF4D-308B-44FF-93F4-38D4C25A9F47}"/>
    <cellStyle name="Normal 3 2 2 2 2 2 2 2 2 2 2 2 8 2 2 3 2" xfId="27166" xr:uid="{DBE888E3-C0B0-400D-A159-5EDDBBA73789}"/>
    <cellStyle name="Normal 3 2 2 2 2 2 2 2 2 2 2 2 8 2 2 3 2 2" xfId="27167" xr:uid="{0FFB06D7-FA9D-4E27-B426-9638A98756EF}"/>
    <cellStyle name="Normal 3 2 2 2 2 2 2 2 2 2 2 2 8 2 2 3 2 3" xfId="27168" xr:uid="{B8376252-1EA6-4757-841D-59A6216B16E3}"/>
    <cellStyle name="Normal 3 2 2 2 2 2 2 2 2 2 2 2 8 2 2 3 2 4" xfId="27169" xr:uid="{E7EC0AEA-A8CC-4599-9627-030293406442}"/>
    <cellStyle name="Normal 3 2 2 2 2 2 2 2 2 2 2 2 8 2 2 3 3" xfId="27170" xr:uid="{46DED939-E796-43C1-B2CA-10213AAE505B}"/>
    <cellStyle name="Normal 3 2 2 2 2 2 2 2 2 2 2 2 8 2 2 3 4" xfId="27171" xr:uid="{C9C37331-F3A6-4174-A3CE-5D4ADA24F72D}"/>
    <cellStyle name="Normal 3 2 2 2 2 2 2 2 2 2 2 2 8 2 2 3 5" xfId="27172" xr:uid="{B9E81D1B-F9EC-40AF-A2DE-9C3DE0822158}"/>
    <cellStyle name="Normal 3 2 2 2 2 2 2 2 2 2 2 2 8 2 2 3 6" xfId="27173" xr:uid="{DF8D3142-67FF-463F-B6CB-5A31BB2A1BF6}"/>
    <cellStyle name="Normal 3 2 2 2 2 2 2 2 2 2 2 2 8 2 2 4" xfId="27174" xr:uid="{A4D52927-A6FA-4118-9FB8-CDBAD0350FD8}"/>
    <cellStyle name="Normal 3 2 2 2 2 2 2 2 2 2 2 2 8 2 2 5" xfId="27175" xr:uid="{83922AEE-B115-4E29-9AF5-BB449776D350}"/>
    <cellStyle name="Normal 3 2 2 2 2 2 2 2 2 2 2 2 8 2 2 6" xfId="27176" xr:uid="{AA21A9E5-6B27-4564-88FF-ABD086E4A1ED}"/>
    <cellStyle name="Normal 3 2 2 2 2 2 2 2 2 2 2 2 8 2 2 7" xfId="27177" xr:uid="{CECE3C5C-C71C-444A-B7AF-1F849963215B}"/>
    <cellStyle name="Normal 3 2 2 2 2 2 2 2 2 2 2 2 8 2 2 8" xfId="27178" xr:uid="{8446F419-4FB1-424F-A5F5-C78B98D530C5}"/>
    <cellStyle name="Normal 3 2 2 2 2 2 2 2 2 2 2 2 8 2 2 8 2" xfId="27179" xr:uid="{F9B75AA1-2AFC-4E3A-9D1E-846F9A359FF6}"/>
    <cellStyle name="Normal 3 2 2 2 2 2 2 2 2 2 2 2 8 2 2 8 3" xfId="27180" xr:uid="{BA13042E-E8CA-43F3-A779-2CD6CBBBF755}"/>
    <cellStyle name="Normal 3 2 2 2 2 2 2 2 2 2 2 2 8 2 2 8 4" xfId="27181" xr:uid="{34937B49-E729-4373-B2AD-BD68E3225BDC}"/>
    <cellStyle name="Normal 3 2 2 2 2 2 2 2 2 2 2 2 8 2 2 9" xfId="27182" xr:uid="{75752834-D01B-4B0D-9C08-B3E302B314A9}"/>
    <cellStyle name="Normal 3 2 2 2 2 2 2 2 2 2 2 2 8 2 3" xfId="27183" xr:uid="{FAF22D72-664D-4D48-828A-133ACF0606D9}"/>
    <cellStyle name="Normal 3 2 2 2 2 2 2 2 2 2 2 2 8 2 4" xfId="27184" xr:uid="{2C18C0C4-3702-4ABE-9011-E54B69157C60}"/>
    <cellStyle name="Normal 3 2 2 2 2 2 2 2 2 2 2 2 8 2 5" xfId="27185" xr:uid="{FF1AC17D-DFF2-4B4D-A7BF-DA4254061BA0}"/>
    <cellStyle name="Normal 3 2 2 2 2 2 2 2 2 2 2 2 8 2 5 2" xfId="27186" xr:uid="{DD7B1E4A-3BEB-4CA6-BA8C-9E2294B61731}"/>
    <cellStyle name="Normal 3 2 2 2 2 2 2 2 2 2 2 2 8 2 5 2 2" xfId="27187" xr:uid="{95476165-A15B-46C8-ADB2-72EE7F9D0867}"/>
    <cellStyle name="Normal 3 2 2 2 2 2 2 2 2 2 2 2 8 2 5 2 3" xfId="27188" xr:uid="{99B61997-C440-4813-A548-C0C8744A9BE6}"/>
    <cellStyle name="Normal 3 2 2 2 2 2 2 2 2 2 2 2 8 2 5 2 4" xfId="27189" xr:uid="{3A7EB8EF-703D-4FC2-B77D-0635461DEFAE}"/>
    <cellStyle name="Normal 3 2 2 2 2 2 2 2 2 2 2 2 8 2 5 3" xfId="27190" xr:uid="{83C987A0-FC0F-42C2-AA01-F0C49AB66E2A}"/>
    <cellStyle name="Normal 3 2 2 2 2 2 2 2 2 2 2 2 8 2 5 4" xfId="27191" xr:uid="{6F7702C1-48DF-45FC-8982-F3F39D8E1899}"/>
    <cellStyle name="Normal 3 2 2 2 2 2 2 2 2 2 2 2 8 2 5 5" xfId="27192" xr:uid="{0EB9450D-3075-455B-8F8B-9956AAD81696}"/>
    <cellStyle name="Normal 3 2 2 2 2 2 2 2 2 2 2 2 8 2 5 6" xfId="27193" xr:uid="{E98A1C66-9A13-4699-B5ED-A586C3113500}"/>
    <cellStyle name="Normal 3 2 2 2 2 2 2 2 2 2 2 2 8 2 6" xfId="27194" xr:uid="{CF64B743-13A5-416E-B1F6-586B32D78516}"/>
    <cellStyle name="Normal 3 2 2 2 2 2 2 2 2 2 2 2 8 2 7" xfId="27195" xr:uid="{63BD3E1F-4E4E-457C-84C2-2523278054BA}"/>
    <cellStyle name="Normal 3 2 2 2 2 2 2 2 2 2 2 2 8 2 8" xfId="27196" xr:uid="{E512B1B0-306D-4051-B143-73BF40A4DE83}"/>
    <cellStyle name="Normal 3 2 2 2 2 2 2 2 2 2 2 2 8 2 9" xfId="27197" xr:uid="{6A36D624-E199-4FB2-BFAC-EA3A38095FFE}"/>
    <cellStyle name="Normal 3 2 2 2 2 2 2 2 2 2 2 2 8 3" xfId="27198" xr:uid="{E855086D-067D-4D69-8A6A-163ADBC35EC0}"/>
    <cellStyle name="Normal 3 2 2 2 2 2 2 2 2 2 2 2 8 4" xfId="27199" xr:uid="{75103473-6A52-42F3-BC3D-F9CF5A7BABE2}"/>
    <cellStyle name="Normal 3 2 2 2 2 2 2 2 2 2 2 2 8 5" xfId="27200" xr:uid="{D37567D2-67D2-4895-A3A2-AC978D9B60E5}"/>
    <cellStyle name="Normal 3 2 2 2 2 2 2 2 2 2 2 2 8 5 10" xfId="27201" xr:uid="{32BD14C7-11F7-4369-8967-036D34169D83}"/>
    <cellStyle name="Normal 3 2 2 2 2 2 2 2 2 2 2 2 8 5 11" xfId="27202" xr:uid="{1C8B9A78-F106-43EA-B7B6-2C3D356C9428}"/>
    <cellStyle name="Normal 3 2 2 2 2 2 2 2 2 2 2 2 8 5 2" xfId="27203" xr:uid="{8F4B1AE4-5AD3-4C68-BF40-600269E43C80}"/>
    <cellStyle name="Normal 3 2 2 2 2 2 2 2 2 2 2 2 8 5 2 10" xfId="27204" xr:uid="{D44AF44B-2BF6-4CF6-9813-EA9535289B19}"/>
    <cellStyle name="Normal 3 2 2 2 2 2 2 2 2 2 2 2 8 5 2 11" xfId="27205" xr:uid="{69720377-2F44-46DE-9D42-A450A3396243}"/>
    <cellStyle name="Normal 3 2 2 2 2 2 2 2 2 2 2 2 8 5 2 2" xfId="27206" xr:uid="{0A0E20BA-078B-4AB5-B731-7447CB788F74}"/>
    <cellStyle name="Normal 3 2 2 2 2 2 2 2 2 2 2 2 8 5 2 2 2" xfId="27207" xr:uid="{2EB75B57-79B0-4C21-8D75-715964602E5D}"/>
    <cellStyle name="Normal 3 2 2 2 2 2 2 2 2 2 2 2 8 5 2 2 2 2" xfId="27208" xr:uid="{1383DEA7-72E6-45A9-A81F-1A69F54A60DF}"/>
    <cellStyle name="Normal 3 2 2 2 2 2 2 2 2 2 2 2 8 5 2 2 2 3" xfId="27209" xr:uid="{36D961EC-4020-42F5-B337-AE310EEC77ED}"/>
    <cellStyle name="Normal 3 2 2 2 2 2 2 2 2 2 2 2 8 5 2 2 2 4" xfId="27210" xr:uid="{3B8A3E70-C1C6-4D5C-9905-AC9C97427B70}"/>
    <cellStyle name="Normal 3 2 2 2 2 2 2 2 2 2 2 2 8 5 2 2 3" xfId="27211" xr:uid="{116825E2-6350-47B8-888D-0F6462B11BA5}"/>
    <cellStyle name="Normal 3 2 2 2 2 2 2 2 2 2 2 2 8 5 2 2 4" xfId="27212" xr:uid="{B97A97F3-53E6-4DFC-9606-C6B5AA6DF3E8}"/>
    <cellStyle name="Normal 3 2 2 2 2 2 2 2 2 2 2 2 8 5 2 2 5" xfId="27213" xr:uid="{A1B89882-CE65-4472-A5A4-31F7C2C5FB25}"/>
    <cellStyle name="Normal 3 2 2 2 2 2 2 2 2 2 2 2 8 5 2 2 6" xfId="27214" xr:uid="{9B7956CF-CCC2-4B0D-8875-54CC01FABA65}"/>
    <cellStyle name="Normal 3 2 2 2 2 2 2 2 2 2 2 2 8 5 2 3" xfId="27215" xr:uid="{50F4019F-9162-444B-938F-0FE50C5D85C0}"/>
    <cellStyle name="Normal 3 2 2 2 2 2 2 2 2 2 2 2 8 5 2 4" xfId="27216" xr:uid="{5255B512-0F45-4A43-A684-C7A6C93E7E75}"/>
    <cellStyle name="Normal 3 2 2 2 2 2 2 2 2 2 2 2 8 5 2 5" xfId="27217" xr:uid="{8D9CB5F5-E4FB-41B5-AAE5-E13BBC2DE270}"/>
    <cellStyle name="Normal 3 2 2 2 2 2 2 2 2 2 2 2 8 5 2 6" xfId="27218" xr:uid="{68B15E4B-E6FB-47E7-8FFC-406851A89B5F}"/>
    <cellStyle name="Normal 3 2 2 2 2 2 2 2 2 2 2 2 8 5 2 7" xfId="27219" xr:uid="{01419878-F219-4B8B-AA48-ADF7DBF404D3}"/>
    <cellStyle name="Normal 3 2 2 2 2 2 2 2 2 2 2 2 8 5 2 8" xfId="27220" xr:uid="{0A0F2D5C-5C03-4F8B-A87E-F5B7BE6234C9}"/>
    <cellStyle name="Normal 3 2 2 2 2 2 2 2 2 2 2 2 8 5 2 8 2" xfId="27221" xr:uid="{E178AA01-12F7-4976-981C-0A3C246BC530}"/>
    <cellStyle name="Normal 3 2 2 2 2 2 2 2 2 2 2 2 8 5 2 8 3" xfId="27222" xr:uid="{7617F2EE-639A-404A-97C7-CF86A9AC9387}"/>
    <cellStyle name="Normal 3 2 2 2 2 2 2 2 2 2 2 2 8 5 2 8 4" xfId="27223" xr:uid="{6C2E44D5-BD89-4B2C-88BF-B7B3B13BFAB5}"/>
    <cellStyle name="Normal 3 2 2 2 2 2 2 2 2 2 2 2 8 5 2 9" xfId="27224" xr:uid="{73D57967-D22D-4E82-845B-DB1859D7CF49}"/>
    <cellStyle name="Normal 3 2 2 2 2 2 2 2 2 2 2 2 8 5 3" xfId="27225" xr:uid="{216262D9-3CEA-4489-8FA3-AD48F0628466}"/>
    <cellStyle name="Normal 3 2 2 2 2 2 2 2 2 2 2 2 8 5 3 2" xfId="27226" xr:uid="{ED045CE1-A782-4929-9827-660F1068507A}"/>
    <cellStyle name="Normal 3 2 2 2 2 2 2 2 2 2 2 2 8 5 3 2 2" xfId="27227" xr:uid="{3EEFD700-AED9-476C-801F-EE9BE4BB9157}"/>
    <cellStyle name="Normal 3 2 2 2 2 2 2 2 2 2 2 2 8 5 3 2 3" xfId="27228" xr:uid="{865E0545-6479-4753-A772-BF30EBB58A17}"/>
    <cellStyle name="Normal 3 2 2 2 2 2 2 2 2 2 2 2 8 5 3 2 4" xfId="27229" xr:uid="{30D9D0AB-B7B4-419F-90BC-1037CB5A36DC}"/>
    <cellStyle name="Normal 3 2 2 2 2 2 2 2 2 2 2 2 8 5 3 3" xfId="27230" xr:uid="{9C7BCBE8-F777-4506-9465-BBAC3A8BDE42}"/>
    <cellStyle name="Normal 3 2 2 2 2 2 2 2 2 2 2 2 8 5 3 4" xfId="27231" xr:uid="{15FF9764-5804-4935-8AC7-90B143FA983E}"/>
    <cellStyle name="Normal 3 2 2 2 2 2 2 2 2 2 2 2 8 5 3 5" xfId="27232" xr:uid="{89851594-C617-4B96-A2D5-B5D572F13797}"/>
    <cellStyle name="Normal 3 2 2 2 2 2 2 2 2 2 2 2 8 5 3 6" xfId="27233" xr:uid="{2B401586-0F5C-46B5-88D3-8D4A5181842D}"/>
    <cellStyle name="Normal 3 2 2 2 2 2 2 2 2 2 2 2 8 5 4" xfId="27234" xr:uid="{714F692E-1F50-4034-8229-C131CCE54104}"/>
    <cellStyle name="Normal 3 2 2 2 2 2 2 2 2 2 2 2 8 5 5" xfId="27235" xr:uid="{6C1A13DD-F81C-4097-A588-04FA305B0016}"/>
    <cellStyle name="Normal 3 2 2 2 2 2 2 2 2 2 2 2 8 5 6" xfId="27236" xr:uid="{D397D3CE-C7EE-4B87-AB5A-0AC9DD36A764}"/>
    <cellStyle name="Normal 3 2 2 2 2 2 2 2 2 2 2 2 8 5 7" xfId="27237" xr:uid="{D10C17C9-9468-42C9-A326-1F7FE1BD8D0F}"/>
    <cellStyle name="Normal 3 2 2 2 2 2 2 2 2 2 2 2 8 5 8" xfId="27238" xr:uid="{77176453-9F7B-493E-97AE-DECEECBBBB96}"/>
    <cellStyle name="Normal 3 2 2 2 2 2 2 2 2 2 2 2 8 5 8 2" xfId="27239" xr:uid="{34B65201-19CB-4B98-B970-5A40AA7BE377}"/>
    <cellStyle name="Normal 3 2 2 2 2 2 2 2 2 2 2 2 8 5 8 3" xfId="27240" xr:uid="{2C638A6C-24F9-4380-B2C0-EA0E31504C86}"/>
    <cellStyle name="Normal 3 2 2 2 2 2 2 2 2 2 2 2 8 5 8 4" xfId="27241" xr:uid="{FFF87E47-1567-48FD-B4C5-C475F5148A45}"/>
    <cellStyle name="Normal 3 2 2 2 2 2 2 2 2 2 2 2 8 5 9" xfId="27242" xr:uid="{7AFC4EDC-67EB-4FE6-81F8-238313465840}"/>
    <cellStyle name="Normal 3 2 2 2 2 2 2 2 2 2 2 2 8 6" xfId="27243" xr:uid="{1AD47B0B-BC0C-49AE-8344-C052C1AD9F23}"/>
    <cellStyle name="Normal 3 2 2 2 2 2 2 2 2 2 2 2 8 7" xfId="27244" xr:uid="{86AD3267-DCED-49AA-8584-0EDD22BF7763}"/>
    <cellStyle name="Normal 3 2 2 2 2 2 2 2 2 2 2 2 8 7 2" xfId="27245" xr:uid="{CC0109AB-03E7-4AAB-A61D-DBE2656EB41B}"/>
    <cellStyle name="Normal 3 2 2 2 2 2 2 2 2 2 2 2 8 7 2 2" xfId="27246" xr:uid="{0D2FD56B-A8A9-4352-A76D-53486587185A}"/>
    <cellStyle name="Normal 3 2 2 2 2 2 2 2 2 2 2 2 8 7 2 3" xfId="27247" xr:uid="{307D65DD-9298-4631-A023-6BD72138D5DA}"/>
    <cellStyle name="Normal 3 2 2 2 2 2 2 2 2 2 2 2 8 7 2 4" xfId="27248" xr:uid="{2C99D11B-BD21-4FCD-A7C6-AEAAAC4DCF36}"/>
    <cellStyle name="Normal 3 2 2 2 2 2 2 2 2 2 2 2 8 7 3" xfId="27249" xr:uid="{10734445-6FBF-4DCD-A190-9A49FBAC923A}"/>
    <cellStyle name="Normal 3 2 2 2 2 2 2 2 2 2 2 2 8 7 4" xfId="27250" xr:uid="{778140C2-569F-454B-A956-2AB2E73CC7B2}"/>
    <cellStyle name="Normal 3 2 2 2 2 2 2 2 2 2 2 2 8 7 5" xfId="27251" xr:uid="{86E3537E-0189-4760-813F-A6C1C63B51EF}"/>
    <cellStyle name="Normal 3 2 2 2 2 2 2 2 2 2 2 2 8 7 6" xfId="27252" xr:uid="{F576991C-3F53-4F3F-8D44-3D0177BD7693}"/>
    <cellStyle name="Normal 3 2 2 2 2 2 2 2 2 2 2 2 8 8" xfId="27253" xr:uid="{3B77253F-54D0-44B0-96EC-E1B9DB1700DB}"/>
    <cellStyle name="Normal 3 2 2 2 2 2 2 2 2 2 2 2 8 9" xfId="27254" xr:uid="{7E1F5376-2524-4791-94CE-A2AAC6C9D12D}"/>
    <cellStyle name="Normal 3 2 2 2 2 2 2 2 2 2 2 2 9" xfId="27255" xr:uid="{ABEFD7B0-040D-49DE-A00A-29565971CA35}"/>
    <cellStyle name="Normal 3 2 2 2 2 2 2 2 2 2 2 20" xfId="27256" xr:uid="{31C74882-1DCE-4701-9FC6-331A2E533F74}"/>
    <cellStyle name="Normal 3 2 2 2 2 2 2 2 2 2 2 20 2" xfId="27257" xr:uid="{8A927324-54EC-4A6B-B6AE-CFA40C13B1E5}"/>
    <cellStyle name="Normal 3 2 2 2 2 2 2 2 2 2 2 20 2 2" xfId="27258" xr:uid="{D18F6E09-C270-4A96-A774-217B120AE19A}"/>
    <cellStyle name="Normal 3 2 2 2 2 2 2 2 2 2 2 20 2 3" xfId="27259" xr:uid="{1997D134-1862-4BF8-A5A4-88278A38031D}"/>
    <cellStyle name="Normal 3 2 2 2 2 2 2 2 2 2 2 20 2 4" xfId="27260" xr:uid="{1A38088E-5467-48D4-9D93-8756990EE3AA}"/>
    <cellStyle name="Normal 3 2 2 2 2 2 2 2 2 2 2 20 3" xfId="27261" xr:uid="{418BE0A6-459A-4E0E-9343-0015C22167A3}"/>
    <cellStyle name="Normal 3 2 2 2 2 2 2 2 2 2 2 20 4" xfId="27262" xr:uid="{6849D466-388A-4913-9584-11DCADF99485}"/>
    <cellStyle name="Normal 3 2 2 2 2 2 2 2 2 2 2 20 5" xfId="27263" xr:uid="{5AD0B4C2-6571-47CD-83DB-A448CB71794D}"/>
    <cellStyle name="Normal 3 2 2 2 2 2 2 2 2 2 2 20 6" xfId="27264" xr:uid="{D0A73D37-46EA-4378-82D7-6035F62DC541}"/>
    <cellStyle name="Normal 3 2 2 2 2 2 2 2 2 2 2 21" xfId="27265" xr:uid="{1948DB8F-058A-41E4-9564-43DF9A744468}"/>
    <cellStyle name="Normal 3 2 2 2 2 2 2 2 2 2 2 22" xfId="27266" xr:uid="{35700419-60F0-45CD-8355-FD7F4E908AC2}"/>
    <cellStyle name="Normal 3 2 2 2 2 2 2 2 2 2 2 23" xfId="27267" xr:uid="{D91FD801-DCAB-41F4-885F-B05104E79C55}"/>
    <cellStyle name="Normal 3 2 2 2 2 2 2 2 2 2 2 24" xfId="27268" xr:uid="{0FECF87F-2E08-45DE-885E-E24E4955B919}"/>
    <cellStyle name="Normal 3 2 2 2 2 2 2 2 2 2 2 25" xfId="27269" xr:uid="{50CB9713-6B9D-4FF7-9213-B097042920DE}"/>
    <cellStyle name="Normal 3 2 2 2 2 2 2 2 2 2 2 26" xfId="27270" xr:uid="{FA936739-F2DE-4103-A6DE-417EAECC7C24}"/>
    <cellStyle name="Normal 3 2 2 2 2 2 2 2 2 2 2 26 2" xfId="27271" xr:uid="{5F0B7946-7655-459D-AE09-8AE791746FFB}"/>
    <cellStyle name="Normal 3 2 2 2 2 2 2 2 2 2 2 26 3" xfId="27272" xr:uid="{9C49ECBB-3224-4F88-B07D-71879EE6BC07}"/>
    <cellStyle name="Normal 3 2 2 2 2 2 2 2 2 2 2 26 4" xfId="27273" xr:uid="{F709D3C1-A16A-4556-B4A0-1907A0C669E6}"/>
    <cellStyle name="Normal 3 2 2 2 2 2 2 2 2 2 2 27" xfId="27274" xr:uid="{96410B95-1236-42BB-BFE7-0376F5E0F72E}"/>
    <cellStyle name="Normal 3 2 2 2 2 2 2 2 2 2 2 28" xfId="27275" xr:uid="{CB270B93-D9DA-4F93-A096-9E0F1D9327F4}"/>
    <cellStyle name="Normal 3 2 2 2 2 2 2 2 2 2 2 29" xfId="27276" xr:uid="{CCE5DC0A-C551-4E1D-95F8-89D49EBA0B9E}"/>
    <cellStyle name="Normal 3 2 2 2 2 2 2 2 2 2 2 3" xfId="27277" xr:uid="{679DA29A-9F34-46A6-A257-04DE52771EF3}"/>
    <cellStyle name="Normal 3 2 2 2 2 2 2 2 2 2 2 30" xfId="27278" xr:uid="{63F11D88-9C94-48B6-A34B-542BE2E90807}"/>
    <cellStyle name="Normal 3 2 2 2 2 2 2 2 2 2 2 31" xfId="27279" xr:uid="{30CC53AD-B8AF-4301-83EC-E2A6CB047259}"/>
    <cellStyle name="Normal 3 2 2 2 2 2 2 2 2 2 2 32" xfId="27280" xr:uid="{90F9FA17-3BD2-4723-BFE0-9318BD2FE9F9}"/>
    <cellStyle name="Normal 3 2 2 2 2 2 2 2 2 2 2 33" xfId="27281" xr:uid="{ECAB185D-ED73-4D46-9F9C-AA306D01EB23}"/>
    <cellStyle name="Normal 3 2 2 2 2 2 2 2 2 2 2 34" xfId="27282" xr:uid="{E6840E25-03AD-4CB2-8B16-1904242BD6AC}"/>
    <cellStyle name="Normal 3 2 2 2 2 2 2 2 2 2 2 35" xfId="27283" xr:uid="{9B857FD7-4969-4176-80B8-F74464F8E1B9}"/>
    <cellStyle name="Normal 3 2 2 2 2 2 2 2 2 2 2 36" xfId="27284" xr:uid="{80A91E2D-DC6A-4B3F-8988-08F14F3F2D10}"/>
    <cellStyle name="Normal 3 2 2 2 2 2 2 2 2 2 2 37" xfId="27285" xr:uid="{2FD4A839-5EBE-4F69-814C-42EDAB7D1A4A}"/>
    <cellStyle name="Normal 3 2 2 2 2 2 2 2 2 2 2 38" xfId="27286" xr:uid="{470CB7AC-C1A5-4169-BA61-CF140DEAA822}"/>
    <cellStyle name="Normal 3 2 2 2 2 2 2 2 2 2 2 39" xfId="27287" xr:uid="{98CEF447-74BA-45E3-8B4E-F362CB85C38D}"/>
    <cellStyle name="Normal 3 2 2 2 2 2 2 2 2 2 2 4" xfId="27288" xr:uid="{4ED79BD9-A661-4ADB-BEA4-6DD090761AE5}"/>
    <cellStyle name="Normal 3 2 2 2 2 2 2 2 2 2 2 40" xfId="27289" xr:uid="{861B25CB-A611-4F40-A53E-F96336EADBA3}"/>
    <cellStyle name="Normal 3 2 2 2 2 2 2 2 2 2 2 41" xfId="27290" xr:uid="{563ECC9A-9C28-4E27-A8D8-74A115E31E7B}"/>
    <cellStyle name="Normal 3 2 2 2 2 2 2 2 2 2 2 41 2" xfId="27291" xr:uid="{A2388C94-FF25-4726-AF9B-B71518AA42B0}"/>
    <cellStyle name="Normal 3 2 2 2 2 2 2 2 2 2 2 41 3" xfId="27292" xr:uid="{A61928F5-3FAB-4549-BA91-E23F96B41EE1}"/>
    <cellStyle name="Normal 3 2 2 2 2 2 2 2 2 2 2 41 4" xfId="27293" xr:uid="{D5155CE0-CFCC-4660-9E95-893CCAFB9866}"/>
    <cellStyle name="Normal 3 2 2 2 2 2 2 2 2 2 2 41 5" xfId="27294" xr:uid="{C1B92DB6-F056-438D-A851-2B9AF4FD73F1}"/>
    <cellStyle name="Normal 3 2 2 2 2 2 2 2 2 2 2 41 6" xfId="27295" xr:uid="{B073E93D-0DFC-4C9A-908B-D9CE359FDAE1}"/>
    <cellStyle name="Normal 3 2 2 2 2 2 2 2 2 2 2 41 7" xfId="27296" xr:uid="{B95C1BC0-7457-4371-97E4-979065CF3D8D}"/>
    <cellStyle name="Normal 3 2 2 2 2 2 2 2 2 2 2 42" xfId="27297" xr:uid="{2AE7C554-F520-441D-891E-CAC57FA10F07}"/>
    <cellStyle name="Normal 3 2 2 2 2 2 2 2 2 2 2 43" xfId="27298" xr:uid="{A7AF4510-8D62-4A86-B7B3-003453B0A47A}"/>
    <cellStyle name="Normal 3 2 2 2 2 2 2 2 2 2 2 44" xfId="27299" xr:uid="{A3F5ADCD-D650-4860-94CE-A4CEF93FC2F6}"/>
    <cellStyle name="Normal 3 2 2 2 2 2 2 2 2 2 2 45" xfId="27300" xr:uid="{0F5BA15C-078B-4BA5-9C83-0CB33F5F90CA}"/>
    <cellStyle name="Normal 3 2 2 2 2 2 2 2 2 2 2 46" xfId="27301" xr:uid="{3B6F2968-D362-402F-AFB9-74122281BCEA}"/>
    <cellStyle name="Normal 3 2 2 2 2 2 2 2 2 2 2 47" xfId="27302" xr:uid="{2242D8EB-4CC8-428D-B545-EB067C68093D}"/>
    <cellStyle name="Normal 3 2 2 2 2 2 2 2 2 2 2 48" xfId="27303" xr:uid="{7AA47D1C-73E3-479F-BF75-E0513962EA82}"/>
    <cellStyle name="Normal 3 2 2 2 2 2 2 2 2 2 2 49" xfId="27304" xr:uid="{69382CDE-188B-4CB8-9790-8888418AC520}"/>
    <cellStyle name="Normal 3 2 2 2 2 2 2 2 2 2 2 5" xfId="27305" xr:uid="{B43D96E0-F780-4071-805A-2860CE7A04BA}"/>
    <cellStyle name="Normal 3 2 2 2 2 2 2 2 2 2 2 50" xfId="27306" xr:uid="{4AF20219-D135-41DA-985D-FAD60AE0B5DB}"/>
    <cellStyle name="Normal 3 2 2 2 2 2 2 2 2 2 2 51" xfId="27307" xr:uid="{9E1E0E97-80C1-4AFF-BBDC-FE51BAF9DE1A}"/>
    <cellStyle name="Normal 3 2 2 2 2 2 2 2 2 2 2 52" xfId="27308" xr:uid="{34D0FA5A-49D3-47EA-8029-207D702CCE7C}"/>
    <cellStyle name="Normal 3 2 2 2 2 2 2 2 2 2 2 53" xfId="27309" xr:uid="{2053EA6F-32A1-43BE-A152-B5E7010700D2}"/>
    <cellStyle name="Normal 3 2 2 2 2 2 2 2 2 2 2 54" xfId="27310" xr:uid="{B0C88FDC-94EE-485D-933D-02535079F4B2}"/>
    <cellStyle name="Normal 3 2 2 2 2 2 2 2 2 2 2 55" xfId="27311" xr:uid="{4046B908-DF33-463A-8B9F-8CC3EBB142B3}"/>
    <cellStyle name="Normal 3 2 2 2 2 2 2 2 2 2 2 56" xfId="27312" xr:uid="{2B85C669-9726-41D1-9509-1BA1603B19E9}"/>
    <cellStyle name="Normal 3 2 2 2 2 2 2 2 2 2 2 57" xfId="27313" xr:uid="{BAF81C20-1FD1-442F-9901-51599F5FF944}"/>
    <cellStyle name="Normal 3 2 2 2 2 2 2 2 2 2 2 58" xfId="27314" xr:uid="{66347B61-597C-4AE4-AA1C-94B6954DA679}"/>
    <cellStyle name="Normal 3 2 2 2 2 2 2 2 2 2 2 59" xfId="27315" xr:uid="{B82D460C-B329-443B-B700-5E759FC58741}"/>
    <cellStyle name="Normal 3 2 2 2 2 2 2 2 2 2 2 6" xfId="27316" xr:uid="{B2AFAC2B-E773-4A86-9846-E8D439879E87}"/>
    <cellStyle name="Normal 3 2 2 2 2 2 2 2 2 2 2 60" xfId="27317" xr:uid="{CFDE5A88-611C-4AAE-BB04-F930E06EEC28}"/>
    <cellStyle name="Normal 3 2 2 2 2 2 2 2 2 2 2 61" xfId="27318" xr:uid="{EA1D552E-3F3D-4DF2-9DE2-67E89F72859F}"/>
    <cellStyle name="Normal 3 2 2 2 2 2 2 2 2 2 2 62" xfId="27319" xr:uid="{1A671856-CB48-4061-90FA-76C495BE47D2}"/>
    <cellStyle name="Normal 3 2 2 2 2 2 2 2 2 2 2 63" xfId="27320" xr:uid="{A47F55E8-FD39-49BD-BFBD-08821CA0042A}"/>
    <cellStyle name="Normal 3 2 2 2 2 2 2 2 2 2 2 64" xfId="27321" xr:uid="{CF949CAF-E979-47EB-82C5-11686A88D450}"/>
    <cellStyle name="Normal 3 2 2 2 2 2 2 2 2 2 2 65" xfId="27322" xr:uid="{945DDA6C-7E3A-471A-B57C-EE106756FC5D}"/>
    <cellStyle name="Normal 3 2 2 2 2 2 2 2 2 2 2 66" xfId="27323" xr:uid="{0102758C-F61F-413A-ABA2-D803D50DD1A0}"/>
    <cellStyle name="Normal 3 2 2 2 2 2 2 2 2 2 2 67" xfId="27324" xr:uid="{842462E8-59A1-4899-BBD3-EE540D77684F}"/>
    <cellStyle name="Normal 3 2 2 2 2 2 2 2 2 2 2 68" xfId="27325" xr:uid="{A79B3143-8B9C-415F-8A13-7BD77932FE55}"/>
    <cellStyle name="Normal 3 2 2 2 2 2 2 2 2 2 2 69" xfId="27326" xr:uid="{12343E3E-E8DC-4E5F-AFCE-3415CFA1B4A4}"/>
    <cellStyle name="Normal 3 2 2 2 2 2 2 2 2 2 2 7" xfId="27327" xr:uid="{0FA4E688-3D78-4DB9-8D8A-6C47E3BE0EA8}"/>
    <cellStyle name="Normal 3 2 2 2 2 2 2 2 2 2 2 7 10" xfId="27328" xr:uid="{3718825F-6B79-487F-BE0E-F4CB09BAF22B}"/>
    <cellStyle name="Normal 3 2 2 2 2 2 2 2 2 2 2 7 11" xfId="27329" xr:uid="{1DBDFEB8-B258-403A-B3E8-72AA9F2BE33E}"/>
    <cellStyle name="Normal 3 2 2 2 2 2 2 2 2 2 2 7 11 10" xfId="27330" xr:uid="{1E6B64CF-B4A4-404C-8E8C-CF14CE71999D}"/>
    <cellStyle name="Normal 3 2 2 2 2 2 2 2 2 2 2 7 11 11" xfId="27331" xr:uid="{609BF07D-EFF0-4FE6-9039-40D10518F192}"/>
    <cellStyle name="Normal 3 2 2 2 2 2 2 2 2 2 2 7 11 11 2" xfId="27332" xr:uid="{F27C7483-5E5F-44B2-9058-35ADC8349ECF}"/>
    <cellStyle name="Normal 3 2 2 2 2 2 2 2 2 2 2 7 11 11 3" xfId="27333" xr:uid="{0B7173C9-5377-4585-8434-CDAE3FDFE691}"/>
    <cellStyle name="Normal 3 2 2 2 2 2 2 2 2 2 2 7 11 11 4" xfId="27334" xr:uid="{4CF438B7-ED71-44DB-A196-9351FA147543}"/>
    <cellStyle name="Normal 3 2 2 2 2 2 2 2 2 2 2 7 11 12" xfId="27335" xr:uid="{5BB9E5D9-CF8C-4373-8453-6772C051EB11}"/>
    <cellStyle name="Normal 3 2 2 2 2 2 2 2 2 2 2 7 11 13" xfId="27336" xr:uid="{3700D60A-3F40-4ACB-B8D5-C1590044570C}"/>
    <cellStyle name="Normal 3 2 2 2 2 2 2 2 2 2 2 7 11 14" xfId="27337" xr:uid="{C217679E-839C-4B72-A413-8604600D22CE}"/>
    <cellStyle name="Normal 3 2 2 2 2 2 2 2 2 2 2 7 11 2" xfId="27338" xr:uid="{E03764D0-F087-4B25-86D2-3645A31106B5}"/>
    <cellStyle name="Normal 3 2 2 2 2 2 2 2 2 2 2 7 11 2 10" xfId="27339" xr:uid="{F1EB8780-5466-4AA0-8058-53CC60D0AB99}"/>
    <cellStyle name="Normal 3 2 2 2 2 2 2 2 2 2 2 7 11 2 11" xfId="27340" xr:uid="{5361222A-1B59-4F5F-88FE-0D991B55A04A}"/>
    <cellStyle name="Normal 3 2 2 2 2 2 2 2 2 2 2 7 11 2 2" xfId="27341" xr:uid="{48C66D60-D306-45E1-B41C-4E4FC140CE58}"/>
    <cellStyle name="Normal 3 2 2 2 2 2 2 2 2 2 2 7 11 2 2 10" xfId="27342" xr:uid="{8525C894-3376-454E-B77C-4B1A5D8DFC52}"/>
    <cellStyle name="Normal 3 2 2 2 2 2 2 2 2 2 2 7 11 2 2 11" xfId="27343" xr:uid="{02E303A4-2832-4D06-A3D1-040F974C89AB}"/>
    <cellStyle name="Normal 3 2 2 2 2 2 2 2 2 2 2 7 11 2 2 2" xfId="27344" xr:uid="{4D5C5E64-54B7-48ED-8896-0ED21D11F214}"/>
    <cellStyle name="Normal 3 2 2 2 2 2 2 2 2 2 2 7 11 2 2 2 2" xfId="27345" xr:uid="{C6C0774C-A9E5-4E97-A9C8-74583E5D4945}"/>
    <cellStyle name="Normal 3 2 2 2 2 2 2 2 2 2 2 7 11 2 2 2 2 2" xfId="27346" xr:uid="{CFFB00E5-384E-4412-9E76-6593990141A3}"/>
    <cellStyle name="Normal 3 2 2 2 2 2 2 2 2 2 2 7 11 2 2 2 2 3" xfId="27347" xr:uid="{43C967B9-BDDF-4F9D-84BD-55A38BB005FC}"/>
    <cellStyle name="Normal 3 2 2 2 2 2 2 2 2 2 2 7 11 2 2 2 2 4" xfId="27348" xr:uid="{882ED746-BD02-465E-92C2-A1EDEC57A796}"/>
    <cellStyle name="Normal 3 2 2 2 2 2 2 2 2 2 2 7 11 2 2 2 3" xfId="27349" xr:uid="{9CAF2B68-85EF-4510-8843-DD8790F1090A}"/>
    <cellStyle name="Normal 3 2 2 2 2 2 2 2 2 2 2 7 11 2 2 2 4" xfId="27350" xr:uid="{C3FE8A26-61DE-4880-A6F1-0B86B9F320F6}"/>
    <cellStyle name="Normal 3 2 2 2 2 2 2 2 2 2 2 7 11 2 2 2 5" xfId="27351" xr:uid="{417C4216-5404-4F1C-8C4A-9EB3728BABB8}"/>
    <cellStyle name="Normal 3 2 2 2 2 2 2 2 2 2 2 7 11 2 2 2 6" xfId="27352" xr:uid="{6275804B-B810-409D-A026-3AE687136BBB}"/>
    <cellStyle name="Normal 3 2 2 2 2 2 2 2 2 2 2 7 11 2 2 3" xfId="27353" xr:uid="{F76DA5F5-377F-4C7E-8519-C9DDF998D22C}"/>
    <cellStyle name="Normal 3 2 2 2 2 2 2 2 2 2 2 7 11 2 2 4" xfId="27354" xr:uid="{A64A36D6-4447-40F4-8D62-111A9467B1A1}"/>
    <cellStyle name="Normal 3 2 2 2 2 2 2 2 2 2 2 7 11 2 2 5" xfId="27355" xr:uid="{1FCB0587-4963-4A98-9854-FDAA6A83C236}"/>
    <cellStyle name="Normal 3 2 2 2 2 2 2 2 2 2 2 7 11 2 2 6" xfId="27356" xr:uid="{C67697AA-8FBF-404E-915B-E3DDFCACFA31}"/>
    <cellStyle name="Normal 3 2 2 2 2 2 2 2 2 2 2 7 11 2 2 7" xfId="27357" xr:uid="{B29B5ACF-876D-4393-AB4F-391AF5AD0A48}"/>
    <cellStyle name="Normal 3 2 2 2 2 2 2 2 2 2 2 7 11 2 2 8" xfId="27358" xr:uid="{58C401B2-B032-437E-BDAC-B884BC29B46E}"/>
    <cellStyle name="Normal 3 2 2 2 2 2 2 2 2 2 2 7 11 2 2 8 2" xfId="27359" xr:uid="{32047879-183C-4D89-8D7A-59625FD279F5}"/>
    <cellStyle name="Normal 3 2 2 2 2 2 2 2 2 2 2 7 11 2 2 8 3" xfId="27360" xr:uid="{B2DE08DD-0BA6-4C3F-B4B1-4C643D903BA2}"/>
    <cellStyle name="Normal 3 2 2 2 2 2 2 2 2 2 2 7 11 2 2 8 4" xfId="27361" xr:uid="{1CCD88BB-1BC0-4FCB-99E0-5E592BF76AD3}"/>
    <cellStyle name="Normal 3 2 2 2 2 2 2 2 2 2 2 7 11 2 2 9" xfId="27362" xr:uid="{6634483B-7EB1-490F-A3E3-1A11270D8B01}"/>
    <cellStyle name="Normal 3 2 2 2 2 2 2 2 2 2 2 7 11 2 3" xfId="27363" xr:uid="{BD876816-D45F-4B5D-8DB5-E66758CFAE8E}"/>
    <cellStyle name="Normal 3 2 2 2 2 2 2 2 2 2 2 7 11 2 3 2" xfId="27364" xr:uid="{4E07B8C6-2F3A-4BCD-80A8-257EF035452C}"/>
    <cellStyle name="Normal 3 2 2 2 2 2 2 2 2 2 2 7 11 2 3 2 2" xfId="27365" xr:uid="{15505D3F-C238-496D-9C72-6B0ACFFA74FD}"/>
    <cellStyle name="Normal 3 2 2 2 2 2 2 2 2 2 2 7 11 2 3 2 3" xfId="27366" xr:uid="{D6E572B2-1DCF-46B1-AEFF-65C008C22018}"/>
    <cellStyle name="Normal 3 2 2 2 2 2 2 2 2 2 2 7 11 2 3 2 4" xfId="27367" xr:uid="{1B82CA7D-7AE1-4790-8F36-566BFFAA5310}"/>
    <cellStyle name="Normal 3 2 2 2 2 2 2 2 2 2 2 7 11 2 3 3" xfId="27368" xr:uid="{90D241AC-37F7-4B72-B4C8-6933AB993F9F}"/>
    <cellStyle name="Normal 3 2 2 2 2 2 2 2 2 2 2 7 11 2 3 4" xfId="27369" xr:uid="{CA2D6ED7-64E3-4CC4-B1F0-1FE11C6C9B66}"/>
    <cellStyle name="Normal 3 2 2 2 2 2 2 2 2 2 2 7 11 2 3 5" xfId="27370" xr:uid="{3CE297F4-AC61-43DB-A0D5-C2E324E75855}"/>
    <cellStyle name="Normal 3 2 2 2 2 2 2 2 2 2 2 7 11 2 3 6" xfId="27371" xr:uid="{8FD5459F-0E3E-465D-A6EB-9C2B611C5FD2}"/>
    <cellStyle name="Normal 3 2 2 2 2 2 2 2 2 2 2 7 11 2 4" xfId="27372" xr:uid="{E772AFF3-D85F-4F62-9910-8A082C33D69E}"/>
    <cellStyle name="Normal 3 2 2 2 2 2 2 2 2 2 2 7 11 2 5" xfId="27373" xr:uid="{DECA6959-9630-438E-B6EC-C2796811A232}"/>
    <cellStyle name="Normal 3 2 2 2 2 2 2 2 2 2 2 7 11 2 6" xfId="27374" xr:uid="{11A0982B-FB2F-4CD8-BFC6-E0BA48EF07A4}"/>
    <cellStyle name="Normal 3 2 2 2 2 2 2 2 2 2 2 7 11 2 7" xfId="27375" xr:uid="{3B68D4FE-D330-44C2-A9B6-B2D1AEB55507}"/>
    <cellStyle name="Normal 3 2 2 2 2 2 2 2 2 2 2 7 11 2 8" xfId="27376" xr:uid="{9195A8EE-4511-4A03-B67B-E0E8BA09A904}"/>
    <cellStyle name="Normal 3 2 2 2 2 2 2 2 2 2 2 7 11 2 8 2" xfId="27377" xr:uid="{5C46A4BA-DA53-47A5-A0CA-53B0E6BF2A0F}"/>
    <cellStyle name="Normal 3 2 2 2 2 2 2 2 2 2 2 7 11 2 8 3" xfId="27378" xr:uid="{92469A73-889D-456E-B528-CFE66AA01842}"/>
    <cellStyle name="Normal 3 2 2 2 2 2 2 2 2 2 2 7 11 2 8 4" xfId="27379" xr:uid="{328AAD7F-195C-42B2-B99D-CF7E358E9350}"/>
    <cellStyle name="Normal 3 2 2 2 2 2 2 2 2 2 2 7 11 2 9" xfId="27380" xr:uid="{8677BF5F-9FCA-4662-B5E3-8029BCD1A2A4}"/>
    <cellStyle name="Normal 3 2 2 2 2 2 2 2 2 2 2 7 11 3" xfId="27381" xr:uid="{AC04E9A2-17C5-4843-8379-A1D0DEF7BC75}"/>
    <cellStyle name="Normal 3 2 2 2 2 2 2 2 2 2 2 7 11 4" xfId="27382" xr:uid="{3129FD6A-984A-4B8E-9D44-0EBA70919E26}"/>
    <cellStyle name="Normal 3 2 2 2 2 2 2 2 2 2 2 7 11 5" xfId="27383" xr:uid="{B6C48047-312D-49C8-810F-0ACA9B6FD8BA}"/>
    <cellStyle name="Normal 3 2 2 2 2 2 2 2 2 2 2 7 11 5 2" xfId="27384" xr:uid="{DA41EB79-3883-4653-A678-00B8C30A1B83}"/>
    <cellStyle name="Normal 3 2 2 2 2 2 2 2 2 2 2 7 11 5 2 2" xfId="27385" xr:uid="{54565222-2A09-4F62-B3C9-DADA60EEB662}"/>
    <cellStyle name="Normal 3 2 2 2 2 2 2 2 2 2 2 7 11 5 2 3" xfId="27386" xr:uid="{F5CD60C2-BE88-4C51-A076-917893F9024F}"/>
    <cellStyle name="Normal 3 2 2 2 2 2 2 2 2 2 2 7 11 5 2 4" xfId="27387" xr:uid="{0B6A4AB4-66E9-44BA-A23F-8FAD0B472CA8}"/>
    <cellStyle name="Normal 3 2 2 2 2 2 2 2 2 2 2 7 11 5 3" xfId="27388" xr:uid="{B4F473BD-EC7F-4ADE-80BC-3672ECD05730}"/>
    <cellStyle name="Normal 3 2 2 2 2 2 2 2 2 2 2 7 11 5 4" xfId="27389" xr:uid="{0BD19961-0C9A-4045-82E2-1D313EFCB201}"/>
    <cellStyle name="Normal 3 2 2 2 2 2 2 2 2 2 2 7 11 5 5" xfId="27390" xr:uid="{5FE74D70-2C3F-4989-8B71-6D3A966E95FB}"/>
    <cellStyle name="Normal 3 2 2 2 2 2 2 2 2 2 2 7 11 5 6" xfId="27391" xr:uid="{48F3AA15-AD5B-4071-9FFC-C50BFA62C590}"/>
    <cellStyle name="Normal 3 2 2 2 2 2 2 2 2 2 2 7 11 6" xfId="27392" xr:uid="{90E69680-16A2-435F-BE63-D36EF7E3A3DF}"/>
    <cellStyle name="Normal 3 2 2 2 2 2 2 2 2 2 2 7 11 7" xfId="27393" xr:uid="{59843FA1-2610-4BB7-9BB8-9D912B43E7B6}"/>
    <cellStyle name="Normal 3 2 2 2 2 2 2 2 2 2 2 7 11 8" xfId="27394" xr:uid="{4F97D9C2-BE62-4F85-B063-1E4B076DE5A3}"/>
    <cellStyle name="Normal 3 2 2 2 2 2 2 2 2 2 2 7 11 9" xfId="27395" xr:uid="{7F8E52EA-6B26-43B6-9D93-F3FE6E133705}"/>
    <cellStyle name="Normal 3 2 2 2 2 2 2 2 2 2 2 7 12" xfId="27396" xr:uid="{3B2D835D-BDED-45C6-9857-8BA9B6A582E7}"/>
    <cellStyle name="Normal 3 2 2 2 2 2 2 2 2 2 2 7 13" xfId="27397" xr:uid="{EDC9347B-EC39-45FF-9C56-CE6AC47F2313}"/>
    <cellStyle name="Normal 3 2 2 2 2 2 2 2 2 2 2 7 13 10" xfId="27398" xr:uid="{30CA9B7D-5681-4AD6-B8AC-53891250648B}"/>
    <cellStyle name="Normal 3 2 2 2 2 2 2 2 2 2 2 7 13 11" xfId="27399" xr:uid="{7C197AF6-16F4-4230-8008-06C5C394073B}"/>
    <cellStyle name="Normal 3 2 2 2 2 2 2 2 2 2 2 7 13 2" xfId="27400" xr:uid="{67755524-AA0E-4E17-81A5-881776EC8D3C}"/>
    <cellStyle name="Normal 3 2 2 2 2 2 2 2 2 2 2 7 13 2 10" xfId="27401" xr:uid="{C68891BF-FBAC-4D42-8805-742C0AEADC9F}"/>
    <cellStyle name="Normal 3 2 2 2 2 2 2 2 2 2 2 7 13 2 11" xfId="27402" xr:uid="{B30438C0-1549-4B10-A2C4-DFCEE321D100}"/>
    <cellStyle name="Normal 3 2 2 2 2 2 2 2 2 2 2 7 13 2 2" xfId="27403" xr:uid="{BCA82FD6-5DDC-4D7D-AFB1-14EEDA8FC50D}"/>
    <cellStyle name="Normal 3 2 2 2 2 2 2 2 2 2 2 7 13 2 2 2" xfId="27404" xr:uid="{6A7B0D59-A4D5-4481-9A22-B3EE27F1C35F}"/>
    <cellStyle name="Normal 3 2 2 2 2 2 2 2 2 2 2 7 13 2 2 2 2" xfId="27405" xr:uid="{69CC3DB1-5CF5-44CE-9739-B4B24CB0BAAC}"/>
    <cellStyle name="Normal 3 2 2 2 2 2 2 2 2 2 2 7 13 2 2 2 3" xfId="27406" xr:uid="{05A4FDB2-884C-4204-ACCD-1404311EA821}"/>
    <cellStyle name="Normal 3 2 2 2 2 2 2 2 2 2 2 7 13 2 2 2 4" xfId="27407" xr:uid="{FDCFB702-B42F-44AE-AF60-CC9B8B8EEEC1}"/>
    <cellStyle name="Normal 3 2 2 2 2 2 2 2 2 2 2 7 13 2 2 3" xfId="27408" xr:uid="{FF765DED-19BB-4708-965E-9660D5F25DCB}"/>
    <cellStyle name="Normal 3 2 2 2 2 2 2 2 2 2 2 7 13 2 2 4" xfId="27409" xr:uid="{72C82192-0FB7-47EA-AFED-EA1FE6561FD2}"/>
    <cellStyle name="Normal 3 2 2 2 2 2 2 2 2 2 2 7 13 2 2 5" xfId="27410" xr:uid="{393B4DEF-7E59-4A3C-A770-D5101D852C08}"/>
    <cellStyle name="Normal 3 2 2 2 2 2 2 2 2 2 2 7 13 2 2 6" xfId="27411" xr:uid="{D24EC3E1-01AD-4CAD-8AD4-5D89E0E92177}"/>
    <cellStyle name="Normal 3 2 2 2 2 2 2 2 2 2 2 7 13 2 3" xfId="27412" xr:uid="{69B4D242-26E3-43EE-90BE-3266B2A1ED26}"/>
    <cellStyle name="Normal 3 2 2 2 2 2 2 2 2 2 2 7 13 2 4" xfId="27413" xr:uid="{6881F5A0-AB47-4694-B6D4-73FF6E2243F5}"/>
    <cellStyle name="Normal 3 2 2 2 2 2 2 2 2 2 2 7 13 2 5" xfId="27414" xr:uid="{08C57EF8-9BBA-4BA0-A46F-2533A04AD013}"/>
    <cellStyle name="Normal 3 2 2 2 2 2 2 2 2 2 2 7 13 2 6" xfId="27415" xr:uid="{678F0F81-CF60-4DB6-85F8-42727B85FE08}"/>
    <cellStyle name="Normal 3 2 2 2 2 2 2 2 2 2 2 7 13 2 7" xfId="27416" xr:uid="{6D41212E-6720-44D9-BB93-F11A67C07F98}"/>
    <cellStyle name="Normal 3 2 2 2 2 2 2 2 2 2 2 7 13 2 8" xfId="27417" xr:uid="{6B02DB1A-9939-4F08-A217-14B264267BB8}"/>
    <cellStyle name="Normal 3 2 2 2 2 2 2 2 2 2 2 7 13 2 8 2" xfId="27418" xr:uid="{541B8915-8687-4A8E-89B1-65E27060E863}"/>
    <cellStyle name="Normal 3 2 2 2 2 2 2 2 2 2 2 7 13 2 8 3" xfId="27419" xr:uid="{6EA1BC02-F926-435D-8E48-EA5ED0A7D824}"/>
    <cellStyle name="Normal 3 2 2 2 2 2 2 2 2 2 2 7 13 2 8 4" xfId="27420" xr:uid="{2F0FA299-03B7-41EE-B22A-B3BC1DF6D44A}"/>
    <cellStyle name="Normal 3 2 2 2 2 2 2 2 2 2 2 7 13 2 9" xfId="27421" xr:uid="{8F0DC3F4-68A9-4D0B-942A-EDC3FA4CAC87}"/>
    <cellStyle name="Normal 3 2 2 2 2 2 2 2 2 2 2 7 13 3" xfId="27422" xr:uid="{BE0E03D9-13B5-4C2E-A737-2FF07CFB1ADA}"/>
    <cellStyle name="Normal 3 2 2 2 2 2 2 2 2 2 2 7 13 3 2" xfId="27423" xr:uid="{BB1BB4F5-3A7D-4BCC-A48E-F5AE7053E59D}"/>
    <cellStyle name="Normal 3 2 2 2 2 2 2 2 2 2 2 7 13 3 2 2" xfId="27424" xr:uid="{E8461EEE-72E3-492B-AF62-CDC12A44310B}"/>
    <cellStyle name="Normal 3 2 2 2 2 2 2 2 2 2 2 7 13 3 2 3" xfId="27425" xr:uid="{5A41E1EB-7BF1-46CD-AE90-2FADA0559D8C}"/>
    <cellStyle name="Normal 3 2 2 2 2 2 2 2 2 2 2 7 13 3 2 4" xfId="27426" xr:uid="{A4C1F347-9D16-45D1-B77E-ECFCD008FAE7}"/>
    <cellStyle name="Normal 3 2 2 2 2 2 2 2 2 2 2 7 13 3 3" xfId="27427" xr:uid="{86727958-76A7-4956-846B-C798BFB6437D}"/>
    <cellStyle name="Normal 3 2 2 2 2 2 2 2 2 2 2 7 13 3 4" xfId="27428" xr:uid="{D01C1806-7C9A-4368-94B8-F1B4E1CE64A7}"/>
    <cellStyle name="Normal 3 2 2 2 2 2 2 2 2 2 2 7 13 3 5" xfId="27429" xr:uid="{6FD05EF8-D976-4F35-BE89-832C158FFDEE}"/>
    <cellStyle name="Normal 3 2 2 2 2 2 2 2 2 2 2 7 13 3 6" xfId="27430" xr:uid="{2B8ABFAB-3F0C-4388-AF73-E3BA10D429FC}"/>
    <cellStyle name="Normal 3 2 2 2 2 2 2 2 2 2 2 7 13 4" xfId="27431" xr:uid="{808C8F3A-A870-4BD2-B25E-A823E8300BF2}"/>
    <cellStyle name="Normal 3 2 2 2 2 2 2 2 2 2 2 7 13 5" xfId="27432" xr:uid="{B1FDB4DE-A3EB-4E4E-BBA8-06F238F8B267}"/>
    <cellStyle name="Normal 3 2 2 2 2 2 2 2 2 2 2 7 13 6" xfId="27433" xr:uid="{45D86B41-7BDA-4DC6-957C-AE432960FC0D}"/>
    <cellStyle name="Normal 3 2 2 2 2 2 2 2 2 2 2 7 13 7" xfId="27434" xr:uid="{606377E8-CB01-47AE-A323-645EBB394065}"/>
    <cellStyle name="Normal 3 2 2 2 2 2 2 2 2 2 2 7 13 8" xfId="27435" xr:uid="{7559325B-3915-4274-B182-DA5F5E53E406}"/>
    <cellStyle name="Normal 3 2 2 2 2 2 2 2 2 2 2 7 13 8 2" xfId="27436" xr:uid="{A24F7256-D647-4B4E-86B0-DD33F2EE8636}"/>
    <cellStyle name="Normal 3 2 2 2 2 2 2 2 2 2 2 7 13 8 3" xfId="27437" xr:uid="{A22AF7DB-74E1-48A9-9FCD-715C68E2EA1C}"/>
    <cellStyle name="Normal 3 2 2 2 2 2 2 2 2 2 2 7 13 8 4" xfId="27438" xr:uid="{9A35B48D-8C33-43A1-B8ED-8EE9F8226868}"/>
    <cellStyle name="Normal 3 2 2 2 2 2 2 2 2 2 2 7 13 9" xfId="27439" xr:uid="{03F07EEC-089A-4B36-9D6A-1C27651D056C}"/>
    <cellStyle name="Normal 3 2 2 2 2 2 2 2 2 2 2 7 14" xfId="27440" xr:uid="{DAF5955D-473C-40F8-BD9D-BAD41EB8E75E}"/>
    <cellStyle name="Normal 3 2 2 2 2 2 2 2 2 2 2 7 15" xfId="27441" xr:uid="{841A74A2-F019-4D87-8601-F2EC41F6F4B3}"/>
    <cellStyle name="Normal 3 2 2 2 2 2 2 2 2 2 2 7 15 2" xfId="27442" xr:uid="{2FDB9494-6156-447D-85D2-8FCEDCD21AB2}"/>
    <cellStyle name="Normal 3 2 2 2 2 2 2 2 2 2 2 7 15 2 2" xfId="27443" xr:uid="{876E4DF6-C409-46A3-B627-5938FBAE7DDE}"/>
    <cellStyle name="Normal 3 2 2 2 2 2 2 2 2 2 2 7 15 2 3" xfId="27444" xr:uid="{D424032A-14C2-4FAC-94BB-ABF951531DE6}"/>
    <cellStyle name="Normal 3 2 2 2 2 2 2 2 2 2 2 7 15 2 4" xfId="27445" xr:uid="{24BCC3BC-1892-4C39-AF60-283323523933}"/>
    <cellStyle name="Normal 3 2 2 2 2 2 2 2 2 2 2 7 15 3" xfId="27446" xr:uid="{CDFBA4CE-5924-414C-9FE8-B8C9D1314ACC}"/>
    <cellStyle name="Normal 3 2 2 2 2 2 2 2 2 2 2 7 15 4" xfId="27447" xr:uid="{59F49707-E47C-4E78-A5A4-911EC5D34B83}"/>
    <cellStyle name="Normal 3 2 2 2 2 2 2 2 2 2 2 7 15 5" xfId="27448" xr:uid="{5F125255-7216-4851-B286-9208DDB585FE}"/>
    <cellStyle name="Normal 3 2 2 2 2 2 2 2 2 2 2 7 15 6" xfId="27449" xr:uid="{55678C94-1474-4D5A-979E-6B37CD7CA51F}"/>
    <cellStyle name="Normal 3 2 2 2 2 2 2 2 2 2 2 7 16" xfId="27450" xr:uid="{F6B0A7EA-79E9-4578-B229-0BA53B8EAAD0}"/>
    <cellStyle name="Normal 3 2 2 2 2 2 2 2 2 2 2 7 17" xfId="27451" xr:uid="{6A42DC38-6D9C-4D24-9D92-03FDB8E96076}"/>
    <cellStyle name="Normal 3 2 2 2 2 2 2 2 2 2 2 7 18" xfId="27452" xr:uid="{EC65155F-06A7-4166-8605-2ECE49D3DEEF}"/>
    <cellStyle name="Normal 3 2 2 2 2 2 2 2 2 2 2 7 19" xfId="27453" xr:uid="{05EB52AD-485A-4848-A31F-BC9D4FB634AD}"/>
    <cellStyle name="Normal 3 2 2 2 2 2 2 2 2 2 2 7 2" xfId="27454" xr:uid="{42577B05-1908-4382-A793-88D9395A1FE3}"/>
    <cellStyle name="Normal 3 2 2 2 2 2 2 2 2 2 2 7 2 10" xfId="27455" xr:uid="{B9AF9ECB-ACDC-4D57-8196-1F4027A06379}"/>
    <cellStyle name="Normal 3 2 2 2 2 2 2 2 2 2 2 7 2 11" xfId="27456" xr:uid="{31582B76-C3C9-42B5-9744-43BC19999071}"/>
    <cellStyle name="Normal 3 2 2 2 2 2 2 2 2 2 2 7 2 12" xfId="27457" xr:uid="{37DCEEE5-F0F6-4F89-8744-EB6D188E5900}"/>
    <cellStyle name="Normal 3 2 2 2 2 2 2 2 2 2 2 7 2 13" xfId="27458" xr:uid="{265CEFE5-7869-4B9A-B767-71B4516C9D7A}"/>
    <cellStyle name="Normal 3 2 2 2 2 2 2 2 2 2 2 7 2 13 2" xfId="27459" xr:uid="{4C56F904-98A1-4CCF-AB90-F250B2DFF68F}"/>
    <cellStyle name="Normal 3 2 2 2 2 2 2 2 2 2 2 7 2 13 3" xfId="27460" xr:uid="{D615D29A-8C4B-41E7-B795-E02149FA2078}"/>
    <cellStyle name="Normal 3 2 2 2 2 2 2 2 2 2 2 7 2 13 4" xfId="27461" xr:uid="{50630717-562B-4CE4-B863-DC5F00C3C30C}"/>
    <cellStyle name="Normal 3 2 2 2 2 2 2 2 2 2 2 7 2 14" xfId="27462" xr:uid="{CDB8826B-CFA5-47A5-919E-979E3994CC66}"/>
    <cellStyle name="Normal 3 2 2 2 2 2 2 2 2 2 2 7 2 15" xfId="27463" xr:uid="{B77B4E75-0BDF-4842-9317-F150476BB24E}"/>
    <cellStyle name="Normal 3 2 2 2 2 2 2 2 2 2 2 7 2 16" xfId="27464" xr:uid="{13D4813B-D523-47B1-AC13-203FDD907C83}"/>
    <cellStyle name="Normal 3 2 2 2 2 2 2 2 2 2 2 7 2 2" xfId="27465" xr:uid="{1D2C72B5-0FF1-434C-A85F-667DF5524DF4}"/>
    <cellStyle name="Normal 3 2 2 2 2 2 2 2 2 2 2 7 2 2 10" xfId="27466" xr:uid="{78F4E47D-C65C-4842-A12E-EE3EDCBF482E}"/>
    <cellStyle name="Normal 3 2 2 2 2 2 2 2 2 2 2 7 2 2 11" xfId="27467" xr:uid="{19488D16-C6A7-402F-AF10-9BBC1801735E}"/>
    <cellStyle name="Normal 3 2 2 2 2 2 2 2 2 2 2 7 2 2 11 2" xfId="27468" xr:uid="{3B536BC1-1823-482B-9B17-16F0A4785DCC}"/>
    <cellStyle name="Normal 3 2 2 2 2 2 2 2 2 2 2 7 2 2 11 3" xfId="27469" xr:uid="{16AFC258-CF0F-4D3D-AE41-E670D42A9C02}"/>
    <cellStyle name="Normal 3 2 2 2 2 2 2 2 2 2 2 7 2 2 11 4" xfId="27470" xr:uid="{EC551610-4E89-4CBC-9036-7B99AA74269B}"/>
    <cellStyle name="Normal 3 2 2 2 2 2 2 2 2 2 2 7 2 2 12" xfId="27471" xr:uid="{0DDDB1E1-A717-469D-8BD0-F6F25AFE920E}"/>
    <cellStyle name="Normal 3 2 2 2 2 2 2 2 2 2 2 7 2 2 13" xfId="27472" xr:uid="{EEB17C17-15CC-4E47-88E1-117BC02CF113}"/>
    <cellStyle name="Normal 3 2 2 2 2 2 2 2 2 2 2 7 2 2 14" xfId="27473" xr:uid="{2D180865-BF7F-452C-BFC0-C6CE4488CAAE}"/>
    <cellStyle name="Normal 3 2 2 2 2 2 2 2 2 2 2 7 2 2 2" xfId="27474" xr:uid="{B51063B4-2852-4193-9B3A-68FC90D84BF8}"/>
    <cellStyle name="Normal 3 2 2 2 2 2 2 2 2 2 2 7 2 2 2 10" xfId="27475" xr:uid="{B023F777-3330-4BF4-A891-8EDD8289D652}"/>
    <cellStyle name="Normal 3 2 2 2 2 2 2 2 2 2 2 7 2 2 2 11" xfId="27476" xr:uid="{87F1E376-23E2-4B1B-8099-437BB0FC7F40}"/>
    <cellStyle name="Normal 3 2 2 2 2 2 2 2 2 2 2 7 2 2 2 2" xfId="27477" xr:uid="{00F642CE-AFE2-492E-AF68-AD9A3D2249BF}"/>
    <cellStyle name="Normal 3 2 2 2 2 2 2 2 2 2 2 7 2 2 2 2 10" xfId="27478" xr:uid="{C15AFF6C-44BB-4664-BE18-63B6B7A0D3F9}"/>
    <cellStyle name="Normal 3 2 2 2 2 2 2 2 2 2 2 7 2 2 2 2 11" xfId="27479" xr:uid="{562213D3-7D58-4AF5-9A6A-982CF2E27154}"/>
    <cellStyle name="Normal 3 2 2 2 2 2 2 2 2 2 2 7 2 2 2 2 2" xfId="27480" xr:uid="{EABE30CF-E099-4465-BBF6-084F42076523}"/>
    <cellStyle name="Normal 3 2 2 2 2 2 2 2 2 2 2 7 2 2 2 2 2 2" xfId="27481" xr:uid="{DE5E4195-E544-4430-98BE-202CFBC8882A}"/>
    <cellStyle name="Normal 3 2 2 2 2 2 2 2 2 2 2 7 2 2 2 2 2 2 2" xfId="27482" xr:uid="{AA1746C6-60B1-4959-BA7D-938AB5D4026F}"/>
    <cellStyle name="Normal 3 2 2 2 2 2 2 2 2 2 2 7 2 2 2 2 2 2 3" xfId="27483" xr:uid="{DA6B3BD6-0715-48C7-B2FF-2363E134AD70}"/>
    <cellStyle name="Normal 3 2 2 2 2 2 2 2 2 2 2 7 2 2 2 2 2 2 4" xfId="27484" xr:uid="{20B7F445-2303-47C4-AE50-96F099ECF9C3}"/>
    <cellStyle name="Normal 3 2 2 2 2 2 2 2 2 2 2 7 2 2 2 2 2 3" xfId="27485" xr:uid="{230A7226-5804-4F0A-B80E-6C7FFFE6854C}"/>
    <cellStyle name="Normal 3 2 2 2 2 2 2 2 2 2 2 7 2 2 2 2 2 4" xfId="27486" xr:uid="{97B56F56-B073-47F1-BCE0-76B2DDDAD46A}"/>
    <cellStyle name="Normal 3 2 2 2 2 2 2 2 2 2 2 7 2 2 2 2 2 5" xfId="27487" xr:uid="{51435F52-71EC-409B-A00D-7EA7EE82F893}"/>
    <cellStyle name="Normal 3 2 2 2 2 2 2 2 2 2 2 7 2 2 2 2 2 6" xfId="27488" xr:uid="{ABC1D2F7-935D-4401-896D-B7583AC78F3E}"/>
    <cellStyle name="Normal 3 2 2 2 2 2 2 2 2 2 2 7 2 2 2 2 3" xfId="27489" xr:uid="{3408219A-B210-4544-9FD8-CA9C96B1942F}"/>
    <cellStyle name="Normal 3 2 2 2 2 2 2 2 2 2 2 7 2 2 2 2 4" xfId="27490" xr:uid="{3072F372-41E2-4B93-9474-48676858FD08}"/>
    <cellStyle name="Normal 3 2 2 2 2 2 2 2 2 2 2 7 2 2 2 2 5" xfId="27491" xr:uid="{4E77C8DD-155A-46E9-A8B0-3A63DCE40100}"/>
    <cellStyle name="Normal 3 2 2 2 2 2 2 2 2 2 2 7 2 2 2 2 6" xfId="27492" xr:uid="{49A3A927-2EF5-491C-AC20-AC598216C59D}"/>
    <cellStyle name="Normal 3 2 2 2 2 2 2 2 2 2 2 7 2 2 2 2 7" xfId="27493" xr:uid="{C4B41BC6-EEA7-444C-B9DE-1E25FAC30D2A}"/>
    <cellStyle name="Normal 3 2 2 2 2 2 2 2 2 2 2 7 2 2 2 2 8" xfId="27494" xr:uid="{C574F4B3-B8AF-4392-9ABA-F96F03758A1C}"/>
    <cellStyle name="Normal 3 2 2 2 2 2 2 2 2 2 2 7 2 2 2 2 8 2" xfId="27495" xr:uid="{AB96B00C-8505-4AD3-8FAF-A70E94797290}"/>
    <cellStyle name="Normal 3 2 2 2 2 2 2 2 2 2 2 7 2 2 2 2 8 3" xfId="27496" xr:uid="{DBFF7F2E-20AD-4E9D-BDE0-0A46586B38A8}"/>
    <cellStyle name="Normal 3 2 2 2 2 2 2 2 2 2 2 7 2 2 2 2 8 4" xfId="27497" xr:uid="{67AF55BC-D6A1-4DB8-BC0B-F1DA0A9712F0}"/>
    <cellStyle name="Normal 3 2 2 2 2 2 2 2 2 2 2 7 2 2 2 2 9" xfId="27498" xr:uid="{35A7C707-24B2-441D-BC7A-894C050828BC}"/>
    <cellStyle name="Normal 3 2 2 2 2 2 2 2 2 2 2 7 2 2 2 3" xfId="27499" xr:uid="{0F78E85D-BAC7-4ADA-B0D0-2DC3EB94F5C3}"/>
    <cellStyle name="Normal 3 2 2 2 2 2 2 2 2 2 2 7 2 2 2 3 2" xfId="27500" xr:uid="{C5278265-8EEB-4323-A8F7-4EEB6BEE8376}"/>
    <cellStyle name="Normal 3 2 2 2 2 2 2 2 2 2 2 7 2 2 2 3 2 2" xfId="27501" xr:uid="{9F10FE16-E909-4120-BEA2-69638F476E50}"/>
    <cellStyle name="Normal 3 2 2 2 2 2 2 2 2 2 2 7 2 2 2 3 2 3" xfId="27502" xr:uid="{17D9FB13-0834-4774-B737-FFE4EE59F24F}"/>
    <cellStyle name="Normal 3 2 2 2 2 2 2 2 2 2 2 7 2 2 2 3 2 4" xfId="27503" xr:uid="{4F399CC6-BF36-4B38-A357-9CC9EB76305B}"/>
    <cellStyle name="Normal 3 2 2 2 2 2 2 2 2 2 2 7 2 2 2 3 3" xfId="27504" xr:uid="{B43AA261-02D7-451F-8939-8CFFBF48FE67}"/>
    <cellStyle name="Normal 3 2 2 2 2 2 2 2 2 2 2 7 2 2 2 3 4" xfId="27505" xr:uid="{BBF34813-EFF6-416A-BE43-FA8282D3F736}"/>
    <cellStyle name="Normal 3 2 2 2 2 2 2 2 2 2 2 7 2 2 2 3 5" xfId="27506" xr:uid="{56F99AB4-60A8-483F-891A-36A3613C3068}"/>
    <cellStyle name="Normal 3 2 2 2 2 2 2 2 2 2 2 7 2 2 2 3 6" xfId="27507" xr:uid="{40BEA19E-197C-4FA5-9CB2-9525607C4935}"/>
    <cellStyle name="Normal 3 2 2 2 2 2 2 2 2 2 2 7 2 2 2 4" xfId="27508" xr:uid="{04DB4988-C530-4FB1-96EE-779DF02AC715}"/>
    <cellStyle name="Normal 3 2 2 2 2 2 2 2 2 2 2 7 2 2 2 5" xfId="27509" xr:uid="{64C5EBC1-0FE8-49AC-8648-AD7F98D49B99}"/>
    <cellStyle name="Normal 3 2 2 2 2 2 2 2 2 2 2 7 2 2 2 6" xfId="27510" xr:uid="{3BE01FF6-D7ED-4937-97DB-0C982BCFF8F6}"/>
    <cellStyle name="Normal 3 2 2 2 2 2 2 2 2 2 2 7 2 2 2 7" xfId="27511" xr:uid="{E8453291-8093-4574-AA83-39A60998E1DD}"/>
    <cellStyle name="Normal 3 2 2 2 2 2 2 2 2 2 2 7 2 2 2 8" xfId="27512" xr:uid="{7760B655-1159-4149-B127-9A12F3BFD7AE}"/>
    <cellStyle name="Normal 3 2 2 2 2 2 2 2 2 2 2 7 2 2 2 8 2" xfId="27513" xr:uid="{C002348B-1CAA-40F2-9DBD-89B41B520DF5}"/>
    <cellStyle name="Normal 3 2 2 2 2 2 2 2 2 2 2 7 2 2 2 8 3" xfId="27514" xr:uid="{DDD7AE63-0934-40F3-B370-6F962ACE7839}"/>
    <cellStyle name="Normal 3 2 2 2 2 2 2 2 2 2 2 7 2 2 2 8 4" xfId="27515" xr:uid="{859E4F85-58D3-4B3D-9816-0CC587F39E1A}"/>
    <cellStyle name="Normal 3 2 2 2 2 2 2 2 2 2 2 7 2 2 2 9" xfId="27516" xr:uid="{F02E3777-970A-43CE-AF13-2618DD08DD13}"/>
    <cellStyle name="Normal 3 2 2 2 2 2 2 2 2 2 2 7 2 2 3" xfId="27517" xr:uid="{94DBF6AD-81BF-496C-BC44-65AC85AE37E5}"/>
    <cellStyle name="Normal 3 2 2 2 2 2 2 2 2 2 2 7 2 2 4" xfId="27518" xr:uid="{CE816E01-AD58-482C-9A91-B7F7C486F746}"/>
    <cellStyle name="Normal 3 2 2 2 2 2 2 2 2 2 2 7 2 2 5" xfId="27519" xr:uid="{3D8AA4AB-6F62-4A28-8AB6-018EE64D2A50}"/>
    <cellStyle name="Normal 3 2 2 2 2 2 2 2 2 2 2 7 2 2 5 2" xfId="27520" xr:uid="{2A16E745-8531-47CA-AEF2-A4374ACF5063}"/>
    <cellStyle name="Normal 3 2 2 2 2 2 2 2 2 2 2 7 2 2 5 2 2" xfId="27521" xr:uid="{6D906B97-B1A9-45B2-9F2C-77A5207C473C}"/>
    <cellStyle name="Normal 3 2 2 2 2 2 2 2 2 2 2 7 2 2 5 2 3" xfId="27522" xr:uid="{B4B1773A-E45A-4A47-A000-AF15507713F7}"/>
    <cellStyle name="Normal 3 2 2 2 2 2 2 2 2 2 2 7 2 2 5 2 4" xfId="27523" xr:uid="{5A149634-7F18-47CF-BB19-7B35C4BA9A5D}"/>
    <cellStyle name="Normal 3 2 2 2 2 2 2 2 2 2 2 7 2 2 5 3" xfId="27524" xr:uid="{7A266D3C-72DA-4836-89B2-ADDA31865559}"/>
    <cellStyle name="Normal 3 2 2 2 2 2 2 2 2 2 2 7 2 2 5 4" xfId="27525" xr:uid="{6A99A99D-676E-4348-8FA2-666B5C05918A}"/>
    <cellStyle name="Normal 3 2 2 2 2 2 2 2 2 2 2 7 2 2 5 5" xfId="27526" xr:uid="{D21ADBB7-66F2-4D7B-9776-F37DE9CBED10}"/>
    <cellStyle name="Normal 3 2 2 2 2 2 2 2 2 2 2 7 2 2 5 6" xfId="27527" xr:uid="{9A2A0917-B30C-4E0F-9913-2F611B52FF87}"/>
    <cellStyle name="Normal 3 2 2 2 2 2 2 2 2 2 2 7 2 2 6" xfId="27528" xr:uid="{703758F1-5EFE-413F-B471-AF80AB217525}"/>
    <cellStyle name="Normal 3 2 2 2 2 2 2 2 2 2 2 7 2 2 7" xfId="27529" xr:uid="{6355D50B-36A1-47C6-992C-A38A1631B5ED}"/>
    <cellStyle name="Normal 3 2 2 2 2 2 2 2 2 2 2 7 2 2 8" xfId="27530" xr:uid="{A37B05E5-9B63-4022-A264-198D3408E17F}"/>
    <cellStyle name="Normal 3 2 2 2 2 2 2 2 2 2 2 7 2 2 9" xfId="27531" xr:uid="{1FE93B86-A4EC-4FF2-84D0-CEFC0C652CD4}"/>
    <cellStyle name="Normal 3 2 2 2 2 2 2 2 2 2 2 7 2 3" xfId="27532" xr:uid="{05470745-722F-4940-942C-92D4BB8CD57E}"/>
    <cellStyle name="Normal 3 2 2 2 2 2 2 2 2 2 2 7 2 4" xfId="27533" xr:uid="{1628310C-797A-4700-B8A3-A06B527E8989}"/>
    <cellStyle name="Normal 3 2 2 2 2 2 2 2 2 2 2 7 2 5" xfId="27534" xr:uid="{96975815-9A0D-4BDB-B928-0928B1725193}"/>
    <cellStyle name="Normal 3 2 2 2 2 2 2 2 2 2 2 7 2 5 10" xfId="27535" xr:uid="{4D5B5EEF-0BE7-42CD-8244-8938C5EA739C}"/>
    <cellStyle name="Normal 3 2 2 2 2 2 2 2 2 2 2 7 2 5 11" xfId="27536" xr:uid="{F1260E8F-2B6D-42EF-8835-A2B0C32DFCEA}"/>
    <cellStyle name="Normal 3 2 2 2 2 2 2 2 2 2 2 7 2 5 2" xfId="27537" xr:uid="{40EC489F-1E7C-4F25-9BAB-BE27F686DF72}"/>
    <cellStyle name="Normal 3 2 2 2 2 2 2 2 2 2 2 7 2 5 2 10" xfId="27538" xr:uid="{FB02113B-3AB2-4343-B15A-59DA47B4C845}"/>
    <cellStyle name="Normal 3 2 2 2 2 2 2 2 2 2 2 7 2 5 2 11" xfId="27539" xr:uid="{317DE25F-D079-4C64-B08C-5593A09CDF7D}"/>
    <cellStyle name="Normal 3 2 2 2 2 2 2 2 2 2 2 7 2 5 2 2" xfId="27540" xr:uid="{DC720D36-6343-4F89-B38B-E6090A1D0F9B}"/>
    <cellStyle name="Normal 3 2 2 2 2 2 2 2 2 2 2 7 2 5 2 2 2" xfId="27541" xr:uid="{A2EBFC17-BA9A-46FE-AC50-752054E6F298}"/>
    <cellStyle name="Normal 3 2 2 2 2 2 2 2 2 2 2 7 2 5 2 2 2 2" xfId="27542" xr:uid="{9B5766A3-C158-44F8-83E7-07BC708F34E8}"/>
    <cellStyle name="Normal 3 2 2 2 2 2 2 2 2 2 2 7 2 5 2 2 2 3" xfId="27543" xr:uid="{C13F01E8-EA6C-49A6-9FF6-EB717702F00A}"/>
    <cellStyle name="Normal 3 2 2 2 2 2 2 2 2 2 2 7 2 5 2 2 2 4" xfId="27544" xr:uid="{9E2F65C9-C485-4DD2-842B-6427C9732931}"/>
    <cellStyle name="Normal 3 2 2 2 2 2 2 2 2 2 2 7 2 5 2 2 3" xfId="27545" xr:uid="{01C6E982-FDCD-493A-A00D-0571C9AC2CE0}"/>
    <cellStyle name="Normal 3 2 2 2 2 2 2 2 2 2 2 7 2 5 2 2 4" xfId="27546" xr:uid="{7A96313A-E778-47D3-98CA-89AE9C351513}"/>
    <cellStyle name="Normal 3 2 2 2 2 2 2 2 2 2 2 7 2 5 2 2 5" xfId="27547" xr:uid="{71FBFC2B-5B87-492B-AE85-48791EEABB38}"/>
    <cellStyle name="Normal 3 2 2 2 2 2 2 2 2 2 2 7 2 5 2 2 6" xfId="27548" xr:uid="{DE6BC2A6-ACD4-44CE-AECC-F48DF1F34A11}"/>
    <cellStyle name="Normal 3 2 2 2 2 2 2 2 2 2 2 7 2 5 2 3" xfId="27549" xr:uid="{CA4F5858-8678-4B70-A5E5-4D2113676185}"/>
    <cellStyle name="Normal 3 2 2 2 2 2 2 2 2 2 2 7 2 5 2 4" xfId="27550" xr:uid="{CEEDE41A-F3C7-4B28-BD45-279B2003F0AB}"/>
    <cellStyle name="Normal 3 2 2 2 2 2 2 2 2 2 2 7 2 5 2 5" xfId="27551" xr:uid="{31B879C3-B471-46B5-95C7-F4077CFDBDC3}"/>
    <cellStyle name="Normal 3 2 2 2 2 2 2 2 2 2 2 7 2 5 2 6" xfId="27552" xr:uid="{7539B506-DFE3-46AF-9A2B-3090E485CD4B}"/>
    <cellStyle name="Normal 3 2 2 2 2 2 2 2 2 2 2 7 2 5 2 7" xfId="27553" xr:uid="{FC507B46-E7DD-4A3A-9F32-5BB3D45C0D53}"/>
    <cellStyle name="Normal 3 2 2 2 2 2 2 2 2 2 2 7 2 5 2 8" xfId="27554" xr:uid="{8B06C899-04FA-48A1-8218-C593513707C0}"/>
    <cellStyle name="Normal 3 2 2 2 2 2 2 2 2 2 2 7 2 5 2 8 2" xfId="27555" xr:uid="{0131CC92-7F9B-4D04-84EF-7D01A96BBECE}"/>
    <cellStyle name="Normal 3 2 2 2 2 2 2 2 2 2 2 7 2 5 2 8 3" xfId="27556" xr:uid="{23927DFB-4632-44E9-8DD2-D11A70221A5B}"/>
    <cellStyle name="Normal 3 2 2 2 2 2 2 2 2 2 2 7 2 5 2 8 4" xfId="27557" xr:uid="{79E7A101-299A-4708-B59A-805B3FE21633}"/>
    <cellStyle name="Normal 3 2 2 2 2 2 2 2 2 2 2 7 2 5 2 9" xfId="27558" xr:uid="{842A5D8F-0E56-4D1D-B95E-2F37BD611953}"/>
    <cellStyle name="Normal 3 2 2 2 2 2 2 2 2 2 2 7 2 5 3" xfId="27559" xr:uid="{BACEF66B-0495-4026-A161-3BA40878F4CE}"/>
    <cellStyle name="Normal 3 2 2 2 2 2 2 2 2 2 2 7 2 5 3 2" xfId="27560" xr:uid="{66EFD3F7-C7C6-43D0-B1AC-D2C7C349DE8D}"/>
    <cellStyle name="Normal 3 2 2 2 2 2 2 2 2 2 2 7 2 5 3 2 2" xfId="27561" xr:uid="{E8CEEF2C-207F-4DC5-9C74-E29337741E1F}"/>
    <cellStyle name="Normal 3 2 2 2 2 2 2 2 2 2 2 7 2 5 3 2 3" xfId="27562" xr:uid="{E2619348-7D0D-449C-9520-BDE496819CC8}"/>
    <cellStyle name="Normal 3 2 2 2 2 2 2 2 2 2 2 7 2 5 3 2 4" xfId="27563" xr:uid="{5EDB51CF-96BF-4A65-9A36-83E5D4C49CB7}"/>
    <cellStyle name="Normal 3 2 2 2 2 2 2 2 2 2 2 7 2 5 3 3" xfId="27564" xr:uid="{F416F822-A9BF-4FFB-B32E-2852CB83D20D}"/>
    <cellStyle name="Normal 3 2 2 2 2 2 2 2 2 2 2 7 2 5 3 4" xfId="27565" xr:uid="{6B024195-C643-43A1-AA40-71270593DA9B}"/>
    <cellStyle name="Normal 3 2 2 2 2 2 2 2 2 2 2 7 2 5 3 5" xfId="27566" xr:uid="{CC4D5989-088E-419F-A198-E70A95B3AE78}"/>
    <cellStyle name="Normal 3 2 2 2 2 2 2 2 2 2 2 7 2 5 3 6" xfId="27567" xr:uid="{5D520547-A309-46F8-95A6-AAF33EE4ED22}"/>
    <cellStyle name="Normal 3 2 2 2 2 2 2 2 2 2 2 7 2 5 4" xfId="27568" xr:uid="{BC7E4BAC-0F92-4599-BD88-C5B60315189C}"/>
    <cellStyle name="Normal 3 2 2 2 2 2 2 2 2 2 2 7 2 5 5" xfId="27569" xr:uid="{A05A842D-D877-432D-A5A2-0C33C158740C}"/>
    <cellStyle name="Normal 3 2 2 2 2 2 2 2 2 2 2 7 2 5 6" xfId="27570" xr:uid="{B10E8DC8-E9EC-4FB3-B010-FC37BDFF913F}"/>
    <cellStyle name="Normal 3 2 2 2 2 2 2 2 2 2 2 7 2 5 7" xfId="27571" xr:uid="{E3BAFFCA-B653-4A25-87FF-7E7DEE5687FE}"/>
    <cellStyle name="Normal 3 2 2 2 2 2 2 2 2 2 2 7 2 5 8" xfId="27572" xr:uid="{2482A6DC-69C9-4AE1-A591-3E8A1DC1D9E8}"/>
    <cellStyle name="Normal 3 2 2 2 2 2 2 2 2 2 2 7 2 5 8 2" xfId="27573" xr:uid="{E3421A25-FAF2-4F7F-9D7C-A20C07A66FF2}"/>
    <cellStyle name="Normal 3 2 2 2 2 2 2 2 2 2 2 7 2 5 8 3" xfId="27574" xr:uid="{A852A349-654A-465B-8052-9F0775EFA1B0}"/>
    <cellStyle name="Normal 3 2 2 2 2 2 2 2 2 2 2 7 2 5 8 4" xfId="27575" xr:uid="{A7A0A5E3-021B-498A-8565-B80778140192}"/>
    <cellStyle name="Normal 3 2 2 2 2 2 2 2 2 2 2 7 2 5 9" xfId="27576" xr:uid="{F18D9253-8737-4A9E-B865-E8DDE150E813}"/>
    <cellStyle name="Normal 3 2 2 2 2 2 2 2 2 2 2 7 2 6" xfId="27577" xr:uid="{D2F0ADE3-D7DB-41F8-B71D-D71D46D277BC}"/>
    <cellStyle name="Normal 3 2 2 2 2 2 2 2 2 2 2 7 2 7" xfId="27578" xr:uid="{6ED8DDC8-1AF5-4A47-BDC2-4031BC2294C9}"/>
    <cellStyle name="Normal 3 2 2 2 2 2 2 2 2 2 2 7 2 7 2" xfId="27579" xr:uid="{543C79A7-BD07-4C35-B123-9DC098BDDABD}"/>
    <cellStyle name="Normal 3 2 2 2 2 2 2 2 2 2 2 7 2 7 2 2" xfId="27580" xr:uid="{C2AED111-C5BC-4027-81CD-FFFFA6AB93CE}"/>
    <cellStyle name="Normal 3 2 2 2 2 2 2 2 2 2 2 7 2 7 2 3" xfId="27581" xr:uid="{E1B97AB6-0BF7-41F2-808C-94FE18114E04}"/>
    <cellStyle name="Normal 3 2 2 2 2 2 2 2 2 2 2 7 2 7 2 4" xfId="27582" xr:uid="{3364D793-B75D-43DF-81F3-4E3F054E7F34}"/>
    <cellStyle name="Normal 3 2 2 2 2 2 2 2 2 2 2 7 2 7 3" xfId="27583" xr:uid="{E0B96E34-18DE-4C18-BDA1-4FD1DC82AAE4}"/>
    <cellStyle name="Normal 3 2 2 2 2 2 2 2 2 2 2 7 2 7 4" xfId="27584" xr:uid="{9FF3C649-0DBF-48B3-B74C-A947755C5A91}"/>
    <cellStyle name="Normal 3 2 2 2 2 2 2 2 2 2 2 7 2 7 5" xfId="27585" xr:uid="{53B65FD1-3CC4-407B-A41D-1212E93DA895}"/>
    <cellStyle name="Normal 3 2 2 2 2 2 2 2 2 2 2 7 2 7 6" xfId="27586" xr:uid="{3E29062E-EC59-4F7E-8180-129F2402BCBB}"/>
    <cellStyle name="Normal 3 2 2 2 2 2 2 2 2 2 2 7 2 8" xfId="27587" xr:uid="{DD8CA75C-8C00-437E-8088-A39CABB06621}"/>
    <cellStyle name="Normal 3 2 2 2 2 2 2 2 2 2 2 7 2 9" xfId="27588" xr:uid="{746BB55D-954D-4D23-B27E-28E427403ED7}"/>
    <cellStyle name="Normal 3 2 2 2 2 2 2 2 2 2 2 7 20" xfId="27589" xr:uid="{DAA7457C-23F8-4CAC-A963-7BB75B1DA176}"/>
    <cellStyle name="Normal 3 2 2 2 2 2 2 2 2 2 2 7 21" xfId="27590" xr:uid="{C3026A66-A4B9-4B6A-8950-573D04A703CB}"/>
    <cellStyle name="Normal 3 2 2 2 2 2 2 2 2 2 2 7 21 2" xfId="27591" xr:uid="{9B36C9FC-62F7-4DEA-8918-39EC9BA5C5CE}"/>
    <cellStyle name="Normal 3 2 2 2 2 2 2 2 2 2 2 7 21 3" xfId="27592" xr:uid="{AC45AED1-D8E2-4E15-A190-51454BA0D913}"/>
    <cellStyle name="Normal 3 2 2 2 2 2 2 2 2 2 2 7 21 4" xfId="27593" xr:uid="{ACCFF75E-C8A2-45E1-BCA6-F849D79FD57B}"/>
    <cellStyle name="Normal 3 2 2 2 2 2 2 2 2 2 2 7 22" xfId="27594" xr:uid="{566BE825-8FF4-4093-B376-001056AC6178}"/>
    <cellStyle name="Normal 3 2 2 2 2 2 2 2 2 2 2 7 23" xfId="27595" xr:uid="{DBD13A26-B929-4A97-A0E0-156771D8EC1C}"/>
    <cellStyle name="Normal 3 2 2 2 2 2 2 2 2 2 2 7 24" xfId="27596" xr:uid="{07722A9A-5A2B-4A2B-9E1D-BCF6C4340EB4}"/>
    <cellStyle name="Normal 3 2 2 2 2 2 2 2 2 2 2 7 3" xfId="27597" xr:uid="{08A62D02-B9F8-4DC4-B49A-9F7DE68ABD64}"/>
    <cellStyle name="Normal 3 2 2 2 2 2 2 2 2 2 2 7 4" xfId="27598" xr:uid="{0F1BE029-2838-4407-85E2-90B1E308DE03}"/>
    <cellStyle name="Normal 3 2 2 2 2 2 2 2 2 2 2 7 5" xfId="27599" xr:uid="{0FC8999F-EF39-4664-A3E6-271557954263}"/>
    <cellStyle name="Normal 3 2 2 2 2 2 2 2 2 2 2 7 6" xfId="27600" xr:uid="{B0027052-B55E-4FB8-B573-2915120CFBDE}"/>
    <cellStyle name="Normal 3 2 2 2 2 2 2 2 2 2 2 7 7" xfId="27601" xr:uid="{566C335F-A6DA-4487-BC51-9146770513A3}"/>
    <cellStyle name="Normal 3 2 2 2 2 2 2 2 2 2 2 7 8" xfId="27602" xr:uid="{3F8C7022-FFC6-4082-BD50-3FBACB8D4DC2}"/>
    <cellStyle name="Normal 3 2 2 2 2 2 2 2 2 2 2 7 9" xfId="27603" xr:uid="{7F42715C-D60F-40E9-8483-C1A8B798C3F3}"/>
    <cellStyle name="Normal 3 2 2 2 2 2 2 2 2 2 2 70" xfId="27604" xr:uid="{0BF5F736-2009-4DC4-BBF1-815166516201}"/>
    <cellStyle name="Normal 3 2 2 2 2 2 2 2 2 2 2 71" xfId="27605" xr:uid="{2631CD48-7887-4C08-BDE4-5628FD04B0F3}"/>
    <cellStyle name="Normal 3 2 2 2 2 2 2 2 2 2 2 72" xfId="27606" xr:uid="{0B56748A-F28B-406F-8460-3DCB08AB7162}"/>
    <cellStyle name="Normal 3 2 2 2 2 2 2 2 2 2 2 73" xfId="27607" xr:uid="{2E123DE5-E8C7-4D5E-8B42-DEA32C738471}"/>
    <cellStyle name="Normal 3 2 2 2 2 2 2 2 2 2 2 73 2" xfId="27608" xr:uid="{7516EC20-60BB-488F-9EBD-AB28D4927ADC}"/>
    <cellStyle name="Normal 3 2 2 2 2 2 2 2 2 2 2 73 3" xfId="27609" xr:uid="{AA17EDAA-E728-4FF6-AF3E-F8096A401479}"/>
    <cellStyle name="Normal 3 2 2 2 2 2 2 2 2 2 2 73 4" xfId="27610" xr:uid="{6A274370-8342-4B41-9EEB-C45761438586}"/>
    <cellStyle name="Normal 3 2 2 2 2 2 2 2 2 2 2 74" xfId="27611" xr:uid="{A7B8DBD2-AE45-47E7-9F22-03622889F464}"/>
    <cellStyle name="Normal 3 2 2 2 2 2 2 2 2 2 2 75" xfId="27612" xr:uid="{07784747-B290-434E-AC35-9751CB96460E}"/>
    <cellStyle name="Normal 3 2 2 2 2 2 2 2 2 2 2 8" xfId="27613" xr:uid="{23F963B4-94D4-4C44-92EF-6CA3726D912C}"/>
    <cellStyle name="Normal 3 2 2 2 2 2 2 2 2 2 2 8 10" xfId="27614" xr:uid="{9BF2AB8F-C525-455D-9942-AE7FC42BFAAC}"/>
    <cellStyle name="Normal 3 2 2 2 2 2 2 2 2 2 2 8 11" xfId="27615" xr:uid="{284A2C7C-D2FC-48EA-8354-E9564A700FCB}"/>
    <cellStyle name="Normal 3 2 2 2 2 2 2 2 2 2 2 8 12" xfId="27616" xr:uid="{019E7A3E-ABEE-4E86-920B-3ED66581121A}"/>
    <cellStyle name="Normal 3 2 2 2 2 2 2 2 2 2 2 8 13" xfId="27617" xr:uid="{33FE75B3-0D8D-46B7-9615-5B6274D4BF70}"/>
    <cellStyle name="Normal 3 2 2 2 2 2 2 2 2 2 2 8 13 2" xfId="27618" xr:uid="{EC283F9C-99E8-4189-AB08-292181835136}"/>
    <cellStyle name="Normal 3 2 2 2 2 2 2 2 2 2 2 8 13 3" xfId="27619" xr:uid="{F790A4EB-6402-42CA-B0F5-6163C67C17FC}"/>
    <cellStyle name="Normal 3 2 2 2 2 2 2 2 2 2 2 8 13 4" xfId="27620" xr:uid="{DFEECEA5-58AE-43E2-BB26-EFEE9D8662DA}"/>
    <cellStyle name="Normal 3 2 2 2 2 2 2 2 2 2 2 8 14" xfId="27621" xr:uid="{5018A652-D18D-4AA6-8EB1-93A6C8414DE2}"/>
    <cellStyle name="Normal 3 2 2 2 2 2 2 2 2 2 2 8 15" xfId="27622" xr:uid="{500FC652-69B8-458A-B351-928094D3F451}"/>
    <cellStyle name="Normal 3 2 2 2 2 2 2 2 2 2 2 8 16" xfId="27623" xr:uid="{52BABA79-8E8C-473D-A015-291DA379D3AD}"/>
    <cellStyle name="Normal 3 2 2 2 2 2 2 2 2 2 2 8 2" xfId="27624" xr:uid="{2C4BCAF7-0B7B-42B5-9957-4DC92DFEFA63}"/>
    <cellStyle name="Normal 3 2 2 2 2 2 2 2 2 2 2 8 2 10" xfId="27625" xr:uid="{FCE5371F-4015-475A-BF40-ED5F402BB4C2}"/>
    <cellStyle name="Normal 3 2 2 2 2 2 2 2 2 2 2 8 2 11" xfId="27626" xr:uid="{DB257E73-3720-4299-B305-329AF5E1DF05}"/>
    <cellStyle name="Normal 3 2 2 2 2 2 2 2 2 2 2 8 2 11 2" xfId="27627" xr:uid="{EB7F3488-B36B-41F6-81B2-B45321D3BDD7}"/>
    <cellStyle name="Normal 3 2 2 2 2 2 2 2 2 2 2 8 2 11 3" xfId="27628" xr:uid="{07722F4A-0A1F-4888-9292-C1C7FF118A0F}"/>
    <cellStyle name="Normal 3 2 2 2 2 2 2 2 2 2 2 8 2 11 4" xfId="27629" xr:uid="{ED70EC8B-9540-4842-9F29-BA356E7C1922}"/>
    <cellStyle name="Normal 3 2 2 2 2 2 2 2 2 2 2 8 2 12" xfId="27630" xr:uid="{CF4AC71C-92F6-4C3D-AE36-C4554CA5B4DE}"/>
    <cellStyle name="Normal 3 2 2 2 2 2 2 2 2 2 2 8 2 13" xfId="27631" xr:uid="{1CD87814-4FAB-4A12-B785-E2D3A560C8F2}"/>
    <cellStyle name="Normal 3 2 2 2 2 2 2 2 2 2 2 8 2 14" xfId="27632" xr:uid="{A624080C-ECAC-419F-B08B-C682C0C8816F}"/>
    <cellStyle name="Normal 3 2 2 2 2 2 2 2 2 2 2 8 2 2" xfId="27633" xr:uid="{D9AD4D59-59BB-41C2-920A-DCB38D933EA4}"/>
    <cellStyle name="Normal 3 2 2 2 2 2 2 2 2 2 2 8 2 2 10" xfId="27634" xr:uid="{BB20C61C-D533-4AE7-977A-3EB4394AC3CD}"/>
    <cellStyle name="Normal 3 2 2 2 2 2 2 2 2 2 2 8 2 2 11" xfId="27635" xr:uid="{DDB854FD-E262-4E00-ACFB-7487630AF02C}"/>
    <cellStyle name="Normal 3 2 2 2 2 2 2 2 2 2 2 8 2 2 2" xfId="27636" xr:uid="{AB18CD90-948C-4AFF-943C-6DF7BB1F42AE}"/>
    <cellStyle name="Normal 3 2 2 2 2 2 2 2 2 2 2 8 2 2 2 10" xfId="27637" xr:uid="{02044810-6DED-4D73-8C4F-F805A074F4FE}"/>
    <cellStyle name="Normal 3 2 2 2 2 2 2 2 2 2 2 8 2 2 2 11" xfId="27638" xr:uid="{A9AF8281-A78C-4756-B28B-390F7D62E573}"/>
    <cellStyle name="Normal 3 2 2 2 2 2 2 2 2 2 2 8 2 2 2 2" xfId="27639" xr:uid="{23E48DB0-75CF-48F8-B5FB-2A470D0ABC4F}"/>
    <cellStyle name="Normal 3 2 2 2 2 2 2 2 2 2 2 8 2 2 2 2 2" xfId="27640" xr:uid="{0FBA04B9-152C-4B39-AC43-919337F4CA06}"/>
    <cellStyle name="Normal 3 2 2 2 2 2 2 2 2 2 2 8 2 2 2 2 2 2" xfId="27641" xr:uid="{EC1E33DD-18A7-4F7F-BCA3-7D824BB6EDA0}"/>
    <cellStyle name="Normal 3 2 2 2 2 2 2 2 2 2 2 8 2 2 2 2 2 3" xfId="27642" xr:uid="{EBD6D9DA-ECEE-4BFB-83AC-DB7DCF4576AD}"/>
    <cellStyle name="Normal 3 2 2 2 2 2 2 2 2 2 2 8 2 2 2 2 2 4" xfId="27643" xr:uid="{CC273A91-DE50-4423-BCA2-B362396A6247}"/>
    <cellStyle name="Normal 3 2 2 2 2 2 2 2 2 2 2 8 2 2 2 2 3" xfId="27644" xr:uid="{C7290935-53B2-48BF-8E4B-680598464DBD}"/>
    <cellStyle name="Normal 3 2 2 2 2 2 2 2 2 2 2 8 2 2 2 2 4" xfId="27645" xr:uid="{EDA2D272-34E7-4063-B4EF-84F38BCF573D}"/>
    <cellStyle name="Normal 3 2 2 2 2 2 2 2 2 2 2 8 2 2 2 2 5" xfId="27646" xr:uid="{390B133E-62BD-43BF-8189-6FC6AD321525}"/>
    <cellStyle name="Normal 3 2 2 2 2 2 2 2 2 2 2 8 2 2 2 2 6" xfId="27647" xr:uid="{35203350-ABFD-4367-9CA1-CD8CE15BD098}"/>
    <cellStyle name="Normal 3 2 2 2 2 2 2 2 2 2 2 8 2 2 2 3" xfId="27648" xr:uid="{ACA1D466-F0E3-489D-B327-7CDAD0634C86}"/>
    <cellStyle name="Normal 3 2 2 2 2 2 2 2 2 2 2 8 2 2 2 4" xfId="27649" xr:uid="{F60BD558-059A-4886-A7F4-8107D644BF34}"/>
    <cellStyle name="Normal 3 2 2 2 2 2 2 2 2 2 2 8 2 2 2 5" xfId="27650" xr:uid="{54043879-00D2-442B-9D4A-31093F0CA84E}"/>
    <cellStyle name="Normal 3 2 2 2 2 2 2 2 2 2 2 8 2 2 2 6" xfId="27651" xr:uid="{D46C9DAA-AAB2-4737-A5B7-5EAC1E1F0092}"/>
    <cellStyle name="Normal 3 2 2 2 2 2 2 2 2 2 2 8 2 2 2 7" xfId="27652" xr:uid="{C45256B1-7BE8-40FD-8458-F88B1CD0F6A1}"/>
    <cellStyle name="Normal 3 2 2 2 2 2 2 2 2 2 2 8 2 2 2 8" xfId="27653" xr:uid="{AAC508CF-E16B-4966-B433-98184BCA860C}"/>
    <cellStyle name="Normal 3 2 2 2 2 2 2 2 2 2 2 8 2 2 2 8 2" xfId="27654" xr:uid="{C538E55C-678F-4A28-A572-CE055C53236B}"/>
    <cellStyle name="Normal 3 2 2 2 2 2 2 2 2 2 2 8 2 2 2 8 3" xfId="27655" xr:uid="{861DDBAA-2E19-4DB2-A60D-2E2B071B8EE7}"/>
    <cellStyle name="Normal 3 2 2 2 2 2 2 2 2 2 2 8 2 2 2 8 4" xfId="27656" xr:uid="{0484E09D-40E7-4736-B6BA-2D0C7653A655}"/>
    <cellStyle name="Normal 3 2 2 2 2 2 2 2 2 2 2 8 2 2 2 9" xfId="27657" xr:uid="{3287A886-C557-46B6-9500-2808D40CE21A}"/>
    <cellStyle name="Normal 3 2 2 2 2 2 2 2 2 2 2 8 2 2 3" xfId="27658" xr:uid="{CD262C29-F259-48C4-8C7A-47703BC37CD4}"/>
    <cellStyle name="Normal 3 2 2 2 2 2 2 2 2 2 2 8 2 2 3 2" xfId="27659" xr:uid="{C0722EC6-CF97-4A54-BDE5-3D57B5853CFB}"/>
    <cellStyle name="Normal 3 2 2 2 2 2 2 2 2 2 2 8 2 2 3 2 2" xfId="27660" xr:uid="{6CD4F063-5165-47E7-8C05-8F68FA2970A2}"/>
    <cellStyle name="Normal 3 2 2 2 2 2 2 2 2 2 2 8 2 2 3 2 3" xfId="27661" xr:uid="{E470DDE3-2A93-4901-AA67-74DF0B5A76F5}"/>
    <cellStyle name="Normal 3 2 2 2 2 2 2 2 2 2 2 8 2 2 3 2 4" xfId="27662" xr:uid="{EFD8D926-AA23-45D9-BF4D-B5F62552A7A5}"/>
    <cellStyle name="Normal 3 2 2 2 2 2 2 2 2 2 2 8 2 2 3 3" xfId="27663" xr:uid="{13E20748-DD49-4521-9435-D73AE23BEC6C}"/>
    <cellStyle name="Normal 3 2 2 2 2 2 2 2 2 2 2 8 2 2 3 4" xfId="27664" xr:uid="{D0AA857A-4138-47D5-A283-03A320AE5D40}"/>
    <cellStyle name="Normal 3 2 2 2 2 2 2 2 2 2 2 8 2 2 3 5" xfId="27665" xr:uid="{84566CE7-86C6-4EA7-88B2-1F307D52B593}"/>
    <cellStyle name="Normal 3 2 2 2 2 2 2 2 2 2 2 8 2 2 3 6" xfId="27666" xr:uid="{37D0ED4D-6924-49CE-8431-C43FE48946F8}"/>
    <cellStyle name="Normal 3 2 2 2 2 2 2 2 2 2 2 8 2 2 4" xfId="27667" xr:uid="{F95A0836-DA0D-457F-804E-6547CD704281}"/>
    <cellStyle name="Normal 3 2 2 2 2 2 2 2 2 2 2 8 2 2 5" xfId="27668" xr:uid="{9A49D115-0690-4DFE-912D-7A957E553360}"/>
    <cellStyle name="Normal 3 2 2 2 2 2 2 2 2 2 2 8 2 2 6" xfId="27669" xr:uid="{62F33AFA-5555-4E0A-B8CF-72F377555CEE}"/>
    <cellStyle name="Normal 3 2 2 2 2 2 2 2 2 2 2 8 2 2 7" xfId="27670" xr:uid="{2E3EA494-0774-4E28-888E-66A121F13946}"/>
    <cellStyle name="Normal 3 2 2 2 2 2 2 2 2 2 2 8 2 2 8" xfId="27671" xr:uid="{5C7BE6E0-75CC-445F-9AC0-7A30E8C894B4}"/>
    <cellStyle name="Normal 3 2 2 2 2 2 2 2 2 2 2 8 2 2 8 2" xfId="27672" xr:uid="{1A0C4FD3-5657-4B64-B770-E18B82178E26}"/>
    <cellStyle name="Normal 3 2 2 2 2 2 2 2 2 2 2 8 2 2 8 3" xfId="27673" xr:uid="{2D300BAA-51E2-41F7-B661-64954B457862}"/>
    <cellStyle name="Normal 3 2 2 2 2 2 2 2 2 2 2 8 2 2 8 4" xfId="27674" xr:uid="{42FB034A-B479-4FFA-B7B1-69179EDA5489}"/>
    <cellStyle name="Normal 3 2 2 2 2 2 2 2 2 2 2 8 2 2 9" xfId="27675" xr:uid="{9A624A16-468A-495A-9838-5160E60B9FA2}"/>
    <cellStyle name="Normal 3 2 2 2 2 2 2 2 2 2 2 8 2 3" xfId="27676" xr:uid="{4538A5AF-4D40-4FC1-8A72-F609099CAC5E}"/>
    <cellStyle name="Normal 3 2 2 2 2 2 2 2 2 2 2 8 2 4" xfId="27677" xr:uid="{2F7CACB1-E1A6-4B00-8DBE-0485A92E5416}"/>
    <cellStyle name="Normal 3 2 2 2 2 2 2 2 2 2 2 8 2 5" xfId="27678" xr:uid="{CBEE3517-A638-4A8A-A399-9DFF24F8D40C}"/>
    <cellStyle name="Normal 3 2 2 2 2 2 2 2 2 2 2 8 2 5 2" xfId="27679" xr:uid="{624F8990-19FF-41BC-9134-921E1A70B718}"/>
    <cellStyle name="Normal 3 2 2 2 2 2 2 2 2 2 2 8 2 5 2 2" xfId="27680" xr:uid="{9FEA96D0-03BB-48C6-9CA5-8707B6470521}"/>
    <cellStyle name="Normal 3 2 2 2 2 2 2 2 2 2 2 8 2 5 2 3" xfId="27681" xr:uid="{74756EAA-76C3-4AC6-9A55-032F34D67156}"/>
    <cellStyle name="Normal 3 2 2 2 2 2 2 2 2 2 2 8 2 5 2 4" xfId="27682" xr:uid="{61C94CBF-BC1F-42B2-9463-1C84624C7785}"/>
    <cellStyle name="Normal 3 2 2 2 2 2 2 2 2 2 2 8 2 5 3" xfId="27683" xr:uid="{967C02B9-4648-4442-9583-3F10B18014F1}"/>
    <cellStyle name="Normal 3 2 2 2 2 2 2 2 2 2 2 8 2 5 4" xfId="27684" xr:uid="{85D7107D-84D2-405F-8198-D55006142825}"/>
    <cellStyle name="Normal 3 2 2 2 2 2 2 2 2 2 2 8 2 5 5" xfId="27685" xr:uid="{430BDD18-1DBF-44CE-B551-00698E6D38A6}"/>
    <cellStyle name="Normal 3 2 2 2 2 2 2 2 2 2 2 8 2 5 6" xfId="27686" xr:uid="{D2EB31F0-3E70-49C8-A5A5-DEAAF849FC8B}"/>
    <cellStyle name="Normal 3 2 2 2 2 2 2 2 2 2 2 8 2 6" xfId="27687" xr:uid="{12305F31-874A-4DB4-9643-4462EE3A3E16}"/>
    <cellStyle name="Normal 3 2 2 2 2 2 2 2 2 2 2 8 2 7" xfId="27688" xr:uid="{A18D7CA1-3A3D-44CB-9620-62625EFCDD5A}"/>
    <cellStyle name="Normal 3 2 2 2 2 2 2 2 2 2 2 8 2 8" xfId="27689" xr:uid="{20CAC382-6A15-4E1E-9BF3-01E8936E7964}"/>
    <cellStyle name="Normal 3 2 2 2 2 2 2 2 2 2 2 8 2 9" xfId="27690" xr:uid="{1E54153D-FDC5-4916-BA40-4D5E97D2E7CE}"/>
    <cellStyle name="Normal 3 2 2 2 2 2 2 2 2 2 2 8 3" xfId="27691" xr:uid="{C81A29EB-B261-4466-8D62-6E91F0DE793C}"/>
    <cellStyle name="Normal 3 2 2 2 2 2 2 2 2 2 2 8 4" xfId="27692" xr:uid="{D23FB151-4133-4356-970B-6585CCE73795}"/>
    <cellStyle name="Normal 3 2 2 2 2 2 2 2 2 2 2 8 5" xfId="27693" xr:uid="{9ADCA03E-49C6-4F24-9AD3-26B91D045C08}"/>
    <cellStyle name="Normal 3 2 2 2 2 2 2 2 2 2 2 8 5 10" xfId="27694" xr:uid="{405416F5-AA6C-4391-94B9-B1C64B89D41F}"/>
    <cellStyle name="Normal 3 2 2 2 2 2 2 2 2 2 2 8 5 11" xfId="27695" xr:uid="{619294AB-70ED-41BD-B69F-54BA173556CD}"/>
    <cellStyle name="Normal 3 2 2 2 2 2 2 2 2 2 2 8 5 2" xfId="27696" xr:uid="{D86B33C7-F9A0-4D0C-812F-029444A9ADE3}"/>
    <cellStyle name="Normal 3 2 2 2 2 2 2 2 2 2 2 8 5 2 10" xfId="27697" xr:uid="{C3BB78EF-9010-4D7E-9698-EBF2F725FF18}"/>
    <cellStyle name="Normal 3 2 2 2 2 2 2 2 2 2 2 8 5 2 11" xfId="27698" xr:uid="{C912CC33-0510-410C-93FF-02D9EEF48D05}"/>
    <cellStyle name="Normal 3 2 2 2 2 2 2 2 2 2 2 8 5 2 2" xfId="27699" xr:uid="{7DA90A9B-E242-4747-AEEB-F2BE5BCB870A}"/>
    <cellStyle name="Normal 3 2 2 2 2 2 2 2 2 2 2 8 5 2 2 2" xfId="27700" xr:uid="{1911BC32-6954-4D1D-8F13-812E40B1180A}"/>
    <cellStyle name="Normal 3 2 2 2 2 2 2 2 2 2 2 8 5 2 2 2 2" xfId="27701" xr:uid="{74111B48-3F63-4D9E-AB62-6CF021DFE37D}"/>
    <cellStyle name="Normal 3 2 2 2 2 2 2 2 2 2 2 8 5 2 2 2 3" xfId="27702" xr:uid="{087D9EF4-B38F-4B2F-A862-1A5AB8E9494D}"/>
    <cellStyle name="Normal 3 2 2 2 2 2 2 2 2 2 2 8 5 2 2 2 4" xfId="27703" xr:uid="{E8E2B64D-E6AE-4EC0-BB5E-B30E32BD1E01}"/>
    <cellStyle name="Normal 3 2 2 2 2 2 2 2 2 2 2 8 5 2 2 3" xfId="27704" xr:uid="{65A14D7E-5563-4844-BC5C-0FA736CBA89D}"/>
    <cellStyle name="Normal 3 2 2 2 2 2 2 2 2 2 2 8 5 2 2 4" xfId="27705" xr:uid="{810AD0D5-0A4D-4008-B873-71DB75F7E5D1}"/>
    <cellStyle name="Normal 3 2 2 2 2 2 2 2 2 2 2 8 5 2 2 5" xfId="27706" xr:uid="{826A83CA-9043-42C3-A8EC-F50DBD4B9503}"/>
    <cellStyle name="Normal 3 2 2 2 2 2 2 2 2 2 2 8 5 2 2 6" xfId="27707" xr:uid="{35E1A648-8496-4732-851B-4F30E10B24F9}"/>
    <cellStyle name="Normal 3 2 2 2 2 2 2 2 2 2 2 8 5 2 3" xfId="27708" xr:uid="{C72D946E-80D9-42BA-89A1-A295A6177AE4}"/>
    <cellStyle name="Normal 3 2 2 2 2 2 2 2 2 2 2 8 5 2 4" xfId="27709" xr:uid="{DDD6EB6A-B5C8-4AC4-B92F-AC105D318EBE}"/>
    <cellStyle name="Normal 3 2 2 2 2 2 2 2 2 2 2 8 5 2 5" xfId="27710" xr:uid="{D17696C5-786D-4A70-909B-517756C0A9DA}"/>
    <cellStyle name="Normal 3 2 2 2 2 2 2 2 2 2 2 8 5 2 6" xfId="27711" xr:uid="{F6137345-EB75-497A-9910-F5724778A05F}"/>
    <cellStyle name="Normal 3 2 2 2 2 2 2 2 2 2 2 8 5 2 7" xfId="27712" xr:uid="{2C89AFFC-DD6A-428F-8F28-665EC9CD5B8A}"/>
    <cellStyle name="Normal 3 2 2 2 2 2 2 2 2 2 2 8 5 2 8" xfId="27713" xr:uid="{29741EC2-FCA6-4F42-816E-AD64B7B7C759}"/>
    <cellStyle name="Normal 3 2 2 2 2 2 2 2 2 2 2 8 5 2 8 2" xfId="27714" xr:uid="{D3934AAA-E122-4F4C-96EF-C918D7B9C8FC}"/>
    <cellStyle name="Normal 3 2 2 2 2 2 2 2 2 2 2 8 5 2 8 3" xfId="27715" xr:uid="{DC90E4FB-2AF0-490B-A4EB-7A01502293B4}"/>
    <cellStyle name="Normal 3 2 2 2 2 2 2 2 2 2 2 8 5 2 8 4" xfId="27716" xr:uid="{34D3E406-6173-475B-B773-512AF4978C71}"/>
    <cellStyle name="Normal 3 2 2 2 2 2 2 2 2 2 2 8 5 2 9" xfId="27717" xr:uid="{1588FB1D-06D0-458A-9FA8-2FC0180A4A3F}"/>
    <cellStyle name="Normal 3 2 2 2 2 2 2 2 2 2 2 8 5 3" xfId="27718" xr:uid="{1A1D90CE-2DDF-45F4-895A-80A95AB4C951}"/>
    <cellStyle name="Normal 3 2 2 2 2 2 2 2 2 2 2 8 5 3 2" xfId="27719" xr:uid="{CEC7031A-C136-4684-83D6-5C5F96AEC834}"/>
    <cellStyle name="Normal 3 2 2 2 2 2 2 2 2 2 2 8 5 3 2 2" xfId="27720" xr:uid="{5C613ED5-BF8D-4437-8289-86CDBA473373}"/>
    <cellStyle name="Normal 3 2 2 2 2 2 2 2 2 2 2 8 5 3 2 3" xfId="27721" xr:uid="{42EF4A5D-A5A5-4AEF-BA31-BF2E7D004E72}"/>
    <cellStyle name="Normal 3 2 2 2 2 2 2 2 2 2 2 8 5 3 2 4" xfId="27722" xr:uid="{169A73E0-BA20-491F-9C2C-C23E2ABF30FC}"/>
    <cellStyle name="Normal 3 2 2 2 2 2 2 2 2 2 2 8 5 3 3" xfId="27723" xr:uid="{234931BF-74D2-4D42-ADD1-B020805E336C}"/>
    <cellStyle name="Normal 3 2 2 2 2 2 2 2 2 2 2 8 5 3 4" xfId="27724" xr:uid="{B417B717-020B-42BF-AF4E-10B9449CBEB3}"/>
    <cellStyle name="Normal 3 2 2 2 2 2 2 2 2 2 2 8 5 3 5" xfId="27725" xr:uid="{74B10441-52C8-4EBF-9327-DB2F15EF6EBB}"/>
    <cellStyle name="Normal 3 2 2 2 2 2 2 2 2 2 2 8 5 3 6" xfId="27726" xr:uid="{4407DF44-5183-4AF9-B7B5-59343BF1ABA4}"/>
    <cellStyle name="Normal 3 2 2 2 2 2 2 2 2 2 2 8 5 4" xfId="27727" xr:uid="{B06BCDB0-0D51-45BA-B6EB-7E89D4311F36}"/>
    <cellStyle name="Normal 3 2 2 2 2 2 2 2 2 2 2 8 5 5" xfId="27728" xr:uid="{BA8A7915-D73C-4B0D-BDE9-466E25B173C4}"/>
    <cellStyle name="Normal 3 2 2 2 2 2 2 2 2 2 2 8 5 6" xfId="27729" xr:uid="{276B3CEF-96ED-444A-9791-05F21DC4EA2C}"/>
    <cellStyle name="Normal 3 2 2 2 2 2 2 2 2 2 2 8 5 7" xfId="27730" xr:uid="{ECDBF8A0-282C-491A-8325-9AA2879EA9FA}"/>
    <cellStyle name="Normal 3 2 2 2 2 2 2 2 2 2 2 8 5 8" xfId="27731" xr:uid="{C55C97BA-7018-4348-BD14-75E108C43AAC}"/>
    <cellStyle name="Normal 3 2 2 2 2 2 2 2 2 2 2 8 5 8 2" xfId="27732" xr:uid="{E23EADD6-61A9-4F73-8C2E-B04C343C15F2}"/>
    <cellStyle name="Normal 3 2 2 2 2 2 2 2 2 2 2 8 5 8 3" xfId="27733" xr:uid="{79EEDDAC-EE09-49C2-AF1C-36E6FEA52D6B}"/>
    <cellStyle name="Normal 3 2 2 2 2 2 2 2 2 2 2 8 5 8 4" xfId="27734" xr:uid="{C88A08A8-4445-4ECA-8647-CD39CFCD7081}"/>
    <cellStyle name="Normal 3 2 2 2 2 2 2 2 2 2 2 8 5 9" xfId="27735" xr:uid="{64E96E72-DADB-490C-BE5B-D6A510150B65}"/>
    <cellStyle name="Normal 3 2 2 2 2 2 2 2 2 2 2 8 6" xfId="27736" xr:uid="{B6BD4CC4-A5BC-456E-9C7E-C97040302F2A}"/>
    <cellStyle name="Normal 3 2 2 2 2 2 2 2 2 2 2 8 7" xfId="27737" xr:uid="{009E9884-EAE1-4487-ACD0-E6D6D3F336C8}"/>
    <cellStyle name="Normal 3 2 2 2 2 2 2 2 2 2 2 8 7 2" xfId="27738" xr:uid="{CE226D00-D529-4D2D-8DE4-59B573E0E841}"/>
    <cellStyle name="Normal 3 2 2 2 2 2 2 2 2 2 2 8 7 2 2" xfId="27739" xr:uid="{D15A4680-C2E5-4ACE-872C-10AE449A09C2}"/>
    <cellStyle name="Normal 3 2 2 2 2 2 2 2 2 2 2 8 7 2 3" xfId="27740" xr:uid="{4874ED43-8980-4A63-AFB1-F0A7862BD6E5}"/>
    <cellStyle name="Normal 3 2 2 2 2 2 2 2 2 2 2 8 7 2 4" xfId="27741" xr:uid="{00982BAE-B41D-42F2-A685-B9C4DCFF379F}"/>
    <cellStyle name="Normal 3 2 2 2 2 2 2 2 2 2 2 8 7 3" xfId="27742" xr:uid="{B86995C0-A8C6-44A0-A7A4-98846E7AC084}"/>
    <cellStyle name="Normal 3 2 2 2 2 2 2 2 2 2 2 8 7 4" xfId="27743" xr:uid="{6F14F823-F506-47D4-992E-AF4DE1192224}"/>
    <cellStyle name="Normal 3 2 2 2 2 2 2 2 2 2 2 8 7 5" xfId="27744" xr:uid="{938DBC27-F204-4379-A05A-01FF6D7DF868}"/>
    <cellStyle name="Normal 3 2 2 2 2 2 2 2 2 2 2 8 7 6" xfId="27745" xr:uid="{988CEEFA-F028-4836-AC65-DF00C2C7B1E8}"/>
    <cellStyle name="Normal 3 2 2 2 2 2 2 2 2 2 2 8 8" xfId="27746" xr:uid="{C66B375F-A453-4796-ABF5-C49ABA9D8205}"/>
    <cellStyle name="Normal 3 2 2 2 2 2 2 2 2 2 2 8 9" xfId="27747" xr:uid="{0BF36C77-0E9D-4A67-AD94-6A8E3FE65E69}"/>
    <cellStyle name="Normal 3 2 2 2 2 2 2 2 2 2 2 9" xfId="27748" xr:uid="{2B2CF129-FC2D-49CB-A306-BEE4787EEF51}"/>
    <cellStyle name="Normal 3 2 2 2 2 2 2 2 2 2 20" xfId="27749" xr:uid="{46C6444F-3409-4BD3-8571-91B9A19113DC}"/>
    <cellStyle name="Normal 3 2 2 2 2 2 2 2 2 2 21" xfId="27750" xr:uid="{4D630807-7919-4F39-9993-2DE9DA1C1398}"/>
    <cellStyle name="Normal 3 2 2 2 2 2 2 2 2 2 21 2" xfId="27751" xr:uid="{F43A3225-63C0-461F-A00F-E7BDB4DD0295}"/>
    <cellStyle name="Normal 3 2 2 2 2 2 2 2 2 2 21 2 2" xfId="27752" xr:uid="{1769E039-92E0-4E94-ACB1-A105A27B411B}"/>
    <cellStyle name="Normal 3 2 2 2 2 2 2 2 2 2 21 2 3" xfId="27753" xr:uid="{CAE5086D-C089-4EB0-A654-A56E2BD6C120}"/>
    <cellStyle name="Normal 3 2 2 2 2 2 2 2 2 2 21 2 4" xfId="27754" xr:uid="{19280C8B-4C70-4946-9778-9888904CF831}"/>
    <cellStyle name="Normal 3 2 2 2 2 2 2 2 2 2 21 3" xfId="27755" xr:uid="{227194F1-A511-46CD-93C5-A45B64C0E57E}"/>
    <cellStyle name="Normal 3 2 2 2 2 2 2 2 2 2 21 4" xfId="27756" xr:uid="{B988AE4A-9634-49A3-821C-2C614968AACF}"/>
    <cellStyle name="Normal 3 2 2 2 2 2 2 2 2 2 21 5" xfId="27757" xr:uid="{2A28B742-0095-48A7-B567-7BBC47ED14DF}"/>
    <cellStyle name="Normal 3 2 2 2 2 2 2 2 2 2 21 6" xfId="27758" xr:uid="{80F273FB-ED37-49B5-97E6-821646DEB44D}"/>
    <cellStyle name="Normal 3 2 2 2 2 2 2 2 2 2 22" xfId="27759" xr:uid="{EABCA8FB-EFA4-4ECC-AA0F-206A75C18522}"/>
    <cellStyle name="Normal 3 2 2 2 2 2 2 2 2 2 23" xfId="27760" xr:uid="{7CC08435-EE78-4F54-92F7-F89062771955}"/>
    <cellStyle name="Normal 3 2 2 2 2 2 2 2 2 2 24" xfId="27761" xr:uid="{E93596C5-4C1F-4358-AE5E-13FFBAFBBFC7}"/>
    <cellStyle name="Normal 3 2 2 2 2 2 2 2 2 2 25" xfId="27762" xr:uid="{ECD0A48C-8A55-41BE-9C19-FC18FCCB7796}"/>
    <cellStyle name="Normal 3 2 2 2 2 2 2 2 2 2 26" xfId="27763" xr:uid="{7B850354-96F0-432A-BCCF-EC53D0907584}"/>
    <cellStyle name="Normal 3 2 2 2 2 2 2 2 2 2 27" xfId="27764" xr:uid="{8E501B57-9306-4769-A833-5285C750A30F}"/>
    <cellStyle name="Normal 3 2 2 2 2 2 2 2 2 2 27 2" xfId="27765" xr:uid="{DA3C3BC1-6EC6-4BB8-AC1F-1E91EB6C3985}"/>
    <cellStyle name="Normal 3 2 2 2 2 2 2 2 2 2 27 3" xfId="27766" xr:uid="{9B6CB0AC-F6CC-4397-8F89-CFA69B5BF29A}"/>
    <cellStyle name="Normal 3 2 2 2 2 2 2 2 2 2 27 4" xfId="27767" xr:uid="{3A399365-F9FB-4637-8154-261AD7523216}"/>
    <cellStyle name="Normal 3 2 2 2 2 2 2 2 2 2 28" xfId="27768" xr:uid="{BD0604B3-9825-47B8-A43C-2D03B7832224}"/>
    <cellStyle name="Normal 3 2 2 2 2 2 2 2 2 2 29" xfId="27769" xr:uid="{C39A3F85-2F67-4B8B-8E28-B7FB384A9E14}"/>
    <cellStyle name="Normal 3 2 2 2 2 2 2 2 2 2 3" xfId="27770" xr:uid="{E2B1BD5E-73F1-4E64-8413-FAB47D54C055}"/>
    <cellStyle name="Normal 3 2 2 2 2 2 2 2 2 2 30" xfId="27771" xr:uid="{F45A51FE-982A-4725-8251-2F2AFC311950}"/>
    <cellStyle name="Normal 3 2 2 2 2 2 2 2 2 2 31" xfId="27772" xr:uid="{5766F0DB-6011-400F-B7D4-4D0FBD1A9949}"/>
    <cellStyle name="Normal 3 2 2 2 2 2 2 2 2 2 32" xfId="27773" xr:uid="{4C27EEE2-31E1-4032-97B0-B331140E5D70}"/>
    <cellStyle name="Normal 3 2 2 2 2 2 2 2 2 2 33" xfId="27774" xr:uid="{0B7429FA-9E54-42A3-81BA-A007BE9F835E}"/>
    <cellStyle name="Normal 3 2 2 2 2 2 2 2 2 2 34" xfId="27775" xr:uid="{BB9451C4-FF70-489C-B123-07E89E6C455F}"/>
    <cellStyle name="Normal 3 2 2 2 2 2 2 2 2 2 35" xfId="27776" xr:uid="{58BE74E2-31D7-4F29-8B66-595C62764ED5}"/>
    <cellStyle name="Normal 3 2 2 2 2 2 2 2 2 2 36" xfId="27777" xr:uid="{80611377-94A6-4E87-8563-FCA28E8C9BA9}"/>
    <cellStyle name="Normal 3 2 2 2 2 2 2 2 2 2 37" xfId="27778" xr:uid="{9355E49D-D20E-40B0-9FFF-DF48EFE6C342}"/>
    <cellStyle name="Normal 3 2 2 2 2 2 2 2 2 2 38" xfId="27779" xr:uid="{281B99D1-30A1-42D2-8AC0-03661CE49A9C}"/>
    <cellStyle name="Normal 3 2 2 2 2 2 2 2 2 2 39" xfId="27780" xr:uid="{19DF48A0-C6C5-4E45-A9AC-14E98DD33179}"/>
    <cellStyle name="Normal 3 2 2 2 2 2 2 2 2 2 4" xfId="27781" xr:uid="{ED151FA0-D34D-4A88-A84E-260660E44CC4}"/>
    <cellStyle name="Normal 3 2 2 2 2 2 2 2 2 2 40" xfId="27782" xr:uid="{59D07D7E-6ACE-4828-8135-9B0129C7DA2E}"/>
    <cellStyle name="Normal 3 2 2 2 2 2 2 2 2 2 41" xfId="27783" xr:uid="{C44D26E5-BA4B-4376-AFD9-F1C84E3BA271}"/>
    <cellStyle name="Normal 3 2 2 2 2 2 2 2 2 2 42" xfId="27784" xr:uid="{E6E0C38E-A245-4F2B-B4AC-AE9076768C18}"/>
    <cellStyle name="Normal 3 2 2 2 2 2 2 2 2 2 42 2" xfId="27785" xr:uid="{26036D74-9C6A-4D27-BFBA-C1D351CD58A6}"/>
    <cellStyle name="Normal 3 2 2 2 2 2 2 2 2 2 42 3" xfId="27786" xr:uid="{8F9197C7-1A51-4AC9-ADBF-CD6033D49EF9}"/>
    <cellStyle name="Normal 3 2 2 2 2 2 2 2 2 2 42 4" xfId="27787" xr:uid="{CB5A10FE-A682-4614-B969-986F5E4DA4CC}"/>
    <cellStyle name="Normal 3 2 2 2 2 2 2 2 2 2 42 5" xfId="27788" xr:uid="{BFE0B7D6-B4AA-42C1-9B74-41F9DF93601C}"/>
    <cellStyle name="Normal 3 2 2 2 2 2 2 2 2 2 42 6" xfId="27789" xr:uid="{9DEB7C74-FEFF-49D7-AA78-B012D961EDBE}"/>
    <cellStyle name="Normal 3 2 2 2 2 2 2 2 2 2 42 7" xfId="27790" xr:uid="{17968F07-744F-458D-8FB6-1B80FA587782}"/>
    <cellStyle name="Normal 3 2 2 2 2 2 2 2 2 2 43" xfId="27791" xr:uid="{2A97FF8C-1A17-4FA8-8C0D-55904187B86D}"/>
    <cellStyle name="Normal 3 2 2 2 2 2 2 2 2 2 44" xfId="27792" xr:uid="{57E6CBD2-7651-4C2C-B3AF-D8227B86380F}"/>
    <cellStyle name="Normal 3 2 2 2 2 2 2 2 2 2 45" xfId="27793" xr:uid="{DF99F0C0-5A39-46A1-88D1-6F6C282B5FDE}"/>
    <cellStyle name="Normal 3 2 2 2 2 2 2 2 2 2 46" xfId="27794" xr:uid="{EA05B658-0390-4249-8433-86ED0D771FC5}"/>
    <cellStyle name="Normal 3 2 2 2 2 2 2 2 2 2 47" xfId="27795" xr:uid="{DDAF1CEB-0770-4059-8943-B299CE39C926}"/>
    <cellStyle name="Normal 3 2 2 2 2 2 2 2 2 2 48" xfId="27796" xr:uid="{E7A9F6F3-CAB9-4D9C-ACFF-3BB33F14727E}"/>
    <cellStyle name="Normal 3 2 2 2 2 2 2 2 2 2 49" xfId="27797" xr:uid="{DCA24212-125C-48D6-914B-9D1D234CAA0D}"/>
    <cellStyle name="Normal 3 2 2 2 2 2 2 2 2 2 5" xfId="27798" xr:uid="{BF098F0E-07E7-432B-B3B3-A4412FC9A418}"/>
    <cellStyle name="Normal 3 2 2 2 2 2 2 2 2 2 50" xfId="27799" xr:uid="{90660BFF-DC5C-41A1-A1A8-5CB553CB8A43}"/>
    <cellStyle name="Normal 3 2 2 2 2 2 2 2 2 2 51" xfId="27800" xr:uid="{561CB1DB-484C-440F-A45F-7D6B681937EB}"/>
    <cellStyle name="Normal 3 2 2 2 2 2 2 2 2 2 52" xfId="27801" xr:uid="{31F0032C-6039-48B8-A566-5D0088C63E7D}"/>
    <cellStyle name="Normal 3 2 2 2 2 2 2 2 2 2 53" xfId="27802" xr:uid="{BF2E0D17-F7AA-4879-8C14-72560F1B12B4}"/>
    <cellStyle name="Normal 3 2 2 2 2 2 2 2 2 2 54" xfId="27803" xr:uid="{6F69AC77-A611-419E-993E-6E04943E3F89}"/>
    <cellStyle name="Normal 3 2 2 2 2 2 2 2 2 2 55" xfId="27804" xr:uid="{DEB346FA-26AF-4622-B5EA-B016963BA407}"/>
    <cellStyle name="Normal 3 2 2 2 2 2 2 2 2 2 56" xfId="27805" xr:uid="{D38F7F32-F2E5-4C1C-AEA5-6C635DA82D8E}"/>
    <cellStyle name="Normal 3 2 2 2 2 2 2 2 2 2 57" xfId="27806" xr:uid="{27B64147-FA8D-486B-9C10-56C3D6BF210E}"/>
    <cellStyle name="Normal 3 2 2 2 2 2 2 2 2 2 58" xfId="27807" xr:uid="{84EB5BB4-64CF-4AB6-AAB1-E0247E823BBA}"/>
    <cellStyle name="Normal 3 2 2 2 2 2 2 2 2 2 59" xfId="27808" xr:uid="{085C50F7-10A1-4A49-9A30-237BE6FB31AE}"/>
    <cellStyle name="Normal 3 2 2 2 2 2 2 2 2 2 6" xfId="27809" xr:uid="{69132D8B-55A5-4BE0-9A89-1E7303FB0EB7}"/>
    <cellStyle name="Normal 3 2 2 2 2 2 2 2 2 2 60" xfId="27810" xr:uid="{4A66CFDD-9173-43B9-B6E0-70E462557174}"/>
    <cellStyle name="Normal 3 2 2 2 2 2 2 2 2 2 61" xfId="27811" xr:uid="{777ECE04-F537-46E0-86CC-FB73463FBD00}"/>
    <cellStyle name="Normal 3 2 2 2 2 2 2 2 2 2 62" xfId="27812" xr:uid="{0A7BF038-1B6A-4D01-839F-772E2CBBE9E8}"/>
    <cellStyle name="Normal 3 2 2 2 2 2 2 2 2 2 63" xfId="27813" xr:uid="{21AC6AB1-8532-4BB7-AEC8-9191878A4E35}"/>
    <cellStyle name="Normal 3 2 2 2 2 2 2 2 2 2 64" xfId="27814" xr:uid="{3382A07E-A9CE-419E-98C2-BE33F99A8C5A}"/>
    <cellStyle name="Normal 3 2 2 2 2 2 2 2 2 2 65" xfId="27815" xr:uid="{2A98950D-74CA-40F4-A3C0-9E431D99B203}"/>
    <cellStyle name="Normal 3 2 2 2 2 2 2 2 2 2 66" xfId="27816" xr:uid="{5CDCC6FD-763D-4CEA-B9B6-3B7545F01998}"/>
    <cellStyle name="Normal 3 2 2 2 2 2 2 2 2 2 67" xfId="27817" xr:uid="{1C2E1D6D-9ABD-4A38-8361-A4BCE5385FFB}"/>
    <cellStyle name="Normal 3 2 2 2 2 2 2 2 2 2 68" xfId="27818" xr:uid="{C40B3E8F-636F-4CBA-8A0D-C19F26D2BBFE}"/>
    <cellStyle name="Normal 3 2 2 2 2 2 2 2 2 2 69" xfId="27819" xr:uid="{646BDFC0-4C29-4171-B772-138B0ADE00C1}"/>
    <cellStyle name="Normal 3 2 2 2 2 2 2 2 2 2 7" xfId="27820" xr:uid="{8B7C7CEE-DD97-4CAE-BBA8-8630D6E6AC8F}"/>
    <cellStyle name="Normal 3 2 2 2 2 2 2 2 2 2 70" xfId="27821" xr:uid="{63818483-6894-4C15-8D83-EE0C8CD73FD7}"/>
    <cellStyle name="Normal 3 2 2 2 2 2 2 2 2 2 71" xfId="27822" xr:uid="{7A8E5DD5-F37D-4461-ADC3-A8C5C8E857E0}"/>
    <cellStyle name="Normal 3 2 2 2 2 2 2 2 2 2 72" xfId="27823" xr:uid="{D3FADE59-FFEA-42CB-9CF7-719136DC62D8}"/>
    <cellStyle name="Normal 3 2 2 2 2 2 2 2 2 2 73" xfId="27824" xr:uid="{06E0386D-A7FC-4040-ADB9-29BB96057C49}"/>
    <cellStyle name="Normal 3 2 2 2 2 2 2 2 2 2 74" xfId="27825" xr:uid="{4D672A44-B1C2-4AC6-87F1-C7EE0E4043AE}"/>
    <cellStyle name="Normal 3 2 2 2 2 2 2 2 2 2 74 2" xfId="27826" xr:uid="{F3E7EF51-39B6-4A3F-89C6-2970D4EEB935}"/>
    <cellStyle name="Normal 3 2 2 2 2 2 2 2 2 2 74 3" xfId="27827" xr:uid="{EFCF3E62-C08F-4A48-A5E2-6EBE251E1C31}"/>
    <cellStyle name="Normal 3 2 2 2 2 2 2 2 2 2 74 4" xfId="27828" xr:uid="{019DBAF7-CCD4-470D-BD7A-6B765F60BDF5}"/>
    <cellStyle name="Normal 3 2 2 2 2 2 2 2 2 2 75" xfId="27829" xr:uid="{F7036DB7-8F4E-4B60-A2D6-42A5846E3D06}"/>
    <cellStyle name="Normal 3 2 2 2 2 2 2 2 2 2 76" xfId="27830" xr:uid="{D259E412-EE5C-4B9F-86D2-ACE8D8165531}"/>
    <cellStyle name="Normal 3 2 2 2 2 2 2 2 2 2 8" xfId="27831" xr:uid="{B1D1DEC0-83C2-4610-BD2B-FEDBB595F5D9}"/>
    <cellStyle name="Normal 3 2 2 2 2 2 2 2 2 2 8 10" xfId="27832" xr:uid="{99C6C947-6D5E-45F1-9B17-12E765317587}"/>
    <cellStyle name="Normal 3 2 2 2 2 2 2 2 2 2 8 11" xfId="27833" xr:uid="{8FB02AF2-2B6E-4767-8749-092ECC7D0A85}"/>
    <cellStyle name="Normal 3 2 2 2 2 2 2 2 2 2 8 11 10" xfId="27834" xr:uid="{13D8FE92-964F-4D59-9383-07FAD3CB3615}"/>
    <cellStyle name="Normal 3 2 2 2 2 2 2 2 2 2 8 11 11" xfId="27835" xr:uid="{B6F3A5C4-1049-4B67-A2F7-2C4C68114E80}"/>
    <cellStyle name="Normal 3 2 2 2 2 2 2 2 2 2 8 11 11 2" xfId="27836" xr:uid="{4F0E9610-707C-4238-ABAA-C2BB0A7B9C7D}"/>
    <cellStyle name="Normal 3 2 2 2 2 2 2 2 2 2 8 11 11 3" xfId="27837" xr:uid="{9EBC52DB-F166-4C2D-A361-5B2CC36B0229}"/>
    <cellStyle name="Normal 3 2 2 2 2 2 2 2 2 2 8 11 11 4" xfId="27838" xr:uid="{0373129C-CE5A-4818-850B-1D6E71F89EDA}"/>
    <cellStyle name="Normal 3 2 2 2 2 2 2 2 2 2 8 11 12" xfId="27839" xr:uid="{7F829CA1-D295-4B79-9309-27FFF02D6287}"/>
    <cellStyle name="Normal 3 2 2 2 2 2 2 2 2 2 8 11 13" xfId="27840" xr:uid="{EDE6541C-45CB-4D41-A68B-522BAFCCAC97}"/>
    <cellStyle name="Normal 3 2 2 2 2 2 2 2 2 2 8 11 14" xfId="27841" xr:uid="{D2C13B92-4A7A-47FF-9F86-B065BE306CA1}"/>
    <cellStyle name="Normal 3 2 2 2 2 2 2 2 2 2 8 11 2" xfId="27842" xr:uid="{98C8BA32-D6AB-4991-AC19-AD784DCDF91A}"/>
    <cellStyle name="Normal 3 2 2 2 2 2 2 2 2 2 8 11 2 10" xfId="27843" xr:uid="{27B14DF4-A907-4AA2-8A28-7EB6E9A0E13B}"/>
    <cellStyle name="Normal 3 2 2 2 2 2 2 2 2 2 8 11 2 11" xfId="27844" xr:uid="{CC7259B0-EA44-4690-9669-A1DE2119480F}"/>
    <cellStyle name="Normal 3 2 2 2 2 2 2 2 2 2 8 11 2 2" xfId="27845" xr:uid="{68EB3E80-C37E-4642-A807-AE762E173384}"/>
    <cellStyle name="Normal 3 2 2 2 2 2 2 2 2 2 8 11 2 2 10" xfId="27846" xr:uid="{96EB72D1-7D07-47C8-8B1B-E872EE47F83B}"/>
    <cellStyle name="Normal 3 2 2 2 2 2 2 2 2 2 8 11 2 2 11" xfId="27847" xr:uid="{E153DD62-43E0-43FD-8443-0F69EFB18B84}"/>
    <cellStyle name="Normal 3 2 2 2 2 2 2 2 2 2 8 11 2 2 2" xfId="27848" xr:uid="{3AD736B2-7480-4849-B489-DC3297D78295}"/>
    <cellStyle name="Normal 3 2 2 2 2 2 2 2 2 2 8 11 2 2 2 2" xfId="27849" xr:uid="{14D0B3A7-1FA2-4896-B211-CB4E6D88C345}"/>
    <cellStyle name="Normal 3 2 2 2 2 2 2 2 2 2 8 11 2 2 2 2 2" xfId="27850" xr:uid="{076F4F25-7283-47F7-A208-D92D4C2E9D3C}"/>
    <cellStyle name="Normal 3 2 2 2 2 2 2 2 2 2 8 11 2 2 2 2 3" xfId="27851" xr:uid="{B392426C-64B7-46F8-B4BC-1F1CAEB4466E}"/>
    <cellStyle name="Normal 3 2 2 2 2 2 2 2 2 2 8 11 2 2 2 2 4" xfId="27852" xr:uid="{3FB83A1A-D771-41DB-B498-CA109512E14A}"/>
    <cellStyle name="Normal 3 2 2 2 2 2 2 2 2 2 8 11 2 2 2 3" xfId="27853" xr:uid="{3AA23E92-0B68-483F-BBC7-876682B3B911}"/>
    <cellStyle name="Normal 3 2 2 2 2 2 2 2 2 2 8 11 2 2 2 4" xfId="27854" xr:uid="{C8A7EAC3-C627-486A-878A-17EE55D5C8D0}"/>
    <cellStyle name="Normal 3 2 2 2 2 2 2 2 2 2 8 11 2 2 2 5" xfId="27855" xr:uid="{62EC569D-46BD-427F-B11F-CD0DB59A6FC0}"/>
    <cellStyle name="Normal 3 2 2 2 2 2 2 2 2 2 8 11 2 2 2 6" xfId="27856" xr:uid="{78EEBD53-F616-409F-8E06-03DE08876A27}"/>
    <cellStyle name="Normal 3 2 2 2 2 2 2 2 2 2 8 11 2 2 3" xfId="27857" xr:uid="{79CD4491-DBBD-46F8-886E-7E4797755816}"/>
    <cellStyle name="Normal 3 2 2 2 2 2 2 2 2 2 8 11 2 2 4" xfId="27858" xr:uid="{CEBD4DAD-8CFA-45D6-BBB8-A7983EB9CE83}"/>
    <cellStyle name="Normal 3 2 2 2 2 2 2 2 2 2 8 11 2 2 5" xfId="27859" xr:uid="{715E277E-2C62-4433-A83B-E139E9D28BF9}"/>
    <cellStyle name="Normal 3 2 2 2 2 2 2 2 2 2 8 11 2 2 6" xfId="27860" xr:uid="{2A406846-C74F-403F-BD79-5FA240D90527}"/>
    <cellStyle name="Normal 3 2 2 2 2 2 2 2 2 2 8 11 2 2 7" xfId="27861" xr:uid="{FAB2F278-949A-48E1-AC97-E1D3DF5D251F}"/>
    <cellStyle name="Normal 3 2 2 2 2 2 2 2 2 2 8 11 2 2 8" xfId="27862" xr:uid="{6AEB653C-DFA6-45D0-8D49-DE1E8B189EF8}"/>
    <cellStyle name="Normal 3 2 2 2 2 2 2 2 2 2 8 11 2 2 8 2" xfId="27863" xr:uid="{05884543-C607-4D3A-ABDC-CE38C88D939C}"/>
    <cellStyle name="Normal 3 2 2 2 2 2 2 2 2 2 8 11 2 2 8 3" xfId="27864" xr:uid="{A1396FEA-35F3-4D87-89C1-14DEDD78AFDC}"/>
    <cellStyle name="Normal 3 2 2 2 2 2 2 2 2 2 8 11 2 2 8 4" xfId="27865" xr:uid="{1D0DA1FA-4616-4208-8705-BF10FE936A75}"/>
    <cellStyle name="Normal 3 2 2 2 2 2 2 2 2 2 8 11 2 2 9" xfId="27866" xr:uid="{5702B0CB-0703-4608-8383-66FE1ADD861E}"/>
    <cellStyle name="Normal 3 2 2 2 2 2 2 2 2 2 8 11 2 3" xfId="27867" xr:uid="{64728114-B7BA-4743-AA0C-B04CC439EA08}"/>
    <cellStyle name="Normal 3 2 2 2 2 2 2 2 2 2 8 11 2 3 2" xfId="27868" xr:uid="{D1391AB9-7263-4FC3-8310-3073EDFED6D2}"/>
    <cellStyle name="Normal 3 2 2 2 2 2 2 2 2 2 8 11 2 3 2 2" xfId="27869" xr:uid="{8813216A-74CF-4DA3-BD82-6E9BA8B28677}"/>
    <cellStyle name="Normal 3 2 2 2 2 2 2 2 2 2 8 11 2 3 2 3" xfId="27870" xr:uid="{3481E7CC-0F03-49FC-8C22-B1F33FCC18FD}"/>
    <cellStyle name="Normal 3 2 2 2 2 2 2 2 2 2 8 11 2 3 2 4" xfId="27871" xr:uid="{606EDE33-7F9A-4604-A2C9-363F46EB3427}"/>
    <cellStyle name="Normal 3 2 2 2 2 2 2 2 2 2 8 11 2 3 3" xfId="27872" xr:uid="{80885A33-19F7-4482-94AC-A40AF0D07781}"/>
    <cellStyle name="Normal 3 2 2 2 2 2 2 2 2 2 8 11 2 3 4" xfId="27873" xr:uid="{38C8574C-818D-4701-B211-2C1D7004D67B}"/>
    <cellStyle name="Normal 3 2 2 2 2 2 2 2 2 2 8 11 2 3 5" xfId="27874" xr:uid="{E4F5A41A-3854-421D-97C2-04B7FF64AA30}"/>
    <cellStyle name="Normal 3 2 2 2 2 2 2 2 2 2 8 11 2 3 6" xfId="27875" xr:uid="{5E3678C2-D176-4A7D-8006-17A7819D9445}"/>
    <cellStyle name="Normal 3 2 2 2 2 2 2 2 2 2 8 11 2 4" xfId="27876" xr:uid="{34173FCB-DCF9-4915-A840-18AE83F4B289}"/>
    <cellStyle name="Normal 3 2 2 2 2 2 2 2 2 2 8 11 2 5" xfId="27877" xr:uid="{5ACE20BA-9D95-422B-8B08-DF1A0B9F464A}"/>
    <cellStyle name="Normal 3 2 2 2 2 2 2 2 2 2 8 11 2 6" xfId="27878" xr:uid="{231BF958-9F27-4D16-991F-4C19431E5106}"/>
    <cellStyle name="Normal 3 2 2 2 2 2 2 2 2 2 8 11 2 7" xfId="27879" xr:uid="{1D83B2F6-DC7C-4880-AA4B-CF5D0AB52E3A}"/>
    <cellStyle name="Normal 3 2 2 2 2 2 2 2 2 2 8 11 2 8" xfId="27880" xr:uid="{B0A87DD6-ACF3-42FE-B563-231CBD08AFC0}"/>
    <cellStyle name="Normal 3 2 2 2 2 2 2 2 2 2 8 11 2 8 2" xfId="27881" xr:uid="{0A4091B7-F9C4-4658-A0F9-560E522B7996}"/>
    <cellStyle name="Normal 3 2 2 2 2 2 2 2 2 2 8 11 2 8 3" xfId="27882" xr:uid="{973B685D-0D20-49BC-A658-B59C6F4634AC}"/>
    <cellStyle name="Normal 3 2 2 2 2 2 2 2 2 2 8 11 2 8 4" xfId="27883" xr:uid="{07BB6A6C-CD89-4BE1-BD7A-DD7EF2E72110}"/>
    <cellStyle name="Normal 3 2 2 2 2 2 2 2 2 2 8 11 2 9" xfId="27884" xr:uid="{B945D439-D57D-44BF-9AD7-A7C992E99DF5}"/>
    <cellStyle name="Normal 3 2 2 2 2 2 2 2 2 2 8 11 3" xfId="27885" xr:uid="{F9929E6D-7B73-460A-9467-A5A9C7C45B31}"/>
    <cellStyle name="Normal 3 2 2 2 2 2 2 2 2 2 8 11 4" xfId="27886" xr:uid="{1870DEA0-5A12-41A1-9D6C-9B8C7BCD66E2}"/>
    <cellStyle name="Normal 3 2 2 2 2 2 2 2 2 2 8 11 5" xfId="27887" xr:uid="{CCD7CD4B-1E8D-4F46-97E9-BACA96CBE7F1}"/>
    <cellStyle name="Normal 3 2 2 2 2 2 2 2 2 2 8 11 5 2" xfId="27888" xr:uid="{36522885-F509-4B5C-9D79-6A0E4F8FACA0}"/>
    <cellStyle name="Normal 3 2 2 2 2 2 2 2 2 2 8 11 5 2 2" xfId="27889" xr:uid="{8644E745-E240-4A07-BE2E-B91EFF37B4EF}"/>
    <cellStyle name="Normal 3 2 2 2 2 2 2 2 2 2 8 11 5 2 3" xfId="27890" xr:uid="{F8DBD871-F830-449B-9549-B5514DCFB5E8}"/>
    <cellStyle name="Normal 3 2 2 2 2 2 2 2 2 2 8 11 5 2 4" xfId="27891" xr:uid="{C800F17C-B2B5-413E-AB71-6D592BDBDEA1}"/>
    <cellStyle name="Normal 3 2 2 2 2 2 2 2 2 2 8 11 5 3" xfId="27892" xr:uid="{68235E2F-DDFC-4D62-9492-779F1A2BACF5}"/>
    <cellStyle name="Normal 3 2 2 2 2 2 2 2 2 2 8 11 5 4" xfId="27893" xr:uid="{76FB4ECC-BEBD-4017-AB27-255D4CE65337}"/>
    <cellStyle name="Normal 3 2 2 2 2 2 2 2 2 2 8 11 5 5" xfId="27894" xr:uid="{7F572D23-A0BF-4FED-B4D9-6ABED8DEA7D4}"/>
    <cellStyle name="Normal 3 2 2 2 2 2 2 2 2 2 8 11 5 6" xfId="27895" xr:uid="{80750678-3E8C-4E0F-A99D-0F9941769E63}"/>
    <cellStyle name="Normal 3 2 2 2 2 2 2 2 2 2 8 11 6" xfId="27896" xr:uid="{BA959325-1231-4EF7-B33B-4618E2F11F38}"/>
    <cellStyle name="Normal 3 2 2 2 2 2 2 2 2 2 8 11 7" xfId="27897" xr:uid="{631AE26E-BC39-4CC5-98B8-4BF491AE4783}"/>
    <cellStyle name="Normal 3 2 2 2 2 2 2 2 2 2 8 11 8" xfId="27898" xr:uid="{31BA8151-D69F-49E8-A894-FC1AD2F41A74}"/>
    <cellStyle name="Normal 3 2 2 2 2 2 2 2 2 2 8 11 9" xfId="27899" xr:uid="{A09AC849-4B82-411A-8D2D-702E23571FDF}"/>
    <cellStyle name="Normal 3 2 2 2 2 2 2 2 2 2 8 12" xfId="27900" xr:uid="{13D5D3A5-CC0E-47FF-82E3-C9AFB86E1165}"/>
    <cellStyle name="Normal 3 2 2 2 2 2 2 2 2 2 8 13" xfId="27901" xr:uid="{E1A50509-F741-46A3-B5A0-2BA331A73847}"/>
    <cellStyle name="Normal 3 2 2 2 2 2 2 2 2 2 8 13 10" xfId="27902" xr:uid="{77755494-2B74-489F-A908-3DCC5E94B303}"/>
    <cellStyle name="Normal 3 2 2 2 2 2 2 2 2 2 8 13 11" xfId="27903" xr:uid="{153DE7A9-224F-4F14-A6D9-EF81C3A03C5C}"/>
    <cellStyle name="Normal 3 2 2 2 2 2 2 2 2 2 8 13 2" xfId="27904" xr:uid="{7C9D9F9F-C493-49AC-A262-0D692A360D0F}"/>
    <cellStyle name="Normal 3 2 2 2 2 2 2 2 2 2 8 13 2 10" xfId="27905" xr:uid="{830EB307-532B-4E2D-8307-BB6B6E079AC6}"/>
    <cellStyle name="Normal 3 2 2 2 2 2 2 2 2 2 8 13 2 11" xfId="27906" xr:uid="{876CF1B8-8DD0-47C2-8C0D-5C1EEF6DCCA4}"/>
    <cellStyle name="Normal 3 2 2 2 2 2 2 2 2 2 8 13 2 2" xfId="27907" xr:uid="{976ED242-1CC3-46CD-81D7-1577B3D242AA}"/>
    <cellStyle name="Normal 3 2 2 2 2 2 2 2 2 2 8 13 2 2 2" xfId="27908" xr:uid="{3BE07D38-85E5-404D-9BFB-F8716643689C}"/>
    <cellStyle name="Normal 3 2 2 2 2 2 2 2 2 2 8 13 2 2 2 2" xfId="27909" xr:uid="{4F74A895-F164-47C7-A850-2B17546B25F8}"/>
    <cellStyle name="Normal 3 2 2 2 2 2 2 2 2 2 8 13 2 2 2 3" xfId="27910" xr:uid="{2FB09D7B-2F4C-40B9-A0DC-8558E2E5ACAB}"/>
    <cellStyle name="Normal 3 2 2 2 2 2 2 2 2 2 8 13 2 2 2 4" xfId="27911" xr:uid="{16B5CAE4-5E86-4520-9EE6-37CB317A0874}"/>
    <cellStyle name="Normal 3 2 2 2 2 2 2 2 2 2 8 13 2 2 3" xfId="27912" xr:uid="{695A2FF9-C528-4E01-B6C9-278286A6BFAE}"/>
    <cellStyle name="Normal 3 2 2 2 2 2 2 2 2 2 8 13 2 2 4" xfId="27913" xr:uid="{0B0EC4D9-1919-4FFD-8FF7-777D59B6C45E}"/>
    <cellStyle name="Normal 3 2 2 2 2 2 2 2 2 2 8 13 2 2 5" xfId="27914" xr:uid="{9BFB99D3-106F-4B8A-B6FF-F7F3E1AB5889}"/>
    <cellStyle name="Normal 3 2 2 2 2 2 2 2 2 2 8 13 2 2 6" xfId="27915" xr:uid="{4BB61E76-0CC8-415C-B40D-89CFABA0E4B9}"/>
    <cellStyle name="Normal 3 2 2 2 2 2 2 2 2 2 8 13 2 3" xfId="27916" xr:uid="{30D68E7E-C072-400F-8EEF-541F27FBC1EF}"/>
    <cellStyle name="Normal 3 2 2 2 2 2 2 2 2 2 8 13 2 4" xfId="27917" xr:uid="{ED37F8AC-BACA-4604-9866-E1576D230CC7}"/>
    <cellStyle name="Normal 3 2 2 2 2 2 2 2 2 2 8 13 2 5" xfId="27918" xr:uid="{1EE43B94-9D4B-457E-A546-60FDF19D7996}"/>
    <cellStyle name="Normal 3 2 2 2 2 2 2 2 2 2 8 13 2 6" xfId="27919" xr:uid="{C1912A7A-DDF1-4856-A538-8EDB21FAC508}"/>
    <cellStyle name="Normal 3 2 2 2 2 2 2 2 2 2 8 13 2 7" xfId="27920" xr:uid="{96375523-D0F1-41A8-8C1B-79E88B2D6C98}"/>
    <cellStyle name="Normal 3 2 2 2 2 2 2 2 2 2 8 13 2 8" xfId="27921" xr:uid="{F8B75F8C-DA40-4EFD-B2DD-8F2F8AEB6D7E}"/>
    <cellStyle name="Normal 3 2 2 2 2 2 2 2 2 2 8 13 2 8 2" xfId="27922" xr:uid="{9E28D2A2-CA7B-4B4C-9041-EABAB0A90E33}"/>
    <cellStyle name="Normal 3 2 2 2 2 2 2 2 2 2 8 13 2 8 3" xfId="27923" xr:uid="{C2B52A83-8289-41EE-9F4A-1AD2956B6A44}"/>
    <cellStyle name="Normal 3 2 2 2 2 2 2 2 2 2 8 13 2 8 4" xfId="27924" xr:uid="{9157BA1D-1E91-4C3A-A60E-B549E812F89D}"/>
    <cellStyle name="Normal 3 2 2 2 2 2 2 2 2 2 8 13 2 9" xfId="27925" xr:uid="{A51D07C4-BD49-41DC-B0E2-548E56434996}"/>
    <cellStyle name="Normal 3 2 2 2 2 2 2 2 2 2 8 13 3" xfId="27926" xr:uid="{5D12A61A-FBAA-46DE-8DEB-222F8DD4FB33}"/>
    <cellStyle name="Normal 3 2 2 2 2 2 2 2 2 2 8 13 3 2" xfId="27927" xr:uid="{29D85032-0CCA-42C2-BC76-47EBF022FCF1}"/>
    <cellStyle name="Normal 3 2 2 2 2 2 2 2 2 2 8 13 3 2 2" xfId="27928" xr:uid="{0C018454-F1BA-4155-B494-8CF6B089DBE6}"/>
    <cellStyle name="Normal 3 2 2 2 2 2 2 2 2 2 8 13 3 2 3" xfId="27929" xr:uid="{B12832DC-0DA1-4863-AD29-16F384F331A8}"/>
    <cellStyle name="Normal 3 2 2 2 2 2 2 2 2 2 8 13 3 2 4" xfId="27930" xr:uid="{5D1A2BE3-EA44-4A88-BC9C-610555096704}"/>
    <cellStyle name="Normal 3 2 2 2 2 2 2 2 2 2 8 13 3 3" xfId="27931" xr:uid="{CB03F8FA-AE2D-4D49-824D-C90BA317E8AA}"/>
    <cellStyle name="Normal 3 2 2 2 2 2 2 2 2 2 8 13 3 4" xfId="27932" xr:uid="{09911CA1-083A-4E60-AB03-BDE660EC829F}"/>
    <cellStyle name="Normal 3 2 2 2 2 2 2 2 2 2 8 13 3 5" xfId="27933" xr:uid="{FCE58897-3874-4B55-BFB6-B1534DA6C1D1}"/>
    <cellStyle name="Normal 3 2 2 2 2 2 2 2 2 2 8 13 3 6" xfId="27934" xr:uid="{F138ED22-5BDC-439E-A77B-1EC9D0A02C5E}"/>
    <cellStyle name="Normal 3 2 2 2 2 2 2 2 2 2 8 13 4" xfId="27935" xr:uid="{4BE2AE5A-20FD-430E-B8CC-959DEA192259}"/>
    <cellStyle name="Normal 3 2 2 2 2 2 2 2 2 2 8 13 5" xfId="27936" xr:uid="{185C63B5-C42F-4C92-AFFB-E73FB45EA0E7}"/>
    <cellStyle name="Normal 3 2 2 2 2 2 2 2 2 2 8 13 6" xfId="27937" xr:uid="{725D691D-AA61-42DF-A3D4-CFA48FD9F700}"/>
    <cellStyle name="Normal 3 2 2 2 2 2 2 2 2 2 8 13 7" xfId="27938" xr:uid="{6F5994F7-FDD8-442A-AF42-2CFD4EB6C00A}"/>
    <cellStyle name="Normal 3 2 2 2 2 2 2 2 2 2 8 13 8" xfId="27939" xr:uid="{00DEEE4E-82B0-4304-A0B4-74EEDF318C9B}"/>
    <cellStyle name="Normal 3 2 2 2 2 2 2 2 2 2 8 13 8 2" xfId="27940" xr:uid="{74890DB5-E325-4DF3-8F53-55582E2E6196}"/>
    <cellStyle name="Normal 3 2 2 2 2 2 2 2 2 2 8 13 8 3" xfId="27941" xr:uid="{15C4C60A-3506-4CA1-B2E8-31AE1A8108ED}"/>
    <cellStyle name="Normal 3 2 2 2 2 2 2 2 2 2 8 13 8 4" xfId="27942" xr:uid="{76F2B073-AA57-4A0D-A6BA-0D106F508F47}"/>
    <cellStyle name="Normal 3 2 2 2 2 2 2 2 2 2 8 13 9" xfId="27943" xr:uid="{81E732AB-87F8-4C35-B02E-8DF2C7DEE264}"/>
    <cellStyle name="Normal 3 2 2 2 2 2 2 2 2 2 8 14" xfId="27944" xr:uid="{B5D412CC-D8AE-4EED-912A-BC0ECD0C0CC1}"/>
    <cellStyle name="Normal 3 2 2 2 2 2 2 2 2 2 8 15" xfId="27945" xr:uid="{6054584D-11F0-44BB-B09C-8360934B0B26}"/>
    <cellStyle name="Normal 3 2 2 2 2 2 2 2 2 2 8 15 2" xfId="27946" xr:uid="{0D79CABA-1C74-4DC1-B925-4A35CBC9A444}"/>
    <cellStyle name="Normal 3 2 2 2 2 2 2 2 2 2 8 15 2 2" xfId="27947" xr:uid="{FA7A1873-7B88-4092-9CF1-82A1AC01B0B0}"/>
    <cellStyle name="Normal 3 2 2 2 2 2 2 2 2 2 8 15 2 3" xfId="27948" xr:uid="{2E887331-B821-42B0-8ADE-2FFB8C5FE61A}"/>
    <cellStyle name="Normal 3 2 2 2 2 2 2 2 2 2 8 15 2 4" xfId="27949" xr:uid="{5C9B6A54-37CA-40B1-8683-097EE90BE506}"/>
    <cellStyle name="Normal 3 2 2 2 2 2 2 2 2 2 8 15 3" xfId="27950" xr:uid="{1A1EAD0D-CF25-4A6A-9A68-61074EB6F9E3}"/>
    <cellStyle name="Normal 3 2 2 2 2 2 2 2 2 2 8 15 4" xfId="27951" xr:uid="{02FADF62-F344-47E1-BC0B-09DC1F2F9540}"/>
    <cellStyle name="Normal 3 2 2 2 2 2 2 2 2 2 8 15 5" xfId="27952" xr:uid="{2592EAE5-7377-479C-B0E8-BC8954B191BE}"/>
    <cellStyle name="Normal 3 2 2 2 2 2 2 2 2 2 8 15 6" xfId="27953" xr:uid="{0E7BAE7B-5526-4D31-A527-7C3BEC12B309}"/>
    <cellStyle name="Normal 3 2 2 2 2 2 2 2 2 2 8 16" xfId="27954" xr:uid="{0A1CF7B1-3F0E-45D2-82B2-368365FE6C71}"/>
    <cellStyle name="Normal 3 2 2 2 2 2 2 2 2 2 8 17" xfId="27955" xr:uid="{E0AA5BAD-39CC-41C8-857E-FCA6BD85D402}"/>
    <cellStyle name="Normal 3 2 2 2 2 2 2 2 2 2 8 18" xfId="27956" xr:uid="{169C8748-D0AE-48A5-AF56-B612D8362E3B}"/>
    <cellStyle name="Normal 3 2 2 2 2 2 2 2 2 2 8 19" xfId="27957" xr:uid="{5FCC7C0E-B7AF-4C9E-8261-6BF2DA0064BC}"/>
    <cellStyle name="Normal 3 2 2 2 2 2 2 2 2 2 8 2" xfId="27958" xr:uid="{01FC48FA-330A-4539-BC77-604C755B1EDE}"/>
    <cellStyle name="Normal 3 2 2 2 2 2 2 2 2 2 8 2 10" xfId="27959" xr:uid="{28872C69-E022-4C76-870F-1A9451D32F61}"/>
    <cellStyle name="Normal 3 2 2 2 2 2 2 2 2 2 8 2 11" xfId="27960" xr:uid="{13D7BC57-F7FF-433C-BB38-6BD7B2B5AFA4}"/>
    <cellStyle name="Normal 3 2 2 2 2 2 2 2 2 2 8 2 12" xfId="27961" xr:uid="{057CC7F7-0E34-44AD-AFB0-76AA4BF4E58E}"/>
    <cellStyle name="Normal 3 2 2 2 2 2 2 2 2 2 8 2 13" xfId="27962" xr:uid="{807F5228-331F-46A3-8394-3006AAA1877C}"/>
    <cellStyle name="Normal 3 2 2 2 2 2 2 2 2 2 8 2 13 2" xfId="27963" xr:uid="{C1080D8F-E27E-495F-BF22-26DA8015721A}"/>
    <cellStyle name="Normal 3 2 2 2 2 2 2 2 2 2 8 2 13 3" xfId="27964" xr:uid="{284AA586-368F-40F9-BCEC-8160D2A8ADB0}"/>
    <cellStyle name="Normal 3 2 2 2 2 2 2 2 2 2 8 2 13 4" xfId="27965" xr:uid="{3FF9B607-41F7-45D5-9FF0-54FB21BBF743}"/>
    <cellStyle name="Normal 3 2 2 2 2 2 2 2 2 2 8 2 14" xfId="27966" xr:uid="{65F3AFF6-78F1-41DB-B6E6-E6AB74F177E7}"/>
    <cellStyle name="Normal 3 2 2 2 2 2 2 2 2 2 8 2 15" xfId="27967" xr:uid="{3E12DC3D-C4ED-4EA1-B3A9-AFE06A8EDC64}"/>
    <cellStyle name="Normal 3 2 2 2 2 2 2 2 2 2 8 2 16" xfId="27968" xr:uid="{B6C7FED3-ACA5-4709-A013-FFCCA63E67F4}"/>
    <cellStyle name="Normal 3 2 2 2 2 2 2 2 2 2 8 2 2" xfId="27969" xr:uid="{A9AF5C3F-B041-4B7A-A450-E4C47FF2F9EE}"/>
    <cellStyle name="Normal 3 2 2 2 2 2 2 2 2 2 8 2 2 10" xfId="27970" xr:uid="{2F7361C0-ADB4-4382-A39B-A3CEFAFB9BDE}"/>
    <cellStyle name="Normal 3 2 2 2 2 2 2 2 2 2 8 2 2 11" xfId="27971" xr:uid="{1B377766-85D9-4CB7-B1E7-4A916584E9C7}"/>
    <cellStyle name="Normal 3 2 2 2 2 2 2 2 2 2 8 2 2 11 2" xfId="27972" xr:uid="{2F22FDC0-B4ED-49DD-8753-25CFC2F9FDE8}"/>
    <cellStyle name="Normal 3 2 2 2 2 2 2 2 2 2 8 2 2 11 3" xfId="27973" xr:uid="{243C7DD5-0B47-4B8D-9421-B352ABED4ABC}"/>
    <cellStyle name="Normal 3 2 2 2 2 2 2 2 2 2 8 2 2 11 4" xfId="27974" xr:uid="{5888362D-A496-447A-BFCA-C3D2F25D561E}"/>
    <cellStyle name="Normal 3 2 2 2 2 2 2 2 2 2 8 2 2 12" xfId="27975" xr:uid="{D377D3D8-1A12-402A-B2FF-D81D5BCA72DA}"/>
    <cellStyle name="Normal 3 2 2 2 2 2 2 2 2 2 8 2 2 13" xfId="27976" xr:uid="{7C99D250-49A0-4A67-9731-BEFBC0E66D9D}"/>
    <cellStyle name="Normal 3 2 2 2 2 2 2 2 2 2 8 2 2 14" xfId="27977" xr:uid="{B53A5EF8-A953-4E9B-848C-A39BD2CC2174}"/>
    <cellStyle name="Normal 3 2 2 2 2 2 2 2 2 2 8 2 2 2" xfId="27978" xr:uid="{DBA04C73-DF8E-4A90-9E82-71EC0B448CDA}"/>
    <cellStyle name="Normal 3 2 2 2 2 2 2 2 2 2 8 2 2 2 10" xfId="27979" xr:uid="{69E1A861-50CB-4742-81C6-2DC2574384B5}"/>
    <cellStyle name="Normal 3 2 2 2 2 2 2 2 2 2 8 2 2 2 11" xfId="27980" xr:uid="{0463EDB0-7B47-4D13-9600-3A50DFE03DB0}"/>
    <cellStyle name="Normal 3 2 2 2 2 2 2 2 2 2 8 2 2 2 2" xfId="27981" xr:uid="{2E60D977-E214-4D64-BCD1-A81C9EE96714}"/>
    <cellStyle name="Normal 3 2 2 2 2 2 2 2 2 2 8 2 2 2 2 10" xfId="27982" xr:uid="{C5D36478-AAE3-4F5A-BB53-9BBA80ACFA97}"/>
    <cellStyle name="Normal 3 2 2 2 2 2 2 2 2 2 8 2 2 2 2 11" xfId="27983" xr:uid="{A8203796-DADF-44A1-A5BE-F315C9F0422C}"/>
    <cellStyle name="Normal 3 2 2 2 2 2 2 2 2 2 8 2 2 2 2 2" xfId="27984" xr:uid="{2C8B2B0B-DB1C-4A65-A75E-6ED86A3ECD2A}"/>
    <cellStyle name="Normal 3 2 2 2 2 2 2 2 2 2 8 2 2 2 2 2 2" xfId="27985" xr:uid="{362B352D-9B37-4E26-82FC-4B8DC579EEA6}"/>
    <cellStyle name="Normal 3 2 2 2 2 2 2 2 2 2 8 2 2 2 2 2 2 2" xfId="27986" xr:uid="{01FED9A8-1FA3-4DCB-A4E8-7F6ACE2A33B8}"/>
    <cellStyle name="Normal 3 2 2 2 2 2 2 2 2 2 8 2 2 2 2 2 2 3" xfId="27987" xr:uid="{5C29994B-E946-42DD-9B0C-4CDB1873C9B1}"/>
    <cellStyle name="Normal 3 2 2 2 2 2 2 2 2 2 8 2 2 2 2 2 2 4" xfId="27988" xr:uid="{D95CE82F-0D3F-419C-A019-B93BC3288B98}"/>
    <cellStyle name="Normal 3 2 2 2 2 2 2 2 2 2 8 2 2 2 2 2 3" xfId="27989" xr:uid="{0CF577F4-31C6-4FE4-97E4-6F3AD3E4FBF7}"/>
    <cellStyle name="Normal 3 2 2 2 2 2 2 2 2 2 8 2 2 2 2 2 4" xfId="27990" xr:uid="{5811CCB4-9842-4BF4-9C6D-6F05652A7ED8}"/>
    <cellStyle name="Normal 3 2 2 2 2 2 2 2 2 2 8 2 2 2 2 2 5" xfId="27991" xr:uid="{CDBF1FA5-994A-4C30-B8DF-146FEFB20ABD}"/>
    <cellStyle name="Normal 3 2 2 2 2 2 2 2 2 2 8 2 2 2 2 2 6" xfId="27992" xr:uid="{F9503059-A0AE-4B71-AF74-A5C30417191C}"/>
    <cellStyle name="Normal 3 2 2 2 2 2 2 2 2 2 8 2 2 2 2 3" xfId="27993" xr:uid="{C14BC56E-FFE0-45F8-8990-483497C83D5D}"/>
    <cellStyle name="Normal 3 2 2 2 2 2 2 2 2 2 8 2 2 2 2 4" xfId="27994" xr:uid="{2FF67968-5DD2-412A-8196-81E4E52AAB8D}"/>
    <cellStyle name="Normal 3 2 2 2 2 2 2 2 2 2 8 2 2 2 2 5" xfId="27995" xr:uid="{B0B46571-74A2-48AB-BFC3-768A43FD0570}"/>
    <cellStyle name="Normal 3 2 2 2 2 2 2 2 2 2 8 2 2 2 2 6" xfId="27996" xr:uid="{13D79F5C-2F96-472F-B6EB-ECFD93440B14}"/>
    <cellStyle name="Normal 3 2 2 2 2 2 2 2 2 2 8 2 2 2 2 7" xfId="27997" xr:uid="{FD0A810D-4CAA-4D22-8A35-CC681F29E315}"/>
    <cellStyle name="Normal 3 2 2 2 2 2 2 2 2 2 8 2 2 2 2 8" xfId="27998" xr:uid="{2D94AB7E-99BD-4191-8008-343FEF39394E}"/>
    <cellStyle name="Normal 3 2 2 2 2 2 2 2 2 2 8 2 2 2 2 8 2" xfId="27999" xr:uid="{3D029CC5-5823-437A-8389-BA1F791EAE95}"/>
    <cellStyle name="Normal 3 2 2 2 2 2 2 2 2 2 8 2 2 2 2 8 3" xfId="28000" xr:uid="{201BD304-4CCE-4E34-9409-5B69C60DCE42}"/>
    <cellStyle name="Normal 3 2 2 2 2 2 2 2 2 2 8 2 2 2 2 8 4" xfId="28001" xr:uid="{E8518E37-B3D6-4489-9873-3E4AE22364A3}"/>
    <cellStyle name="Normal 3 2 2 2 2 2 2 2 2 2 8 2 2 2 2 9" xfId="28002" xr:uid="{F657B3FB-E358-4DB3-ADF9-75F835E62388}"/>
    <cellStyle name="Normal 3 2 2 2 2 2 2 2 2 2 8 2 2 2 3" xfId="28003" xr:uid="{E1A558D1-1803-4921-BDF0-8D4F2AAEB65B}"/>
    <cellStyle name="Normal 3 2 2 2 2 2 2 2 2 2 8 2 2 2 3 2" xfId="28004" xr:uid="{B7970534-40E5-47B2-90CF-CC6DF1CA2808}"/>
    <cellStyle name="Normal 3 2 2 2 2 2 2 2 2 2 8 2 2 2 3 2 2" xfId="28005" xr:uid="{2F4A59D5-314F-4F15-B033-21AD4297C47F}"/>
    <cellStyle name="Normal 3 2 2 2 2 2 2 2 2 2 8 2 2 2 3 2 3" xfId="28006" xr:uid="{58E9A3D5-4CF3-466A-B38A-50EBC0FD81B0}"/>
    <cellStyle name="Normal 3 2 2 2 2 2 2 2 2 2 8 2 2 2 3 2 4" xfId="28007" xr:uid="{74AF08C3-286E-4EFD-B354-1F0BB3EAD285}"/>
    <cellStyle name="Normal 3 2 2 2 2 2 2 2 2 2 8 2 2 2 3 3" xfId="28008" xr:uid="{079F790C-B27D-420A-BA3F-15A68FF3A961}"/>
    <cellStyle name="Normal 3 2 2 2 2 2 2 2 2 2 8 2 2 2 3 4" xfId="28009" xr:uid="{2DEA69DF-3466-4994-B24A-E8B87D85AC5C}"/>
    <cellStyle name="Normal 3 2 2 2 2 2 2 2 2 2 8 2 2 2 3 5" xfId="28010" xr:uid="{0C086712-46E0-4608-A8E0-4B38561DBA9B}"/>
    <cellStyle name="Normal 3 2 2 2 2 2 2 2 2 2 8 2 2 2 3 6" xfId="28011" xr:uid="{17112677-CDC8-436C-8F44-89FE7C55F4FE}"/>
    <cellStyle name="Normal 3 2 2 2 2 2 2 2 2 2 8 2 2 2 4" xfId="28012" xr:uid="{B1636D62-EB36-47AE-92AA-EA83A7D7660B}"/>
    <cellStyle name="Normal 3 2 2 2 2 2 2 2 2 2 8 2 2 2 5" xfId="28013" xr:uid="{C054C72C-9F0E-4BB3-8094-DA048151DD4A}"/>
    <cellStyle name="Normal 3 2 2 2 2 2 2 2 2 2 8 2 2 2 6" xfId="28014" xr:uid="{A2DC0724-511D-42B5-B3A8-438E7592A2FD}"/>
    <cellStyle name="Normal 3 2 2 2 2 2 2 2 2 2 8 2 2 2 7" xfId="28015" xr:uid="{ADFAFE4E-6E26-4438-AED7-85FD3E095F94}"/>
    <cellStyle name="Normal 3 2 2 2 2 2 2 2 2 2 8 2 2 2 8" xfId="28016" xr:uid="{093218AE-C386-4CBF-A6E7-6EC0E50D6679}"/>
    <cellStyle name="Normal 3 2 2 2 2 2 2 2 2 2 8 2 2 2 8 2" xfId="28017" xr:uid="{F4DD340B-F7A2-4D20-8228-7B79B4840A19}"/>
    <cellStyle name="Normal 3 2 2 2 2 2 2 2 2 2 8 2 2 2 8 3" xfId="28018" xr:uid="{138C9C9F-E1A7-429B-9E8E-E27C458B33B1}"/>
    <cellStyle name="Normal 3 2 2 2 2 2 2 2 2 2 8 2 2 2 8 4" xfId="28019" xr:uid="{BF9E1E13-E051-406F-9669-2D39B5F7713A}"/>
    <cellStyle name="Normal 3 2 2 2 2 2 2 2 2 2 8 2 2 2 9" xfId="28020" xr:uid="{EF71207A-B2C7-43F3-B7FC-3810A455A4FA}"/>
    <cellStyle name="Normal 3 2 2 2 2 2 2 2 2 2 8 2 2 3" xfId="28021" xr:uid="{4E8189E7-F7E1-4EE8-816C-5AD367DD043A}"/>
    <cellStyle name="Normal 3 2 2 2 2 2 2 2 2 2 8 2 2 4" xfId="28022" xr:uid="{8C36BD3C-6E92-459F-AEAC-EF83FDA04D83}"/>
    <cellStyle name="Normal 3 2 2 2 2 2 2 2 2 2 8 2 2 5" xfId="28023" xr:uid="{1185D076-0DBE-4E70-881D-6D9768008B00}"/>
    <cellStyle name="Normal 3 2 2 2 2 2 2 2 2 2 8 2 2 5 2" xfId="28024" xr:uid="{E12B5168-6F31-443E-9A93-A5E3F9D26E01}"/>
    <cellStyle name="Normal 3 2 2 2 2 2 2 2 2 2 8 2 2 5 2 2" xfId="28025" xr:uid="{1DD38C33-EF48-42D4-BEB3-AA47F40D78BA}"/>
    <cellStyle name="Normal 3 2 2 2 2 2 2 2 2 2 8 2 2 5 2 3" xfId="28026" xr:uid="{07AF8C22-C4F7-497C-A26A-BADA161DDB7C}"/>
    <cellStyle name="Normal 3 2 2 2 2 2 2 2 2 2 8 2 2 5 2 4" xfId="28027" xr:uid="{0D2A831C-A171-4ACB-95D5-3789054D093B}"/>
    <cellStyle name="Normal 3 2 2 2 2 2 2 2 2 2 8 2 2 5 3" xfId="28028" xr:uid="{E9FDD46F-F7DC-46C8-A6A6-84EA72D55B81}"/>
    <cellStyle name="Normal 3 2 2 2 2 2 2 2 2 2 8 2 2 5 4" xfId="28029" xr:uid="{C4F38C02-E1F3-4BA3-B525-9E4B2F85A4F9}"/>
    <cellStyle name="Normal 3 2 2 2 2 2 2 2 2 2 8 2 2 5 5" xfId="28030" xr:uid="{FB8B1733-B46C-4B54-B87A-73F26D6AC030}"/>
    <cellStyle name="Normal 3 2 2 2 2 2 2 2 2 2 8 2 2 5 6" xfId="28031" xr:uid="{7A7BF97E-7D85-4B88-9630-7CBD745DDDBE}"/>
    <cellStyle name="Normal 3 2 2 2 2 2 2 2 2 2 8 2 2 6" xfId="28032" xr:uid="{5763A284-CF13-4493-BA42-F85E440CDD17}"/>
    <cellStyle name="Normal 3 2 2 2 2 2 2 2 2 2 8 2 2 7" xfId="28033" xr:uid="{04F7D87E-0D01-40E7-9B88-61343A30E38A}"/>
    <cellStyle name="Normal 3 2 2 2 2 2 2 2 2 2 8 2 2 8" xfId="28034" xr:uid="{D9FED790-A9CC-4FFF-A972-254C4D02B788}"/>
    <cellStyle name="Normal 3 2 2 2 2 2 2 2 2 2 8 2 2 9" xfId="28035" xr:uid="{9185DA1D-EBCC-458C-A354-F68C79B2524C}"/>
    <cellStyle name="Normal 3 2 2 2 2 2 2 2 2 2 8 2 3" xfId="28036" xr:uid="{9F3D8167-342C-498C-824E-A25818D94834}"/>
    <cellStyle name="Normal 3 2 2 2 2 2 2 2 2 2 8 2 4" xfId="28037" xr:uid="{4C60A4B4-F42D-4A5A-AB76-29301A5B991A}"/>
    <cellStyle name="Normal 3 2 2 2 2 2 2 2 2 2 8 2 5" xfId="28038" xr:uid="{102AE0B1-BBB2-4924-AF06-93A27E3C337D}"/>
    <cellStyle name="Normal 3 2 2 2 2 2 2 2 2 2 8 2 5 10" xfId="28039" xr:uid="{5982E831-CB0E-4E80-A14B-5AD12C73A751}"/>
    <cellStyle name="Normal 3 2 2 2 2 2 2 2 2 2 8 2 5 11" xfId="28040" xr:uid="{BDB9757C-B748-4977-AAC4-C9F013261520}"/>
    <cellStyle name="Normal 3 2 2 2 2 2 2 2 2 2 8 2 5 2" xfId="28041" xr:uid="{57559579-10DB-4B3D-9596-198AF80DFAFF}"/>
    <cellStyle name="Normal 3 2 2 2 2 2 2 2 2 2 8 2 5 2 10" xfId="28042" xr:uid="{02FBB94E-5691-4D3A-A532-80367218E6A5}"/>
    <cellStyle name="Normal 3 2 2 2 2 2 2 2 2 2 8 2 5 2 11" xfId="28043" xr:uid="{5D66F9DE-B4F6-481D-A823-70830AE68CF9}"/>
    <cellStyle name="Normal 3 2 2 2 2 2 2 2 2 2 8 2 5 2 2" xfId="28044" xr:uid="{D33DF835-B80A-4F4C-91BF-4640B5383E2D}"/>
    <cellStyle name="Normal 3 2 2 2 2 2 2 2 2 2 8 2 5 2 2 2" xfId="28045" xr:uid="{E372310F-34F6-4F23-8A0F-E892571B6580}"/>
    <cellStyle name="Normal 3 2 2 2 2 2 2 2 2 2 8 2 5 2 2 2 2" xfId="28046" xr:uid="{36ECB2FC-142D-4147-B982-EF38E4F53978}"/>
    <cellStyle name="Normal 3 2 2 2 2 2 2 2 2 2 8 2 5 2 2 2 3" xfId="28047" xr:uid="{28A5FD84-B73C-442F-B657-E0CF37C2ED6E}"/>
    <cellStyle name="Normal 3 2 2 2 2 2 2 2 2 2 8 2 5 2 2 2 4" xfId="28048" xr:uid="{6AD9897A-6E46-4486-8B2F-27E438829A91}"/>
    <cellStyle name="Normal 3 2 2 2 2 2 2 2 2 2 8 2 5 2 2 3" xfId="28049" xr:uid="{50E0C9B0-7381-48A6-BF88-91B7C038062C}"/>
    <cellStyle name="Normal 3 2 2 2 2 2 2 2 2 2 8 2 5 2 2 4" xfId="28050" xr:uid="{12A33ED8-35BD-460A-AAD6-6C0F68EBE6FD}"/>
    <cellStyle name="Normal 3 2 2 2 2 2 2 2 2 2 8 2 5 2 2 5" xfId="28051" xr:uid="{9DBB7E44-F36E-48BD-94A2-58CAC845B018}"/>
    <cellStyle name="Normal 3 2 2 2 2 2 2 2 2 2 8 2 5 2 2 6" xfId="28052" xr:uid="{58D7208E-4DB0-4183-8D8D-3CCE28EA7A90}"/>
    <cellStyle name="Normal 3 2 2 2 2 2 2 2 2 2 8 2 5 2 3" xfId="28053" xr:uid="{A3D3F1B0-B86A-4AC9-AD2A-F6FDC8900472}"/>
    <cellStyle name="Normal 3 2 2 2 2 2 2 2 2 2 8 2 5 2 4" xfId="28054" xr:uid="{CF4E7850-E661-487F-9E82-C9E540790087}"/>
    <cellStyle name="Normal 3 2 2 2 2 2 2 2 2 2 8 2 5 2 5" xfId="28055" xr:uid="{37C57301-ED95-44E3-A2B2-0E6A69E076CD}"/>
    <cellStyle name="Normal 3 2 2 2 2 2 2 2 2 2 8 2 5 2 6" xfId="28056" xr:uid="{8AE64981-EC39-42F4-927B-4A96F81B69D3}"/>
    <cellStyle name="Normal 3 2 2 2 2 2 2 2 2 2 8 2 5 2 7" xfId="28057" xr:uid="{7E987AE1-2A63-4E88-B9F5-5068755BC66B}"/>
    <cellStyle name="Normal 3 2 2 2 2 2 2 2 2 2 8 2 5 2 8" xfId="28058" xr:uid="{F9AB9932-2AE4-4DB2-A1A0-5A107FD0FFFD}"/>
    <cellStyle name="Normal 3 2 2 2 2 2 2 2 2 2 8 2 5 2 8 2" xfId="28059" xr:uid="{376B435A-CB2F-47F5-825A-E0ED9CC41713}"/>
    <cellStyle name="Normal 3 2 2 2 2 2 2 2 2 2 8 2 5 2 8 3" xfId="28060" xr:uid="{96B2CC7C-2ACE-46A8-A4C0-A61B9DFE1E76}"/>
    <cellStyle name="Normal 3 2 2 2 2 2 2 2 2 2 8 2 5 2 8 4" xfId="28061" xr:uid="{159117FE-9BEF-4726-8B28-0927F64FF276}"/>
    <cellStyle name="Normal 3 2 2 2 2 2 2 2 2 2 8 2 5 2 9" xfId="28062" xr:uid="{5A07FFD6-032D-4AD3-A827-DF9650510336}"/>
    <cellStyle name="Normal 3 2 2 2 2 2 2 2 2 2 8 2 5 3" xfId="28063" xr:uid="{38558E5B-E546-4295-963D-2517EB6F8F1E}"/>
    <cellStyle name="Normal 3 2 2 2 2 2 2 2 2 2 8 2 5 3 2" xfId="28064" xr:uid="{8D79A115-0550-4CCD-B7A2-A5C483F3B655}"/>
    <cellStyle name="Normal 3 2 2 2 2 2 2 2 2 2 8 2 5 3 2 2" xfId="28065" xr:uid="{6ACA3721-E008-4A6C-A3E3-685E9F657847}"/>
    <cellStyle name="Normal 3 2 2 2 2 2 2 2 2 2 8 2 5 3 2 3" xfId="28066" xr:uid="{1996974D-CDD3-4437-9DD4-F78702292AE7}"/>
    <cellStyle name="Normal 3 2 2 2 2 2 2 2 2 2 8 2 5 3 2 4" xfId="28067" xr:uid="{FEF1AA15-C85D-47D7-9059-56451976D308}"/>
    <cellStyle name="Normal 3 2 2 2 2 2 2 2 2 2 8 2 5 3 3" xfId="28068" xr:uid="{D5766A3E-36BD-41A3-8CB3-0B8895D470FC}"/>
    <cellStyle name="Normal 3 2 2 2 2 2 2 2 2 2 8 2 5 3 4" xfId="28069" xr:uid="{EEBD316F-F931-48AA-B96C-CB5FEB4DCAC7}"/>
    <cellStyle name="Normal 3 2 2 2 2 2 2 2 2 2 8 2 5 3 5" xfId="28070" xr:uid="{769FC27D-A46C-4FA5-95BD-8AAEE7A86F07}"/>
    <cellStyle name="Normal 3 2 2 2 2 2 2 2 2 2 8 2 5 3 6" xfId="28071" xr:uid="{E66FDFEE-96B9-4701-93D2-83D6C1404B23}"/>
    <cellStyle name="Normal 3 2 2 2 2 2 2 2 2 2 8 2 5 4" xfId="28072" xr:uid="{08B8E401-D0FA-437C-8631-61EB0A5D8691}"/>
    <cellStyle name="Normal 3 2 2 2 2 2 2 2 2 2 8 2 5 5" xfId="28073" xr:uid="{259FDFDD-C13D-4B58-B1B1-0F8008BA1825}"/>
    <cellStyle name="Normal 3 2 2 2 2 2 2 2 2 2 8 2 5 6" xfId="28074" xr:uid="{7E9DE34F-4F7C-4403-A226-9B29F316FE7D}"/>
    <cellStyle name="Normal 3 2 2 2 2 2 2 2 2 2 8 2 5 7" xfId="28075" xr:uid="{09C912A3-D031-4DFA-9A7D-A6C199FA0680}"/>
    <cellStyle name="Normal 3 2 2 2 2 2 2 2 2 2 8 2 5 8" xfId="28076" xr:uid="{EBBAF861-13A6-4631-97FC-AA7A22679C0E}"/>
    <cellStyle name="Normal 3 2 2 2 2 2 2 2 2 2 8 2 5 8 2" xfId="28077" xr:uid="{0D72A5DF-9CF6-4D66-9FC1-C7A2E6CBEFF8}"/>
    <cellStyle name="Normal 3 2 2 2 2 2 2 2 2 2 8 2 5 8 3" xfId="28078" xr:uid="{A0517ADA-21CF-45BF-8F39-5B219C826864}"/>
    <cellStyle name="Normal 3 2 2 2 2 2 2 2 2 2 8 2 5 8 4" xfId="28079" xr:uid="{76B42F6E-A889-4188-BCAD-2BCF621C83A3}"/>
    <cellStyle name="Normal 3 2 2 2 2 2 2 2 2 2 8 2 5 9" xfId="28080" xr:uid="{AD3CA411-D2D7-423B-9C79-EC864402AEB8}"/>
    <cellStyle name="Normal 3 2 2 2 2 2 2 2 2 2 8 2 6" xfId="28081" xr:uid="{9C2FFDC8-9159-4314-8EA9-0CD85439E223}"/>
    <cellStyle name="Normal 3 2 2 2 2 2 2 2 2 2 8 2 7" xfId="28082" xr:uid="{428D8E82-8571-44F0-8F58-5BA87AA4E39F}"/>
    <cellStyle name="Normal 3 2 2 2 2 2 2 2 2 2 8 2 7 2" xfId="28083" xr:uid="{94FF48A3-2C7A-4204-AA92-C09A7A2DC866}"/>
    <cellStyle name="Normal 3 2 2 2 2 2 2 2 2 2 8 2 7 2 2" xfId="28084" xr:uid="{71AFBA8F-9B5E-402B-AA7E-07BD89FA8D98}"/>
    <cellStyle name="Normal 3 2 2 2 2 2 2 2 2 2 8 2 7 2 3" xfId="28085" xr:uid="{953E1509-A5B3-44EB-91EE-EB226AEC946E}"/>
    <cellStyle name="Normal 3 2 2 2 2 2 2 2 2 2 8 2 7 2 4" xfId="28086" xr:uid="{104D48E6-F82D-4921-B856-61B299006A31}"/>
    <cellStyle name="Normal 3 2 2 2 2 2 2 2 2 2 8 2 7 3" xfId="28087" xr:uid="{32E6EC31-E4F5-497F-A3D8-215A5631D23B}"/>
    <cellStyle name="Normal 3 2 2 2 2 2 2 2 2 2 8 2 7 4" xfId="28088" xr:uid="{4EC5979D-F4B7-419B-8C5D-D6F9A28D3209}"/>
    <cellStyle name="Normal 3 2 2 2 2 2 2 2 2 2 8 2 7 5" xfId="28089" xr:uid="{8EED59F7-34DC-4A85-94BA-FE53ACD8F83E}"/>
    <cellStyle name="Normal 3 2 2 2 2 2 2 2 2 2 8 2 7 6" xfId="28090" xr:uid="{489A4BC0-2A3D-4230-9D7C-5577D7596222}"/>
    <cellStyle name="Normal 3 2 2 2 2 2 2 2 2 2 8 2 8" xfId="28091" xr:uid="{C3EE97DF-2F4C-4C01-A0E2-6889ACBA165F}"/>
    <cellStyle name="Normal 3 2 2 2 2 2 2 2 2 2 8 2 9" xfId="28092" xr:uid="{3D26DD85-DB56-43E4-9A0B-E457E53AF92C}"/>
    <cellStyle name="Normal 3 2 2 2 2 2 2 2 2 2 8 20" xfId="28093" xr:uid="{8B26A8DF-22E7-4F1A-AC84-56DABCCDA9BC}"/>
    <cellStyle name="Normal 3 2 2 2 2 2 2 2 2 2 8 21" xfId="28094" xr:uid="{09663BAD-1F80-406F-8BF1-78AFB26CF5F3}"/>
    <cellStyle name="Normal 3 2 2 2 2 2 2 2 2 2 8 21 2" xfId="28095" xr:uid="{1C901CD8-36B1-457A-BC43-CEEEDEDF0B32}"/>
    <cellStyle name="Normal 3 2 2 2 2 2 2 2 2 2 8 21 3" xfId="28096" xr:uid="{7A850B33-3D7D-438D-B053-F93CA8176675}"/>
    <cellStyle name="Normal 3 2 2 2 2 2 2 2 2 2 8 21 4" xfId="28097" xr:uid="{12D53D70-755D-4E19-8FF6-EB0B72EF4B13}"/>
    <cellStyle name="Normal 3 2 2 2 2 2 2 2 2 2 8 22" xfId="28098" xr:uid="{D9DE38DC-09AA-4C5D-B801-B0AB7496782E}"/>
    <cellStyle name="Normal 3 2 2 2 2 2 2 2 2 2 8 23" xfId="28099" xr:uid="{BE12C490-B28C-47BE-ACC2-BD4F1CA4616F}"/>
    <cellStyle name="Normal 3 2 2 2 2 2 2 2 2 2 8 24" xfId="28100" xr:uid="{83A70D45-B4FD-4EFF-A8EF-E99A208FD292}"/>
    <cellStyle name="Normal 3 2 2 2 2 2 2 2 2 2 8 3" xfId="28101" xr:uid="{739961DD-1FF6-4720-A943-6B1249743555}"/>
    <cellStyle name="Normal 3 2 2 2 2 2 2 2 2 2 8 4" xfId="28102" xr:uid="{AB5D2099-6D03-4CE1-A9C8-9BE15E4C45C8}"/>
    <cellStyle name="Normal 3 2 2 2 2 2 2 2 2 2 8 5" xfId="28103" xr:uid="{7397B1F9-5B2C-4117-9553-5B78F4673D1A}"/>
    <cellStyle name="Normal 3 2 2 2 2 2 2 2 2 2 8 6" xfId="28104" xr:uid="{4C28D05C-9454-456A-98B4-CBB6320E0DD8}"/>
    <cellStyle name="Normal 3 2 2 2 2 2 2 2 2 2 8 7" xfId="28105" xr:uid="{D855B7D1-151B-4A67-8188-30494565D2CF}"/>
    <cellStyle name="Normal 3 2 2 2 2 2 2 2 2 2 8 8" xfId="28106" xr:uid="{E6496AA6-DA9F-4625-8BD7-8B42BC1EE124}"/>
    <cellStyle name="Normal 3 2 2 2 2 2 2 2 2 2 8 9" xfId="28107" xr:uid="{FCFD197B-C94B-468C-BA1B-F071CBEFE4C9}"/>
    <cellStyle name="Normal 3 2 2 2 2 2 2 2 2 2 9" xfId="28108" xr:uid="{23F20A83-8E9B-44C8-9F57-5AF3EC707A0D}"/>
    <cellStyle name="Normal 3 2 2 2 2 2 2 2 2 2 9 10" xfId="28109" xr:uid="{F6E78171-F050-4E76-87DF-42EDC79A7D92}"/>
    <cellStyle name="Normal 3 2 2 2 2 2 2 2 2 2 9 11" xfId="28110" xr:uid="{A4B6EBDC-A1AE-4FEB-83F8-65F75796B6CD}"/>
    <cellStyle name="Normal 3 2 2 2 2 2 2 2 2 2 9 12" xfId="28111" xr:uid="{D555CC49-3A53-4DF3-B104-00A59CAA59C7}"/>
    <cellStyle name="Normal 3 2 2 2 2 2 2 2 2 2 9 13" xfId="28112" xr:uid="{4659DC49-33F9-464D-BBC7-50D43D8A5D21}"/>
    <cellStyle name="Normal 3 2 2 2 2 2 2 2 2 2 9 13 2" xfId="28113" xr:uid="{DDE24B9D-A4DD-48AB-9B6E-EAA6F9ED985A}"/>
    <cellStyle name="Normal 3 2 2 2 2 2 2 2 2 2 9 13 3" xfId="28114" xr:uid="{CE727F2E-15E8-4695-AE8C-44D2017EE7E2}"/>
    <cellStyle name="Normal 3 2 2 2 2 2 2 2 2 2 9 13 4" xfId="28115" xr:uid="{E3CFB85D-F7B0-4F32-813A-5560A54A5DF1}"/>
    <cellStyle name="Normal 3 2 2 2 2 2 2 2 2 2 9 14" xfId="28116" xr:uid="{C6808AEF-4E93-4D72-BA95-7AC36B7718BB}"/>
    <cellStyle name="Normal 3 2 2 2 2 2 2 2 2 2 9 15" xfId="28117" xr:uid="{9838B635-D411-4186-8084-F524917CD1BF}"/>
    <cellStyle name="Normal 3 2 2 2 2 2 2 2 2 2 9 16" xfId="28118" xr:uid="{AECE4544-859E-48C9-9734-8C48BE6B73EC}"/>
    <cellStyle name="Normal 3 2 2 2 2 2 2 2 2 2 9 2" xfId="28119" xr:uid="{A4DB1796-8D50-4D03-9C67-B0A85FDE06EB}"/>
    <cellStyle name="Normal 3 2 2 2 2 2 2 2 2 2 9 2 10" xfId="28120" xr:uid="{D24BE4BD-625B-405D-ABE6-8B6D464ED252}"/>
    <cellStyle name="Normal 3 2 2 2 2 2 2 2 2 2 9 2 11" xfId="28121" xr:uid="{8968A647-8AC5-4A29-ADC2-5784922FC202}"/>
    <cellStyle name="Normal 3 2 2 2 2 2 2 2 2 2 9 2 11 2" xfId="28122" xr:uid="{696F7D91-217B-4CEB-8488-4793EACEBC02}"/>
    <cellStyle name="Normal 3 2 2 2 2 2 2 2 2 2 9 2 11 3" xfId="28123" xr:uid="{0FA18A09-C7F7-4AFB-A6D0-41AC1775B840}"/>
    <cellStyle name="Normal 3 2 2 2 2 2 2 2 2 2 9 2 11 4" xfId="28124" xr:uid="{4DDE04F1-8010-4DA2-B88F-EAAEAEF8CC6F}"/>
    <cellStyle name="Normal 3 2 2 2 2 2 2 2 2 2 9 2 12" xfId="28125" xr:uid="{A1A954B1-4D17-4375-9380-BC6538F54176}"/>
    <cellStyle name="Normal 3 2 2 2 2 2 2 2 2 2 9 2 13" xfId="28126" xr:uid="{7D3C181B-5DDF-438B-9A46-18BB387931C1}"/>
    <cellStyle name="Normal 3 2 2 2 2 2 2 2 2 2 9 2 14" xfId="28127" xr:uid="{17483FAE-CB35-4D68-B6C3-6CBB689219A4}"/>
    <cellStyle name="Normal 3 2 2 2 2 2 2 2 2 2 9 2 2" xfId="28128" xr:uid="{1F5DCFE6-16B2-4957-BE9B-B8051DECC11A}"/>
    <cellStyle name="Normal 3 2 2 2 2 2 2 2 2 2 9 2 2 10" xfId="28129" xr:uid="{F8C44DC2-E820-4621-80E7-3FC380B424BD}"/>
    <cellStyle name="Normal 3 2 2 2 2 2 2 2 2 2 9 2 2 11" xfId="28130" xr:uid="{11BBB768-04DF-4893-A24B-1CA83140BEAB}"/>
    <cellStyle name="Normal 3 2 2 2 2 2 2 2 2 2 9 2 2 2" xfId="28131" xr:uid="{A18CF52B-C839-4FA8-A45D-436F73DE262E}"/>
    <cellStyle name="Normal 3 2 2 2 2 2 2 2 2 2 9 2 2 2 10" xfId="28132" xr:uid="{FA92DB1A-6717-43A2-8359-850F3C822A4B}"/>
    <cellStyle name="Normal 3 2 2 2 2 2 2 2 2 2 9 2 2 2 11" xfId="28133" xr:uid="{A00E1982-C567-4C2D-8968-7D502BB02087}"/>
    <cellStyle name="Normal 3 2 2 2 2 2 2 2 2 2 9 2 2 2 2" xfId="28134" xr:uid="{EE0F3555-0F01-4D91-808B-19F72EEB6B34}"/>
    <cellStyle name="Normal 3 2 2 2 2 2 2 2 2 2 9 2 2 2 2 2" xfId="28135" xr:uid="{63BA0800-5312-4288-AE6F-618AC5005199}"/>
    <cellStyle name="Normal 3 2 2 2 2 2 2 2 2 2 9 2 2 2 2 2 2" xfId="28136" xr:uid="{F14715B5-910B-4C52-A0BA-59098A1662A4}"/>
    <cellStyle name="Normal 3 2 2 2 2 2 2 2 2 2 9 2 2 2 2 2 3" xfId="28137" xr:uid="{BBBF35B8-6976-4672-AB0A-69C8CF0FDFFF}"/>
    <cellStyle name="Normal 3 2 2 2 2 2 2 2 2 2 9 2 2 2 2 2 4" xfId="28138" xr:uid="{EF505B7E-0EEE-4ECA-98F4-A9B2A00DC8A4}"/>
    <cellStyle name="Normal 3 2 2 2 2 2 2 2 2 2 9 2 2 2 2 3" xfId="28139" xr:uid="{830902FB-E9D9-49ED-BA20-F92384D5CE51}"/>
    <cellStyle name="Normal 3 2 2 2 2 2 2 2 2 2 9 2 2 2 2 4" xfId="28140" xr:uid="{00656C8A-2F13-42D7-81EF-8D1AECE6F369}"/>
    <cellStyle name="Normal 3 2 2 2 2 2 2 2 2 2 9 2 2 2 2 5" xfId="28141" xr:uid="{48D87E4C-599A-438C-8D12-3208D8BF8C7A}"/>
    <cellStyle name="Normal 3 2 2 2 2 2 2 2 2 2 9 2 2 2 2 6" xfId="28142" xr:uid="{B9D7F165-E9DB-4730-B32A-F59E6E729733}"/>
    <cellStyle name="Normal 3 2 2 2 2 2 2 2 2 2 9 2 2 2 3" xfId="28143" xr:uid="{1DECB03A-9937-4428-8B9C-BA67B620230F}"/>
    <cellStyle name="Normal 3 2 2 2 2 2 2 2 2 2 9 2 2 2 4" xfId="28144" xr:uid="{8FD62F76-4B7B-41EB-9F26-31A540B9B63B}"/>
    <cellStyle name="Normal 3 2 2 2 2 2 2 2 2 2 9 2 2 2 5" xfId="28145" xr:uid="{49B0D8A4-7177-4C23-BA0F-9D66E874D61F}"/>
    <cellStyle name="Normal 3 2 2 2 2 2 2 2 2 2 9 2 2 2 6" xfId="28146" xr:uid="{CB0F4BA1-2326-4B5C-B9ED-9298B3A7D16D}"/>
    <cellStyle name="Normal 3 2 2 2 2 2 2 2 2 2 9 2 2 2 7" xfId="28147" xr:uid="{9BF9CD9E-6B3B-4F03-B119-0318F1B81F1D}"/>
    <cellStyle name="Normal 3 2 2 2 2 2 2 2 2 2 9 2 2 2 8" xfId="28148" xr:uid="{27DE47CC-DA69-4159-A7CB-6DED375DF831}"/>
    <cellStyle name="Normal 3 2 2 2 2 2 2 2 2 2 9 2 2 2 8 2" xfId="28149" xr:uid="{78F371BE-F67A-4687-A2E9-89D283B96479}"/>
    <cellStyle name="Normal 3 2 2 2 2 2 2 2 2 2 9 2 2 2 8 3" xfId="28150" xr:uid="{A8A3759D-5A18-47B1-A78D-3EC23E81E45F}"/>
    <cellStyle name="Normal 3 2 2 2 2 2 2 2 2 2 9 2 2 2 8 4" xfId="28151" xr:uid="{D6C6B40D-A24C-4C57-BBD8-D6314C42741C}"/>
    <cellStyle name="Normal 3 2 2 2 2 2 2 2 2 2 9 2 2 2 9" xfId="28152" xr:uid="{3E0B226E-88CF-45E8-B274-0172DF43F44F}"/>
    <cellStyle name="Normal 3 2 2 2 2 2 2 2 2 2 9 2 2 3" xfId="28153" xr:uid="{7E64FB3A-8246-43ED-90A2-7ACAD734DA95}"/>
    <cellStyle name="Normal 3 2 2 2 2 2 2 2 2 2 9 2 2 3 2" xfId="28154" xr:uid="{A7AA23D6-2AD6-4D30-AD40-CA0F4019546A}"/>
    <cellStyle name="Normal 3 2 2 2 2 2 2 2 2 2 9 2 2 3 2 2" xfId="28155" xr:uid="{2B1751AF-6842-4393-AED9-D9F5AEB31E04}"/>
    <cellStyle name="Normal 3 2 2 2 2 2 2 2 2 2 9 2 2 3 2 3" xfId="28156" xr:uid="{8C3E7C3C-BA70-4C52-938D-55E2A83F101A}"/>
    <cellStyle name="Normal 3 2 2 2 2 2 2 2 2 2 9 2 2 3 2 4" xfId="28157" xr:uid="{19517EE4-B257-4825-B9F9-505F7DCFAFE2}"/>
    <cellStyle name="Normal 3 2 2 2 2 2 2 2 2 2 9 2 2 3 3" xfId="28158" xr:uid="{0BAAA617-8E63-4CCF-8941-6D74AB1027C5}"/>
    <cellStyle name="Normal 3 2 2 2 2 2 2 2 2 2 9 2 2 3 4" xfId="28159" xr:uid="{9655803D-8967-4610-8D37-C4EF7BCD4444}"/>
    <cellStyle name="Normal 3 2 2 2 2 2 2 2 2 2 9 2 2 3 5" xfId="28160" xr:uid="{E129DF1B-3487-42DB-AB1C-B5C5C76DFCF2}"/>
    <cellStyle name="Normal 3 2 2 2 2 2 2 2 2 2 9 2 2 3 6" xfId="28161" xr:uid="{09AEACC8-CC11-4F16-B0FF-DB4BC2B8B689}"/>
    <cellStyle name="Normal 3 2 2 2 2 2 2 2 2 2 9 2 2 4" xfId="28162" xr:uid="{D54103F7-98D8-4DAC-BE71-94018008AEBD}"/>
    <cellStyle name="Normal 3 2 2 2 2 2 2 2 2 2 9 2 2 5" xfId="28163" xr:uid="{B597A0A5-E9D2-447E-A678-E3F64DC1D616}"/>
    <cellStyle name="Normal 3 2 2 2 2 2 2 2 2 2 9 2 2 6" xfId="28164" xr:uid="{6C11B8E5-22DD-43AE-AEAD-B87F170D972B}"/>
    <cellStyle name="Normal 3 2 2 2 2 2 2 2 2 2 9 2 2 7" xfId="28165" xr:uid="{0498F3E7-F34E-467D-BDC4-8073745C3CF9}"/>
    <cellStyle name="Normal 3 2 2 2 2 2 2 2 2 2 9 2 2 8" xfId="28166" xr:uid="{842BCD36-DED2-4890-86CE-3690E5FD89DB}"/>
    <cellStyle name="Normal 3 2 2 2 2 2 2 2 2 2 9 2 2 8 2" xfId="28167" xr:uid="{5B3016DF-E83E-4BDD-8BC5-6008B7DB6E20}"/>
    <cellStyle name="Normal 3 2 2 2 2 2 2 2 2 2 9 2 2 8 3" xfId="28168" xr:uid="{B449CCDF-6435-4BED-A37B-3A92062D7271}"/>
    <cellStyle name="Normal 3 2 2 2 2 2 2 2 2 2 9 2 2 8 4" xfId="28169" xr:uid="{EB78494C-FC14-4723-96D3-E21210B824C2}"/>
    <cellStyle name="Normal 3 2 2 2 2 2 2 2 2 2 9 2 2 9" xfId="28170" xr:uid="{1B384992-6BD3-4D99-B767-75F4F4B3FBD6}"/>
    <cellStyle name="Normal 3 2 2 2 2 2 2 2 2 2 9 2 3" xfId="28171" xr:uid="{F0CEAE9B-FF90-4845-8BEC-84203BE4A3DA}"/>
    <cellStyle name="Normal 3 2 2 2 2 2 2 2 2 2 9 2 4" xfId="28172" xr:uid="{0B501A3A-437B-498F-8C8D-6A4E0F159F5C}"/>
    <cellStyle name="Normal 3 2 2 2 2 2 2 2 2 2 9 2 5" xfId="28173" xr:uid="{B83FC6DF-13DF-4AB3-8615-9EB6F2F4408D}"/>
    <cellStyle name="Normal 3 2 2 2 2 2 2 2 2 2 9 2 5 2" xfId="28174" xr:uid="{A3CC5F83-B4A9-44AB-B555-065AF7AD9233}"/>
    <cellStyle name="Normal 3 2 2 2 2 2 2 2 2 2 9 2 5 2 2" xfId="28175" xr:uid="{10433DFB-51C6-4A81-A0FD-DD1AB2E720ED}"/>
    <cellStyle name="Normal 3 2 2 2 2 2 2 2 2 2 9 2 5 2 3" xfId="28176" xr:uid="{11CF62AE-D905-4E8F-BA18-3E5C4A4815CE}"/>
    <cellStyle name="Normal 3 2 2 2 2 2 2 2 2 2 9 2 5 2 4" xfId="28177" xr:uid="{0D6205FB-0D18-4ACB-BD3F-3C279FB62CC7}"/>
    <cellStyle name="Normal 3 2 2 2 2 2 2 2 2 2 9 2 5 3" xfId="28178" xr:uid="{3D589376-0E91-4678-A6D3-499C3280E720}"/>
    <cellStyle name="Normal 3 2 2 2 2 2 2 2 2 2 9 2 5 4" xfId="28179" xr:uid="{F79554CB-9552-416A-8B5D-F0220B65249F}"/>
    <cellStyle name="Normal 3 2 2 2 2 2 2 2 2 2 9 2 5 5" xfId="28180" xr:uid="{8A70BA90-3C5F-4B1F-9CE4-1A8858303D96}"/>
    <cellStyle name="Normal 3 2 2 2 2 2 2 2 2 2 9 2 5 6" xfId="28181" xr:uid="{E98EAA6E-77B3-4FA8-9215-50B10AAACB20}"/>
    <cellStyle name="Normal 3 2 2 2 2 2 2 2 2 2 9 2 6" xfId="28182" xr:uid="{2A070479-F1AA-4290-AA9D-C2F5FAE3465F}"/>
    <cellStyle name="Normal 3 2 2 2 2 2 2 2 2 2 9 2 7" xfId="28183" xr:uid="{38798364-6601-4149-B3B2-4303D8FE2FD9}"/>
    <cellStyle name="Normal 3 2 2 2 2 2 2 2 2 2 9 2 8" xfId="28184" xr:uid="{7ABFA886-E728-49F5-BCE0-9B3657540396}"/>
    <cellStyle name="Normal 3 2 2 2 2 2 2 2 2 2 9 2 9" xfId="28185" xr:uid="{D67D971E-10DD-4BDE-8E6B-4B2B8ECD5DD1}"/>
    <cellStyle name="Normal 3 2 2 2 2 2 2 2 2 2 9 3" xfId="28186" xr:uid="{F93D9CB8-855C-4F32-85EA-475391382960}"/>
    <cellStyle name="Normal 3 2 2 2 2 2 2 2 2 2 9 4" xfId="28187" xr:uid="{7447C6D7-E291-47D5-B12B-A824214BDBF1}"/>
    <cellStyle name="Normal 3 2 2 2 2 2 2 2 2 2 9 5" xfId="28188" xr:uid="{5AFB8EBC-155E-4A98-8D71-D78964413C8D}"/>
    <cellStyle name="Normal 3 2 2 2 2 2 2 2 2 2 9 5 10" xfId="28189" xr:uid="{C808301F-DFEA-4011-91B1-9CA925512061}"/>
    <cellStyle name="Normal 3 2 2 2 2 2 2 2 2 2 9 5 11" xfId="28190" xr:uid="{45AE170D-FC91-43CF-BBE6-CB494009C06F}"/>
    <cellStyle name="Normal 3 2 2 2 2 2 2 2 2 2 9 5 2" xfId="28191" xr:uid="{8CB38EF8-7068-4E6E-BE24-2F1F24A9CD9D}"/>
    <cellStyle name="Normal 3 2 2 2 2 2 2 2 2 2 9 5 2 10" xfId="28192" xr:uid="{33B459BF-D019-4ED7-999E-11C04CEFC5F9}"/>
    <cellStyle name="Normal 3 2 2 2 2 2 2 2 2 2 9 5 2 11" xfId="28193" xr:uid="{22AC9EC0-2D3D-4485-A908-8B75FD082E48}"/>
    <cellStyle name="Normal 3 2 2 2 2 2 2 2 2 2 9 5 2 2" xfId="28194" xr:uid="{A301D85A-BF90-4BD1-9904-D9F6EF2C9CDA}"/>
    <cellStyle name="Normal 3 2 2 2 2 2 2 2 2 2 9 5 2 2 2" xfId="28195" xr:uid="{900989ED-E467-4320-88FD-DCFE291A76A4}"/>
    <cellStyle name="Normal 3 2 2 2 2 2 2 2 2 2 9 5 2 2 2 2" xfId="28196" xr:uid="{F6339216-2076-4FE4-B879-CD067DF5481C}"/>
    <cellStyle name="Normal 3 2 2 2 2 2 2 2 2 2 9 5 2 2 2 3" xfId="28197" xr:uid="{21424F7F-C288-4EED-A6F0-32170F89C88C}"/>
    <cellStyle name="Normal 3 2 2 2 2 2 2 2 2 2 9 5 2 2 2 4" xfId="28198" xr:uid="{2FF35D2E-8029-43B2-BFD8-5524E621E10A}"/>
    <cellStyle name="Normal 3 2 2 2 2 2 2 2 2 2 9 5 2 2 3" xfId="28199" xr:uid="{3C87EF11-C2BE-49B2-9917-C7C17F07CA47}"/>
    <cellStyle name="Normal 3 2 2 2 2 2 2 2 2 2 9 5 2 2 4" xfId="28200" xr:uid="{F46049D3-0ABE-47B4-81AF-49B29F78284A}"/>
    <cellStyle name="Normal 3 2 2 2 2 2 2 2 2 2 9 5 2 2 5" xfId="28201" xr:uid="{5A2C8B63-FB85-46F5-B469-7CD27F2B78EE}"/>
    <cellStyle name="Normal 3 2 2 2 2 2 2 2 2 2 9 5 2 2 6" xfId="28202" xr:uid="{3A7EE1C8-ED38-44A6-A458-EF687CA1FF79}"/>
    <cellStyle name="Normal 3 2 2 2 2 2 2 2 2 2 9 5 2 3" xfId="28203" xr:uid="{F7366EE3-027C-48C1-97DA-497F179E5C28}"/>
    <cellStyle name="Normal 3 2 2 2 2 2 2 2 2 2 9 5 2 4" xfId="28204" xr:uid="{2F562834-27B2-48DD-9867-B9A83C9C2DBF}"/>
    <cellStyle name="Normal 3 2 2 2 2 2 2 2 2 2 9 5 2 5" xfId="28205" xr:uid="{8AAA8F40-2FD4-41B5-9017-B31E77D03E1A}"/>
    <cellStyle name="Normal 3 2 2 2 2 2 2 2 2 2 9 5 2 6" xfId="28206" xr:uid="{69A58525-5BFA-4C20-BBF9-C266A337A7EF}"/>
    <cellStyle name="Normal 3 2 2 2 2 2 2 2 2 2 9 5 2 7" xfId="28207" xr:uid="{1037FB9B-4DC1-4D22-BD76-F1B45127F4D5}"/>
    <cellStyle name="Normal 3 2 2 2 2 2 2 2 2 2 9 5 2 8" xfId="28208" xr:uid="{6E5EC19E-D069-4223-8B67-0D9F16E483C2}"/>
    <cellStyle name="Normal 3 2 2 2 2 2 2 2 2 2 9 5 2 8 2" xfId="28209" xr:uid="{8A56AB28-9FB3-499C-9713-CB13BAE7ED4A}"/>
    <cellStyle name="Normal 3 2 2 2 2 2 2 2 2 2 9 5 2 8 3" xfId="28210" xr:uid="{F90EA105-0BB4-4AA4-848F-23C3EA3662AB}"/>
    <cellStyle name="Normal 3 2 2 2 2 2 2 2 2 2 9 5 2 8 4" xfId="28211" xr:uid="{6CB3CE45-1069-40E7-B2EE-CD7905517F59}"/>
    <cellStyle name="Normal 3 2 2 2 2 2 2 2 2 2 9 5 2 9" xfId="28212" xr:uid="{0A8FDBE5-9B62-4019-9FD6-50E05F070DD9}"/>
    <cellStyle name="Normal 3 2 2 2 2 2 2 2 2 2 9 5 3" xfId="28213" xr:uid="{92127042-093A-453B-A4BF-C4523E04370E}"/>
    <cellStyle name="Normal 3 2 2 2 2 2 2 2 2 2 9 5 3 2" xfId="28214" xr:uid="{AE2058D8-8C92-4951-ABEA-93B7E3F4DEA2}"/>
    <cellStyle name="Normal 3 2 2 2 2 2 2 2 2 2 9 5 3 2 2" xfId="28215" xr:uid="{575DFC8A-2E32-4D56-B6D9-105A1119D3AC}"/>
    <cellStyle name="Normal 3 2 2 2 2 2 2 2 2 2 9 5 3 2 3" xfId="28216" xr:uid="{7F9BD57C-B948-4CCF-AF25-14C39F68709E}"/>
    <cellStyle name="Normal 3 2 2 2 2 2 2 2 2 2 9 5 3 2 4" xfId="28217" xr:uid="{B6EB099F-6E1F-4971-B309-9BE21B68D051}"/>
    <cellStyle name="Normal 3 2 2 2 2 2 2 2 2 2 9 5 3 3" xfId="28218" xr:uid="{EC7CEA3E-FDC7-4AF7-941D-8A2E2FD55010}"/>
    <cellStyle name="Normal 3 2 2 2 2 2 2 2 2 2 9 5 3 4" xfId="28219" xr:uid="{154E583A-64C2-484C-B24D-E708AB9FD92F}"/>
    <cellStyle name="Normal 3 2 2 2 2 2 2 2 2 2 9 5 3 5" xfId="28220" xr:uid="{CC4A282B-973A-41B0-B8C2-B2F98342563B}"/>
    <cellStyle name="Normal 3 2 2 2 2 2 2 2 2 2 9 5 3 6" xfId="28221" xr:uid="{E1E387D9-DD89-4BA6-983B-6B87BD0242A5}"/>
    <cellStyle name="Normal 3 2 2 2 2 2 2 2 2 2 9 5 4" xfId="28222" xr:uid="{81BD7F78-4057-4939-9B1B-F007B222BAA8}"/>
    <cellStyle name="Normal 3 2 2 2 2 2 2 2 2 2 9 5 5" xfId="28223" xr:uid="{B16380BD-1AC7-4CAF-99D4-8310300EB488}"/>
    <cellStyle name="Normal 3 2 2 2 2 2 2 2 2 2 9 5 6" xfId="28224" xr:uid="{AD4CC4F5-E555-4F69-94C6-B35397F3155C}"/>
    <cellStyle name="Normal 3 2 2 2 2 2 2 2 2 2 9 5 7" xfId="28225" xr:uid="{B75EFA20-C808-4727-98EF-9F227A881FDB}"/>
    <cellStyle name="Normal 3 2 2 2 2 2 2 2 2 2 9 5 8" xfId="28226" xr:uid="{4037FEE0-215D-4BA8-AAAB-295A10288BF4}"/>
    <cellStyle name="Normal 3 2 2 2 2 2 2 2 2 2 9 5 8 2" xfId="28227" xr:uid="{F97D59D8-DFB0-4E1F-9D7D-CD1977B28A0E}"/>
    <cellStyle name="Normal 3 2 2 2 2 2 2 2 2 2 9 5 8 3" xfId="28228" xr:uid="{8EF65004-F173-4C66-88B2-196E359B3628}"/>
    <cellStyle name="Normal 3 2 2 2 2 2 2 2 2 2 9 5 8 4" xfId="28229" xr:uid="{55F79260-FB02-4879-A442-AF41B440E7E1}"/>
    <cellStyle name="Normal 3 2 2 2 2 2 2 2 2 2 9 5 9" xfId="28230" xr:uid="{2CADBC3F-4BEA-4A77-A527-347E5C601258}"/>
    <cellStyle name="Normal 3 2 2 2 2 2 2 2 2 2 9 6" xfId="28231" xr:uid="{255E9465-FAA2-42B6-9438-B6CD7936E708}"/>
    <cellStyle name="Normal 3 2 2 2 2 2 2 2 2 2 9 7" xfId="28232" xr:uid="{E02958F2-899B-4BC6-B182-101CCB6FCC8E}"/>
    <cellStyle name="Normal 3 2 2 2 2 2 2 2 2 2 9 7 2" xfId="28233" xr:uid="{9BEF2F79-390F-412A-9081-B60A83EC36B0}"/>
    <cellStyle name="Normal 3 2 2 2 2 2 2 2 2 2 9 7 2 2" xfId="28234" xr:uid="{72EA3EE5-2EA4-4E01-8D5B-C4D34634FADC}"/>
    <cellStyle name="Normal 3 2 2 2 2 2 2 2 2 2 9 7 2 3" xfId="28235" xr:uid="{6F11DAF5-1EE4-4BB3-9AB8-3C35532BC166}"/>
    <cellStyle name="Normal 3 2 2 2 2 2 2 2 2 2 9 7 2 4" xfId="28236" xr:uid="{262DAA83-D83C-4967-A55C-8021C39B2E90}"/>
    <cellStyle name="Normal 3 2 2 2 2 2 2 2 2 2 9 7 3" xfId="28237" xr:uid="{3162C7D6-1B47-45C3-AA61-CE9A6BC016FB}"/>
    <cellStyle name="Normal 3 2 2 2 2 2 2 2 2 2 9 7 4" xfId="28238" xr:uid="{4C93F795-82E8-4246-B0C9-4FB275408E8C}"/>
    <cellStyle name="Normal 3 2 2 2 2 2 2 2 2 2 9 7 5" xfId="28239" xr:uid="{7FA4984C-4562-4AF6-BC71-8B25613E658E}"/>
    <cellStyle name="Normal 3 2 2 2 2 2 2 2 2 2 9 7 6" xfId="28240" xr:uid="{39F239C8-086B-4EE2-90FB-F4479EB36C0F}"/>
    <cellStyle name="Normal 3 2 2 2 2 2 2 2 2 2 9 8" xfId="28241" xr:uid="{86D58622-6AA6-4B0D-BDA3-DF73C8F1B7F7}"/>
    <cellStyle name="Normal 3 2 2 2 2 2 2 2 2 2 9 9" xfId="28242" xr:uid="{92FE5828-A351-437A-B864-688EAC3D405E}"/>
    <cellStyle name="Normal 3 2 2 2 2 2 2 2 2 20" xfId="28243" xr:uid="{15B9AE0F-A4C1-4E7B-9BCD-B6A36FB8F344}"/>
    <cellStyle name="Normal 3 2 2 2 2 2 2 2 2 21" xfId="28244" xr:uid="{90A91F67-5C59-4818-B282-E40A6074EDBC}"/>
    <cellStyle name="Normal 3 2 2 2 2 2 2 2 2 21 2" xfId="28245" xr:uid="{31689140-33BB-43D3-88B0-EF49674360EC}"/>
    <cellStyle name="Normal 3 2 2 2 2 2 2 2 2 21 2 2" xfId="28246" xr:uid="{E10D194A-0C33-4045-848D-F1074630D8EF}"/>
    <cellStyle name="Normal 3 2 2 2 2 2 2 2 2 21 2 3" xfId="28247" xr:uid="{323D437E-5164-4039-8C63-3EAA9AE79E90}"/>
    <cellStyle name="Normal 3 2 2 2 2 2 2 2 2 21 2 4" xfId="28248" xr:uid="{AF444033-F675-42A9-8F55-3C03FA0D9B55}"/>
    <cellStyle name="Normal 3 2 2 2 2 2 2 2 2 21 3" xfId="28249" xr:uid="{C1F04A29-9254-4DD9-BCAC-2C3F0D204009}"/>
    <cellStyle name="Normal 3 2 2 2 2 2 2 2 2 21 4" xfId="28250" xr:uid="{E103219B-84F5-4B48-8840-A9E998E2A4CE}"/>
    <cellStyle name="Normal 3 2 2 2 2 2 2 2 2 21 5" xfId="28251" xr:uid="{20BBB8EA-0BA2-49D6-8DB8-A678A4ABDF48}"/>
    <cellStyle name="Normal 3 2 2 2 2 2 2 2 2 21 6" xfId="28252" xr:uid="{EBE0F8B0-78B8-4211-AC14-3B437A55497A}"/>
    <cellStyle name="Normal 3 2 2 2 2 2 2 2 2 22" xfId="28253" xr:uid="{CBE65CA5-F369-46E9-8512-1CC9C609FA0E}"/>
    <cellStyle name="Normal 3 2 2 2 2 2 2 2 2 23" xfId="28254" xr:uid="{359F81DB-7EB9-4508-BED5-85B575CF7784}"/>
    <cellStyle name="Normal 3 2 2 2 2 2 2 2 2 24" xfId="28255" xr:uid="{DBAA0988-B544-466A-A5FD-DDF8610B2880}"/>
    <cellStyle name="Normal 3 2 2 2 2 2 2 2 2 25" xfId="28256" xr:uid="{3194E037-B10B-44FD-A053-1BD633B63CF3}"/>
    <cellStyle name="Normal 3 2 2 2 2 2 2 2 2 26" xfId="28257" xr:uid="{B7E67523-8942-412E-98FF-9DD9F63EB5A3}"/>
    <cellStyle name="Normal 3 2 2 2 2 2 2 2 2 27" xfId="28258" xr:uid="{0960F1BC-B9F4-4BE8-BB79-DFD5F7C8BD6A}"/>
    <cellStyle name="Normal 3 2 2 2 2 2 2 2 2 27 2" xfId="28259" xr:uid="{FC267FBF-91A3-4115-936E-A3E9A7835F0F}"/>
    <cellStyle name="Normal 3 2 2 2 2 2 2 2 2 27 3" xfId="28260" xr:uid="{4D2A3B8C-1311-450A-93CD-35A4DA0C7613}"/>
    <cellStyle name="Normal 3 2 2 2 2 2 2 2 2 27 4" xfId="28261" xr:uid="{44EB3850-799E-45A2-951E-6E0B811D2479}"/>
    <cellStyle name="Normal 3 2 2 2 2 2 2 2 2 28" xfId="28262" xr:uid="{F0949879-A56C-4EBF-80AA-D8C24FDB9E89}"/>
    <cellStyle name="Normal 3 2 2 2 2 2 2 2 2 29" xfId="28263" xr:uid="{5E474181-05E8-487D-A77C-998A6346618D}"/>
    <cellStyle name="Normal 3 2 2 2 2 2 2 2 2 3" xfId="28264" xr:uid="{BAE33FE5-5037-42CC-B63A-2DC24EF7E6CD}"/>
    <cellStyle name="Normal 3 2 2 2 2 2 2 2 2 30" xfId="28265" xr:uid="{C6E69282-CC67-4313-A335-AAC9590C9E17}"/>
    <cellStyle name="Normal 3 2 2 2 2 2 2 2 2 31" xfId="28266" xr:uid="{42F71004-021E-4F49-A983-AD435001A0F0}"/>
    <cellStyle name="Normal 3 2 2 2 2 2 2 2 2 32" xfId="28267" xr:uid="{FEE7CD4B-EC7B-44C4-8280-EA7360CFFF5D}"/>
    <cellStyle name="Normal 3 2 2 2 2 2 2 2 2 33" xfId="28268" xr:uid="{824C4097-4DA1-4EFE-A908-4718B35AF06D}"/>
    <cellStyle name="Normal 3 2 2 2 2 2 2 2 2 34" xfId="28269" xr:uid="{53C2A735-CAA4-417D-8AE6-F89940C86824}"/>
    <cellStyle name="Normal 3 2 2 2 2 2 2 2 2 35" xfId="28270" xr:uid="{D4843883-D6F3-492E-B21C-F72849A34BB0}"/>
    <cellStyle name="Normal 3 2 2 2 2 2 2 2 2 36" xfId="28271" xr:uid="{F8528522-F036-455A-A82D-D5770C81EF0F}"/>
    <cellStyle name="Normal 3 2 2 2 2 2 2 2 2 37" xfId="28272" xr:uid="{D1EEFF0F-9A44-4146-8497-778BEEC85EC2}"/>
    <cellStyle name="Normal 3 2 2 2 2 2 2 2 2 38" xfId="28273" xr:uid="{B8014D8B-0706-4D44-95C2-E8A03497B28D}"/>
    <cellStyle name="Normal 3 2 2 2 2 2 2 2 2 39" xfId="28274" xr:uid="{480C747C-7717-4FD1-84E0-2945B33BFB72}"/>
    <cellStyle name="Normal 3 2 2 2 2 2 2 2 2 4" xfId="28275" xr:uid="{E02A1BF2-9EEB-46EA-A72F-38399FEFDFC4}"/>
    <cellStyle name="Normal 3 2 2 2 2 2 2 2 2 40" xfId="28276" xr:uid="{89694916-5865-4FC8-ABDB-87EDA992EB6A}"/>
    <cellStyle name="Normal 3 2 2 2 2 2 2 2 2 41" xfId="28277" xr:uid="{DBC73F6F-E255-4534-9FEB-FCDA08F62EE7}"/>
    <cellStyle name="Normal 3 2 2 2 2 2 2 2 2 42" xfId="28278" xr:uid="{5A2FFC69-C23E-475E-9435-773E86B495BA}"/>
    <cellStyle name="Normal 3 2 2 2 2 2 2 2 2 42 2" xfId="28279" xr:uid="{DDF6B09D-E32B-47BB-B4AE-02A5D5F6B7EF}"/>
    <cellStyle name="Normal 3 2 2 2 2 2 2 2 2 42 3" xfId="28280" xr:uid="{FD635136-CD4A-4AF4-9688-22D850FF2DF0}"/>
    <cellStyle name="Normal 3 2 2 2 2 2 2 2 2 42 4" xfId="28281" xr:uid="{84FCA815-7990-4148-8987-235DFA7616A1}"/>
    <cellStyle name="Normal 3 2 2 2 2 2 2 2 2 42 5" xfId="28282" xr:uid="{D633B462-CC9C-4E6C-9605-CFFC360C9E00}"/>
    <cellStyle name="Normal 3 2 2 2 2 2 2 2 2 42 6" xfId="28283" xr:uid="{AAB35558-B247-4B51-8E9B-D813F4F47FD4}"/>
    <cellStyle name="Normal 3 2 2 2 2 2 2 2 2 42 7" xfId="28284" xr:uid="{D3F51EC3-CE42-4DC2-9917-947BFA2358EC}"/>
    <cellStyle name="Normal 3 2 2 2 2 2 2 2 2 43" xfId="28285" xr:uid="{D1DDE4B9-56C6-42ED-B9EB-C8010F3A638E}"/>
    <cellStyle name="Normal 3 2 2 2 2 2 2 2 2 44" xfId="28286" xr:uid="{6E00EE09-08A7-4401-AA39-652D7F94BFB9}"/>
    <cellStyle name="Normal 3 2 2 2 2 2 2 2 2 45" xfId="28287" xr:uid="{430AAFB5-47A1-486F-BA63-25DA5D434D3F}"/>
    <cellStyle name="Normal 3 2 2 2 2 2 2 2 2 46" xfId="28288" xr:uid="{73E26F1C-9F82-4841-9FC6-378C413F3F50}"/>
    <cellStyle name="Normal 3 2 2 2 2 2 2 2 2 47" xfId="28289" xr:uid="{78D594C4-8D20-4ED4-96E2-3EEF0552C285}"/>
    <cellStyle name="Normal 3 2 2 2 2 2 2 2 2 48" xfId="28290" xr:uid="{044604F5-02BE-448D-BE00-FC83A366B895}"/>
    <cellStyle name="Normal 3 2 2 2 2 2 2 2 2 49" xfId="28291" xr:uid="{918D3ECA-29D0-4838-B5A8-D5D0F4B04988}"/>
    <cellStyle name="Normal 3 2 2 2 2 2 2 2 2 5" xfId="28292" xr:uid="{7796F4CA-150D-4662-AB83-F466DFA4FD46}"/>
    <cellStyle name="Normal 3 2 2 2 2 2 2 2 2 50" xfId="28293" xr:uid="{98F2FA4D-3C81-4AF8-ADEF-623E5BE0D9A9}"/>
    <cellStyle name="Normal 3 2 2 2 2 2 2 2 2 51" xfId="28294" xr:uid="{39C43C3D-FD19-4AB1-930E-0791E25659D5}"/>
    <cellStyle name="Normal 3 2 2 2 2 2 2 2 2 52" xfId="28295" xr:uid="{49D3A7D7-F1F2-4359-B3DD-3624DE564B8E}"/>
    <cellStyle name="Normal 3 2 2 2 2 2 2 2 2 53" xfId="28296" xr:uid="{40CBFAF1-F4E7-47F0-A490-24127D589846}"/>
    <cellStyle name="Normal 3 2 2 2 2 2 2 2 2 54" xfId="28297" xr:uid="{58DD1FD8-EF71-4480-B535-AECB1B659872}"/>
    <cellStyle name="Normal 3 2 2 2 2 2 2 2 2 55" xfId="28298" xr:uid="{1C896478-005B-4B08-9063-00FD372D7FDB}"/>
    <cellStyle name="Normal 3 2 2 2 2 2 2 2 2 56" xfId="28299" xr:uid="{9B3A4CE1-2474-47CD-BCB7-1A6BA1DC27FE}"/>
    <cellStyle name="Normal 3 2 2 2 2 2 2 2 2 57" xfId="28300" xr:uid="{BE617810-0624-4977-A2C7-0EDA104F7F37}"/>
    <cellStyle name="Normal 3 2 2 2 2 2 2 2 2 58" xfId="28301" xr:uid="{C3C059BB-2979-40D4-AEB9-6AB6FB44098F}"/>
    <cellStyle name="Normal 3 2 2 2 2 2 2 2 2 59" xfId="28302" xr:uid="{2B75369E-71A2-445F-8060-473EF36D2924}"/>
    <cellStyle name="Normal 3 2 2 2 2 2 2 2 2 6" xfId="28303" xr:uid="{FF8FC600-5375-4989-87B9-0C161B54328F}"/>
    <cellStyle name="Normal 3 2 2 2 2 2 2 2 2 60" xfId="28304" xr:uid="{FE7C96AE-7AB5-4388-8F84-40223C689513}"/>
    <cellStyle name="Normal 3 2 2 2 2 2 2 2 2 61" xfId="28305" xr:uid="{6D104EF6-481B-45A1-8D7A-7EADB0D8F5BA}"/>
    <cellStyle name="Normal 3 2 2 2 2 2 2 2 2 62" xfId="28306" xr:uid="{178B5D2C-F8CD-4B40-9AA6-7B55A0FD3972}"/>
    <cellStyle name="Normal 3 2 2 2 2 2 2 2 2 63" xfId="28307" xr:uid="{8AD8F562-42A1-45C9-ADE4-B9A8D5CA7679}"/>
    <cellStyle name="Normal 3 2 2 2 2 2 2 2 2 64" xfId="28308" xr:uid="{A5A22980-F08C-4E8D-BF38-E6D22578C10D}"/>
    <cellStyle name="Normal 3 2 2 2 2 2 2 2 2 65" xfId="28309" xr:uid="{2D54E260-2066-48DF-917D-0C9FDE2728E1}"/>
    <cellStyle name="Normal 3 2 2 2 2 2 2 2 2 66" xfId="28310" xr:uid="{97452AB8-170D-4C67-BCE1-7B86DBF4023A}"/>
    <cellStyle name="Normal 3 2 2 2 2 2 2 2 2 67" xfId="28311" xr:uid="{DF3F49DE-C7F5-4378-BA01-A391B821BCBA}"/>
    <cellStyle name="Normal 3 2 2 2 2 2 2 2 2 68" xfId="28312" xr:uid="{197E99C0-21B9-4DC4-8B84-B920689511CC}"/>
    <cellStyle name="Normal 3 2 2 2 2 2 2 2 2 69" xfId="28313" xr:uid="{C7FB64EE-6078-4D86-8500-A5D1E2C84350}"/>
    <cellStyle name="Normal 3 2 2 2 2 2 2 2 2 7" xfId="28314" xr:uid="{AB4F93F2-6F5F-4642-9C46-E947D82BCFCB}"/>
    <cellStyle name="Normal 3 2 2 2 2 2 2 2 2 70" xfId="28315" xr:uid="{1EFC9852-CAA7-4938-891E-3BED0A104160}"/>
    <cellStyle name="Normal 3 2 2 2 2 2 2 2 2 71" xfId="28316" xr:uid="{67C71487-1069-4F25-9C2C-8EF21BAAFAA3}"/>
    <cellStyle name="Normal 3 2 2 2 2 2 2 2 2 72" xfId="28317" xr:uid="{9EF39402-D7C2-49DC-A960-AF87A2DE395A}"/>
    <cellStyle name="Normal 3 2 2 2 2 2 2 2 2 73" xfId="28318" xr:uid="{503CF857-5755-4109-89CC-1E204D339C53}"/>
    <cellStyle name="Normal 3 2 2 2 2 2 2 2 2 74" xfId="28319" xr:uid="{5742C8E4-C0F2-4EB7-B95A-8AD99805700D}"/>
    <cellStyle name="Normal 3 2 2 2 2 2 2 2 2 74 2" xfId="28320" xr:uid="{0BCCB9E4-7297-4FF2-8022-3515D1D90F32}"/>
    <cellStyle name="Normal 3 2 2 2 2 2 2 2 2 74 3" xfId="28321" xr:uid="{4DF6CD10-3A85-497B-ACBC-0FB436D504ED}"/>
    <cellStyle name="Normal 3 2 2 2 2 2 2 2 2 74 4" xfId="28322" xr:uid="{D7AA4356-BFCF-468C-879D-3D568BD8307C}"/>
    <cellStyle name="Normal 3 2 2 2 2 2 2 2 2 75" xfId="28323" xr:uid="{656ED86A-F229-4FF7-97E1-962BE1B8A441}"/>
    <cellStyle name="Normal 3 2 2 2 2 2 2 2 2 76" xfId="28324" xr:uid="{24C41C26-EAD5-4D95-AAD4-855C49F42FC4}"/>
    <cellStyle name="Normal 3 2 2 2 2 2 2 2 2 8" xfId="28325" xr:uid="{890F6792-7C62-42F7-95D4-764150612B95}"/>
    <cellStyle name="Normal 3 2 2 2 2 2 2 2 2 8 10" xfId="28326" xr:uid="{8ABBCC94-7BB9-4428-88E0-DCC997FA7831}"/>
    <cellStyle name="Normal 3 2 2 2 2 2 2 2 2 8 11" xfId="28327" xr:uid="{E991207C-EB3D-40D3-9000-517E1BB94570}"/>
    <cellStyle name="Normal 3 2 2 2 2 2 2 2 2 8 11 10" xfId="28328" xr:uid="{F816FDB6-3739-470E-9DFB-D52DC40292A5}"/>
    <cellStyle name="Normal 3 2 2 2 2 2 2 2 2 8 11 11" xfId="28329" xr:uid="{65E78FA8-530D-43A3-A125-FA7AAD5EA7D5}"/>
    <cellStyle name="Normal 3 2 2 2 2 2 2 2 2 8 11 11 2" xfId="28330" xr:uid="{1349E5B4-FEFD-4AF0-9D5B-B8D4A28194E3}"/>
    <cellStyle name="Normal 3 2 2 2 2 2 2 2 2 8 11 11 3" xfId="28331" xr:uid="{9E108DFE-62CA-4A50-9DC2-FFCE46D0BD13}"/>
    <cellStyle name="Normal 3 2 2 2 2 2 2 2 2 8 11 11 4" xfId="28332" xr:uid="{B87565BE-6CF4-4EB9-B3CE-421FAF287CF7}"/>
    <cellStyle name="Normal 3 2 2 2 2 2 2 2 2 8 11 12" xfId="28333" xr:uid="{D39EF9E3-06EE-4412-9D6B-000FB9681664}"/>
    <cellStyle name="Normal 3 2 2 2 2 2 2 2 2 8 11 13" xfId="28334" xr:uid="{DAFF9210-6146-4411-AE52-20EB7E5CF63C}"/>
    <cellStyle name="Normal 3 2 2 2 2 2 2 2 2 8 11 14" xfId="28335" xr:uid="{8BAD8A26-5F37-4F12-A129-4DAA85B21409}"/>
    <cellStyle name="Normal 3 2 2 2 2 2 2 2 2 8 11 2" xfId="28336" xr:uid="{994A390A-F055-4327-9FEF-BA32D3C23F23}"/>
    <cellStyle name="Normal 3 2 2 2 2 2 2 2 2 8 11 2 10" xfId="28337" xr:uid="{7C6EE78D-1A01-47DC-9E81-92284AD7F390}"/>
    <cellStyle name="Normal 3 2 2 2 2 2 2 2 2 8 11 2 11" xfId="28338" xr:uid="{E72C1E71-1449-4920-B649-8568E8363272}"/>
    <cellStyle name="Normal 3 2 2 2 2 2 2 2 2 8 11 2 2" xfId="28339" xr:uid="{0BAFCF81-BEA5-4FD6-A5A7-DB832968664E}"/>
    <cellStyle name="Normal 3 2 2 2 2 2 2 2 2 8 11 2 2 10" xfId="28340" xr:uid="{175AECF0-49F9-4FA3-9DE2-A4E881E0CBFA}"/>
    <cellStyle name="Normal 3 2 2 2 2 2 2 2 2 8 11 2 2 11" xfId="28341" xr:uid="{03355067-9AE5-49AC-9506-C74380E5D46F}"/>
    <cellStyle name="Normal 3 2 2 2 2 2 2 2 2 8 11 2 2 2" xfId="28342" xr:uid="{85AAAB85-5716-4698-8718-58C810DE8C23}"/>
    <cellStyle name="Normal 3 2 2 2 2 2 2 2 2 8 11 2 2 2 2" xfId="28343" xr:uid="{62376607-7D1E-4313-BFA6-2E6C169EB800}"/>
    <cellStyle name="Normal 3 2 2 2 2 2 2 2 2 8 11 2 2 2 2 2" xfId="28344" xr:uid="{8A55E312-D152-41C2-A3B2-149F884A5524}"/>
    <cellStyle name="Normal 3 2 2 2 2 2 2 2 2 8 11 2 2 2 2 3" xfId="28345" xr:uid="{FF76CD93-DBC7-4CE5-B243-776157AA376D}"/>
    <cellStyle name="Normal 3 2 2 2 2 2 2 2 2 8 11 2 2 2 2 4" xfId="28346" xr:uid="{208D2CF0-56DB-4531-B651-4588C2622D11}"/>
    <cellStyle name="Normal 3 2 2 2 2 2 2 2 2 8 11 2 2 2 3" xfId="28347" xr:uid="{B01D7EA5-11E9-4BF0-8E4E-0D3A7A0066AC}"/>
    <cellStyle name="Normal 3 2 2 2 2 2 2 2 2 8 11 2 2 2 4" xfId="28348" xr:uid="{5931A615-5120-4B57-B97F-AB0FCAEAB29D}"/>
    <cellStyle name="Normal 3 2 2 2 2 2 2 2 2 8 11 2 2 2 5" xfId="28349" xr:uid="{D213E21A-4175-4EA4-AFA3-2DF77436D66B}"/>
    <cellStyle name="Normal 3 2 2 2 2 2 2 2 2 8 11 2 2 2 6" xfId="28350" xr:uid="{F6D2D906-E25C-42B4-881B-E943049613CC}"/>
    <cellStyle name="Normal 3 2 2 2 2 2 2 2 2 8 11 2 2 3" xfId="28351" xr:uid="{7AC82827-2487-4BC0-8996-14EAC2CAF260}"/>
    <cellStyle name="Normal 3 2 2 2 2 2 2 2 2 8 11 2 2 4" xfId="28352" xr:uid="{1595C9E6-C894-4AFC-BED2-B2ECA74F7E79}"/>
    <cellStyle name="Normal 3 2 2 2 2 2 2 2 2 8 11 2 2 5" xfId="28353" xr:uid="{30B4516B-4F82-486F-89EB-EA2E48F88643}"/>
    <cellStyle name="Normal 3 2 2 2 2 2 2 2 2 8 11 2 2 6" xfId="28354" xr:uid="{4BD5F227-E283-47ED-9403-395CEAF28EDC}"/>
    <cellStyle name="Normal 3 2 2 2 2 2 2 2 2 8 11 2 2 7" xfId="28355" xr:uid="{0C8BD955-1F1A-4C80-983D-50AAAD6C9B0C}"/>
    <cellStyle name="Normal 3 2 2 2 2 2 2 2 2 8 11 2 2 8" xfId="28356" xr:uid="{1555699F-B151-4CEC-8D5C-A5E92ECB7235}"/>
    <cellStyle name="Normal 3 2 2 2 2 2 2 2 2 8 11 2 2 8 2" xfId="28357" xr:uid="{E4A9A7CC-811A-4967-84A1-C599CEFCC74F}"/>
    <cellStyle name="Normal 3 2 2 2 2 2 2 2 2 8 11 2 2 8 3" xfId="28358" xr:uid="{517D9EC4-685A-4C0D-9DFE-2CF4F7B2E213}"/>
    <cellStyle name="Normal 3 2 2 2 2 2 2 2 2 8 11 2 2 8 4" xfId="28359" xr:uid="{3D870492-B986-4489-BF45-D2136E1643E4}"/>
    <cellStyle name="Normal 3 2 2 2 2 2 2 2 2 8 11 2 2 9" xfId="28360" xr:uid="{F6E9EF71-D6F2-4BEC-941F-21FC5D4C3A36}"/>
    <cellStyle name="Normal 3 2 2 2 2 2 2 2 2 8 11 2 3" xfId="28361" xr:uid="{A7688F66-63E0-49DD-A1EC-CCEE0C5809E6}"/>
    <cellStyle name="Normal 3 2 2 2 2 2 2 2 2 8 11 2 3 2" xfId="28362" xr:uid="{1457CA1E-950A-46FE-AD59-DBB9847A704E}"/>
    <cellStyle name="Normal 3 2 2 2 2 2 2 2 2 8 11 2 3 2 2" xfId="28363" xr:uid="{F882D24C-66E8-40F7-B061-ECE7FE6F1182}"/>
    <cellStyle name="Normal 3 2 2 2 2 2 2 2 2 8 11 2 3 2 3" xfId="28364" xr:uid="{43217A47-6F8C-450F-97BD-5B2FAACCCB5A}"/>
    <cellStyle name="Normal 3 2 2 2 2 2 2 2 2 8 11 2 3 2 4" xfId="28365" xr:uid="{C2DA74FB-66AD-480D-92C8-72330A620385}"/>
    <cellStyle name="Normal 3 2 2 2 2 2 2 2 2 8 11 2 3 3" xfId="28366" xr:uid="{0D39B0A2-CABB-4A9A-9E8B-64670334B94A}"/>
    <cellStyle name="Normal 3 2 2 2 2 2 2 2 2 8 11 2 3 4" xfId="28367" xr:uid="{1FD0A9B1-B4AF-4D75-B051-714E4808B934}"/>
    <cellStyle name="Normal 3 2 2 2 2 2 2 2 2 8 11 2 3 5" xfId="28368" xr:uid="{97E5D6B7-5861-47A3-B718-FAD6EA21D5F7}"/>
    <cellStyle name="Normal 3 2 2 2 2 2 2 2 2 8 11 2 3 6" xfId="28369" xr:uid="{CD38340B-814E-46FF-BB70-9D5FFAEC6BDB}"/>
    <cellStyle name="Normal 3 2 2 2 2 2 2 2 2 8 11 2 4" xfId="28370" xr:uid="{F495D58F-01B7-478A-B596-122001A5E427}"/>
    <cellStyle name="Normal 3 2 2 2 2 2 2 2 2 8 11 2 5" xfId="28371" xr:uid="{125D6E82-7EF2-4956-BAE8-A62E7209F79E}"/>
    <cellStyle name="Normal 3 2 2 2 2 2 2 2 2 8 11 2 6" xfId="28372" xr:uid="{BCDF1985-C058-4E22-BE85-FC5C71CDECA5}"/>
    <cellStyle name="Normal 3 2 2 2 2 2 2 2 2 8 11 2 7" xfId="28373" xr:uid="{D178D817-06C7-4F0F-B8B8-0CBD3C0F5261}"/>
    <cellStyle name="Normal 3 2 2 2 2 2 2 2 2 8 11 2 8" xfId="28374" xr:uid="{CE535A4C-749A-4504-863E-0B3A89B5ED8D}"/>
    <cellStyle name="Normal 3 2 2 2 2 2 2 2 2 8 11 2 8 2" xfId="28375" xr:uid="{3C4FA9EC-B8D2-4260-815E-EA27234FE8BB}"/>
    <cellStyle name="Normal 3 2 2 2 2 2 2 2 2 8 11 2 8 3" xfId="28376" xr:uid="{1F055C6C-DFD2-48C8-83AD-EA1EA30FCA1E}"/>
    <cellStyle name="Normal 3 2 2 2 2 2 2 2 2 8 11 2 8 4" xfId="28377" xr:uid="{95BC231A-7137-4AAB-9E64-AAF8776F12C6}"/>
    <cellStyle name="Normal 3 2 2 2 2 2 2 2 2 8 11 2 9" xfId="28378" xr:uid="{C05EF1D2-83E5-480B-9ABF-AA043B5D324D}"/>
    <cellStyle name="Normal 3 2 2 2 2 2 2 2 2 8 11 3" xfId="28379" xr:uid="{D4771065-838B-4D16-A13A-5E7E0F25B72F}"/>
    <cellStyle name="Normal 3 2 2 2 2 2 2 2 2 8 11 4" xfId="28380" xr:uid="{0DFA6899-0C11-4E16-A353-A0ACCB02AA55}"/>
    <cellStyle name="Normal 3 2 2 2 2 2 2 2 2 8 11 5" xfId="28381" xr:uid="{618D8BE8-208C-4572-ACC4-A84C7AFBF9B4}"/>
    <cellStyle name="Normal 3 2 2 2 2 2 2 2 2 8 11 5 2" xfId="28382" xr:uid="{382928BA-F4B8-4BB5-B7D4-52110C4B5DD7}"/>
    <cellStyle name="Normal 3 2 2 2 2 2 2 2 2 8 11 5 2 2" xfId="28383" xr:uid="{6BFBFB3E-9BE8-4353-8DF6-22EDCFDCB184}"/>
    <cellStyle name="Normal 3 2 2 2 2 2 2 2 2 8 11 5 2 3" xfId="28384" xr:uid="{C0B9252D-76EF-47C2-8DB8-A54B66942A79}"/>
    <cellStyle name="Normal 3 2 2 2 2 2 2 2 2 8 11 5 2 4" xfId="28385" xr:uid="{23CFEF6B-CE67-4096-A537-131AF34409E8}"/>
    <cellStyle name="Normal 3 2 2 2 2 2 2 2 2 8 11 5 3" xfId="28386" xr:uid="{867FFF2B-4BA2-4473-8B7D-97A31BE4891A}"/>
    <cellStyle name="Normal 3 2 2 2 2 2 2 2 2 8 11 5 4" xfId="28387" xr:uid="{82224E42-74DF-4E56-B2F6-1A6BA153B899}"/>
    <cellStyle name="Normal 3 2 2 2 2 2 2 2 2 8 11 5 5" xfId="28388" xr:uid="{4FAE8778-CE55-450C-8D99-7FEA1E399C22}"/>
    <cellStyle name="Normal 3 2 2 2 2 2 2 2 2 8 11 5 6" xfId="28389" xr:uid="{6BC81DC4-CFD7-4DB3-8846-969DFFD1DBA9}"/>
    <cellStyle name="Normal 3 2 2 2 2 2 2 2 2 8 11 6" xfId="28390" xr:uid="{D6A35A27-3116-4CD4-9CA0-114D4AA0CD37}"/>
    <cellStyle name="Normal 3 2 2 2 2 2 2 2 2 8 11 7" xfId="28391" xr:uid="{9D284CB5-E4DA-4354-9C33-96012ECEA9C6}"/>
    <cellStyle name="Normal 3 2 2 2 2 2 2 2 2 8 11 8" xfId="28392" xr:uid="{C122AD61-F38B-4279-ADFD-C700994EE55F}"/>
    <cellStyle name="Normal 3 2 2 2 2 2 2 2 2 8 11 9" xfId="28393" xr:uid="{F5BFDE79-A873-4ACB-9E7C-23F30CC07162}"/>
    <cellStyle name="Normal 3 2 2 2 2 2 2 2 2 8 12" xfId="28394" xr:uid="{4517A1C9-E937-461C-92B5-9F3577A944CA}"/>
    <cellStyle name="Normal 3 2 2 2 2 2 2 2 2 8 13" xfId="28395" xr:uid="{2A8F9DF3-B002-4D02-BA85-74A872E46EDC}"/>
    <cellStyle name="Normal 3 2 2 2 2 2 2 2 2 8 13 10" xfId="28396" xr:uid="{A3A09CEF-2A67-4E66-99A9-49F9894C00FA}"/>
    <cellStyle name="Normal 3 2 2 2 2 2 2 2 2 8 13 11" xfId="28397" xr:uid="{16F96CCC-5FFD-4B0B-AE5A-D5A2A428EF8E}"/>
    <cellStyle name="Normal 3 2 2 2 2 2 2 2 2 8 13 2" xfId="28398" xr:uid="{C008CA9D-322A-47C7-9F7C-5307300E7925}"/>
    <cellStyle name="Normal 3 2 2 2 2 2 2 2 2 8 13 2 10" xfId="28399" xr:uid="{4BE7A7BA-6DCF-49D0-95D7-EA656826F27C}"/>
    <cellStyle name="Normal 3 2 2 2 2 2 2 2 2 8 13 2 11" xfId="28400" xr:uid="{63F1B97F-ACBC-44F1-A785-B3E7AB4B11DB}"/>
    <cellStyle name="Normal 3 2 2 2 2 2 2 2 2 8 13 2 2" xfId="28401" xr:uid="{370795C6-E855-411A-96D7-969BC1EC05EA}"/>
    <cellStyle name="Normal 3 2 2 2 2 2 2 2 2 8 13 2 2 2" xfId="28402" xr:uid="{E517D2B2-5B5F-469B-9198-CDFB2E15E98D}"/>
    <cellStyle name="Normal 3 2 2 2 2 2 2 2 2 8 13 2 2 2 2" xfId="28403" xr:uid="{BFABA3C0-E494-42EC-B858-86F338A8D921}"/>
    <cellStyle name="Normal 3 2 2 2 2 2 2 2 2 8 13 2 2 2 3" xfId="28404" xr:uid="{57464564-0038-49FB-A7D4-58AFCBA829E1}"/>
    <cellStyle name="Normal 3 2 2 2 2 2 2 2 2 8 13 2 2 2 4" xfId="28405" xr:uid="{4F95FF03-13C7-4C4B-860F-C01477573681}"/>
    <cellStyle name="Normal 3 2 2 2 2 2 2 2 2 8 13 2 2 3" xfId="28406" xr:uid="{C1B6A0BD-DF0E-47A1-A23B-44FDBF51D60F}"/>
    <cellStyle name="Normal 3 2 2 2 2 2 2 2 2 8 13 2 2 4" xfId="28407" xr:uid="{39AF1E40-DD95-4FC9-A2E9-90294EA0CC95}"/>
    <cellStyle name="Normal 3 2 2 2 2 2 2 2 2 8 13 2 2 5" xfId="28408" xr:uid="{F27973CE-8B33-4E78-A82B-71D835DFC8B6}"/>
    <cellStyle name="Normal 3 2 2 2 2 2 2 2 2 8 13 2 2 6" xfId="28409" xr:uid="{9921332E-F5B6-441B-A0B5-5366558B9BC9}"/>
    <cellStyle name="Normal 3 2 2 2 2 2 2 2 2 8 13 2 3" xfId="28410" xr:uid="{4D5D199D-C5CB-49EE-BE98-E1E5F4FAB4B3}"/>
    <cellStyle name="Normal 3 2 2 2 2 2 2 2 2 8 13 2 4" xfId="28411" xr:uid="{2CC539D1-A4BB-4D96-A6C1-9BE22FED323F}"/>
    <cellStyle name="Normal 3 2 2 2 2 2 2 2 2 8 13 2 5" xfId="28412" xr:uid="{9B8EE1C4-4ADF-479B-A0CA-959A7603AA5C}"/>
    <cellStyle name="Normal 3 2 2 2 2 2 2 2 2 8 13 2 6" xfId="28413" xr:uid="{297F1883-E57A-492B-8C07-2B285C3EC4D9}"/>
    <cellStyle name="Normal 3 2 2 2 2 2 2 2 2 8 13 2 7" xfId="28414" xr:uid="{6CB56F08-F61C-4C93-827E-3AFFCC307844}"/>
    <cellStyle name="Normal 3 2 2 2 2 2 2 2 2 8 13 2 8" xfId="28415" xr:uid="{A137295E-7F9F-4A50-8D9E-4497BD0E6038}"/>
    <cellStyle name="Normal 3 2 2 2 2 2 2 2 2 8 13 2 8 2" xfId="28416" xr:uid="{8BBB870A-89B2-4072-A29E-A1CFC566525E}"/>
    <cellStyle name="Normal 3 2 2 2 2 2 2 2 2 8 13 2 8 3" xfId="28417" xr:uid="{00D5188C-3FC9-4E03-8E30-CE52ED764C51}"/>
    <cellStyle name="Normal 3 2 2 2 2 2 2 2 2 8 13 2 8 4" xfId="28418" xr:uid="{CA4A818E-5120-4100-9EE5-7CCB53EFFB84}"/>
    <cellStyle name="Normal 3 2 2 2 2 2 2 2 2 8 13 2 9" xfId="28419" xr:uid="{B81ECB03-2119-4D4D-8249-A73AF18945D6}"/>
    <cellStyle name="Normal 3 2 2 2 2 2 2 2 2 8 13 3" xfId="28420" xr:uid="{2C042BDD-6B06-42F8-A228-AFC9F0B2FBA8}"/>
    <cellStyle name="Normal 3 2 2 2 2 2 2 2 2 8 13 3 2" xfId="28421" xr:uid="{BA7FD38E-CE1A-4972-B41C-5E3723D7ADC8}"/>
    <cellStyle name="Normal 3 2 2 2 2 2 2 2 2 8 13 3 2 2" xfId="28422" xr:uid="{8DF1E03D-4CCC-49B8-9208-3B728B04902E}"/>
    <cellStyle name="Normal 3 2 2 2 2 2 2 2 2 8 13 3 2 3" xfId="28423" xr:uid="{27754F30-8901-432C-9DC4-D752BAE376EE}"/>
    <cellStyle name="Normal 3 2 2 2 2 2 2 2 2 8 13 3 2 4" xfId="28424" xr:uid="{F3CAC3BF-1CD9-4C30-AC67-B3D3E7BD7A70}"/>
    <cellStyle name="Normal 3 2 2 2 2 2 2 2 2 8 13 3 3" xfId="28425" xr:uid="{3E46B9FF-99FC-49EE-98EE-91D6323EFD17}"/>
    <cellStyle name="Normal 3 2 2 2 2 2 2 2 2 8 13 3 4" xfId="28426" xr:uid="{73BA34C0-2C18-4E5E-89BF-627789555878}"/>
    <cellStyle name="Normal 3 2 2 2 2 2 2 2 2 8 13 3 5" xfId="28427" xr:uid="{F29F52B3-6807-4239-B6C1-724E1D517CA8}"/>
    <cellStyle name="Normal 3 2 2 2 2 2 2 2 2 8 13 3 6" xfId="28428" xr:uid="{39A2F75E-537D-4794-93AB-8D59DBCBB8EB}"/>
    <cellStyle name="Normal 3 2 2 2 2 2 2 2 2 8 13 4" xfId="28429" xr:uid="{B232611A-73F4-4DB3-8212-B0739D78F71C}"/>
    <cellStyle name="Normal 3 2 2 2 2 2 2 2 2 8 13 5" xfId="28430" xr:uid="{4015CD91-3888-40D2-B2BE-C59ECB5378ED}"/>
    <cellStyle name="Normal 3 2 2 2 2 2 2 2 2 8 13 6" xfId="28431" xr:uid="{14DB074D-5DD0-41CB-A0EE-85FC3A77B29E}"/>
    <cellStyle name="Normal 3 2 2 2 2 2 2 2 2 8 13 7" xfId="28432" xr:uid="{85EFE4D4-059A-41B7-A16A-01DC76C9BC93}"/>
    <cellStyle name="Normal 3 2 2 2 2 2 2 2 2 8 13 8" xfId="28433" xr:uid="{16710CA0-41D0-492B-B7C6-C5F717C58B90}"/>
    <cellStyle name="Normal 3 2 2 2 2 2 2 2 2 8 13 8 2" xfId="28434" xr:uid="{BD544C90-DFE9-4CD1-99E0-5865F5654694}"/>
    <cellStyle name="Normal 3 2 2 2 2 2 2 2 2 8 13 8 3" xfId="28435" xr:uid="{0ED1386A-E06D-4A0F-8EEE-F8857933BA84}"/>
    <cellStyle name="Normal 3 2 2 2 2 2 2 2 2 8 13 8 4" xfId="28436" xr:uid="{A007D0B3-2276-4F42-AF12-137B1440B4F6}"/>
    <cellStyle name="Normal 3 2 2 2 2 2 2 2 2 8 13 9" xfId="28437" xr:uid="{7BF20C5B-35EB-4D37-9D1F-F7FFE092ACDE}"/>
    <cellStyle name="Normal 3 2 2 2 2 2 2 2 2 8 14" xfId="28438" xr:uid="{1F670022-E7F9-4F79-AE34-5DBC9A41CD16}"/>
    <cellStyle name="Normal 3 2 2 2 2 2 2 2 2 8 15" xfId="28439" xr:uid="{5F78AF64-26E8-4D23-9363-BBFB55E4A31D}"/>
    <cellStyle name="Normal 3 2 2 2 2 2 2 2 2 8 15 2" xfId="28440" xr:uid="{47B566BD-50F5-4482-AD60-A2676CEB7A9F}"/>
    <cellStyle name="Normal 3 2 2 2 2 2 2 2 2 8 15 2 2" xfId="28441" xr:uid="{FEBB9FF2-D278-4817-892F-83ABE4607091}"/>
    <cellStyle name="Normal 3 2 2 2 2 2 2 2 2 8 15 2 3" xfId="28442" xr:uid="{01A1D54A-262F-44DC-A8CA-5397487F4D8F}"/>
    <cellStyle name="Normal 3 2 2 2 2 2 2 2 2 8 15 2 4" xfId="28443" xr:uid="{2B534FFF-AC39-40D7-9796-9F9040C01ADA}"/>
    <cellStyle name="Normal 3 2 2 2 2 2 2 2 2 8 15 3" xfId="28444" xr:uid="{DB6CACBC-F46B-4ACD-8577-6391994B1E67}"/>
    <cellStyle name="Normal 3 2 2 2 2 2 2 2 2 8 15 4" xfId="28445" xr:uid="{2427942E-8F8D-4E07-890C-FE2796EC98A1}"/>
    <cellStyle name="Normal 3 2 2 2 2 2 2 2 2 8 15 5" xfId="28446" xr:uid="{DC7FBFC8-F29D-44C2-A736-2AB3AC74A404}"/>
    <cellStyle name="Normal 3 2 2 2 2 2 2 2 2 8 15 6" xfId="28447" xr:uid="{7DD3D893-B230-4ECA-9259-75F039782430}"/>
    <cellStyle name="Normal 3 2 2 2 2 2 2 2 2 8 16" xfId="28448" xr:uid="{56D9F435-4B2F-4EB9-AC74-34C511C8E85D}"/>
    <cellStyle name="Normal 3 2 2 2 2 2 2 2 2 8 17" xfId="28449" xr:uid="{CB0107E3-5D81-4C6E-BB25-71F460E6FC6C}"/>
    <cellStyle name="Normal 3 2 2 2 2 2 2 2 2 8 18" xfId="28450" xr:uid="{520EFB0B-8EC5-48FA-A4FA-EBFA44118307}"/>
    <cellStyle name="Normal 3 2 2 2 2 2 2 2 2 8 19" xfId="28451" xr:uid="{8E82106C-7B03-4216-8DAA-B4D93FC8AF4A}"/>
    <cellStyle name="Normal 3 2 2 2 2 2 2 2 2 8 2" xfId="28452" xr:uid="{D5A46FF3-27AE-48C7-A3C0-5138A21B6CB6}"/>
    <cellStyle name="Normal 3 2 2 2 2 2 2 2 2 8 2 10" xfId="28453" xr:uid="{3FC91DCF-252F-4D9D-B8D3-709817AB7486}"/>
    <cellStyle name="Normal 3 2 2 2 2 2 2 2 2 8 2 11" xfId="28454" xr:uid="{F9CA4E82-AF66-4AF5-96B9-6A58D89E6E7D}"/>
    <cellStyle name="Normal 3 2 2 2 2 2 2 2 2 8 2 12" xfId="28455" xr:uid="{3E2C2332-F1EE-4131-87C3-E547A81AB456}"/>
    <cellStyle name="Normal 3 2 2 2 2 2 2 2 2 8 2 13" xfId="28456" xr:uid="{291BCC88-3A84-4D7B-A112-8C48E5F9EEA2}"/>
    <cellStyle name="Normal 3 2 2 2 2 2 2 2 2 8 2 13 2" xfId="28457" xr:uid="{89E3559F-9540-4757-80AF-44EEED5B90DE}"/>
    <cellStyle name="Normal 3 2 2 2 2 2 2 2 2 8 2 13 3" xfId="28458" xr:uid="{FCC1C311-606D-447B-B30E-6DEAFBC7B25E}"/>
    <cellStyle name="Normal 3 2 2 2 2 2 2 2 2 8 2 13 4" xfId="28459" xr:uid="{8501F2AE-6D5C-4F4E-B3AB-EADCCD1A3B7C}"/>
    <cellStyle name="Normal 3 2 2 2 2 2 2 2 2 8 2 14" xfId="28460" xr:uid="{64A824A0-8101-4C33-94B5-42BFBD67CAD1}"/>
    <cellStyle name="Normal 3 2 2 2 2 2 2 2 2 8 2 15" xfId="28461" xr:uid="{83510FB7-73C2-4BA1-B098-3131C30D8DD0}"/>
    <cellStyle name="Normal 3 2 2 2 2 2 2 2 2 8 2 16" xfId="28462" xr:uid="{C611F219-8306-4DAF-A26D-479DA347E26A}"/>
    <cellStyle name="Normal 3 2 2 2 2 2 2 2 2 8 2 2" xfId="28463" xr:uid="{C7EBA25C-E280-4554-B48F-47F050596B90}"/>
    <cellStyle name="Normal 3 2 2 2 2 2 2 2 2 8 2 2 10" xfId="28464" xr:uid="{E8FDF70A-875A-4C3F-B587-A3A9A5EF5629}"/>
    <cellStyle name="Normal 3 2 2 2 2 2 2 2 2 8 2 2 11" xfId="28465" xr:uid="{3069F1C7-1B1F-4FE0-8A8E-849A56ABF59B}"/>
    <cellStyle name="Normal 3 2 2 2 2 2 2 2 2 8 2 2 11 2" xfId="28466" xr:uid="{F192EE7C-3B4D-4AF7-9C28-3EA10DE9DEFE}"/>
    <cellStyle name="Normal 3 2 2 2 2 2 2 2 2 8 2 2 11 3" xfId="28467" xr:uid="{1D4E89FA-9D1F-41A3-A28C-77876B8DB104}"/>
    <cellStyle name="Normal 3 2 2 2 2 2 2 2 2 8 2 2 11 4" xfId="28468" xr:uid="{4531335E-C61A-4C50-A6B6-64AD3B0639C5}"/>
    <cellStyle name="Normal 3 2 2 2 2 2 2 2 2 8 2 2 12" xfId="28469" xr:uid="{4FC6977A-3D27-4752-B46F-287DA5EA0F89}"/>
    <cellStyle name="Normal 3 2 2 2 2 2 2 2 2 8 2 2 13" xfId="28470" xr:uid="{ADE0404B-0676-46B5-B506-6857B9769257}"/>
    <cellStyle name="Normal 3 2 2 2 2 2 2 2 2 8 2 2 14" xfId="28471" xr:uid="{91B36216-E779-4D3B-913A-120A88262C4F}"/>
    <cellStyle name="Normal 3 2 2 2 2 2 2 2 2 8 2 2 2" xfId="28472" xr:uid="{9875269D-1D7B-4DEC-8DD3-B3BC9F6195C6}"/>
    <cellStyle name="Normal 3 2 2 2 2 2 2 2 2 8 2 2 2 10" xfId="28473" xr:uid="{F9255481-D0FF-4031-8AFB-A1E58A6B11D0}"/>
    <cellStyle name="Normal 3 2 2 2 2 2 2 2 2 8 2 2 2 11" xfId="28474" xr:uid="{F9DA8A39-9D39-4662-82B9-94C2FD1B7438}"/>
    <cellStyle name="Normal 3 2 2 2 2 2 2 2 2 8 2 2 2 2" xfId="28475" xr:uid="{6B0218AD-70E2-4BAA-A2AD-1C0CDE480B8F}"/>
    <cellStyle name="Normal 3 2 2 2 2 2 2 2 2 8 2 2 2 2 10" xfId="28476" xr:uid="{72433DCC-C21A-4D21-B5E5-289094949B0D}"/>
    <cellStyle name="Normal 3 2 2 2 2 2 2 2 2 8 2 2 2 2 11" xfId="28477" xr:uid="{EB55B006-3EB0-4A85-8E5C-2DDFE469435C}"/>
    <cellStyle name="Normal 3 2 2 2 2 2 2 2 2 8 2 2 2 2 2" xfId="28478" xr:uid="{3E10CC4B-24E0-4DBA-A7D4-69C155C2C966}"/>
    <cellStyle name="Normal 3 2 2 2 2 2 2 2 2 8 2 2 2 2 2 2" xfId="28479" xr:uid="{8E8B7437-04E5-4266-9B01-45D562768346}"/>
    <cellStyle name="Normal 3 2 2 2 2 2 2 2 2 8 2 2 2 2 2 2 2" xfId="28480" xr:uid="{EAC70B2C-CD42-4F3C-8AFC-B42601BA04C6}"/>
    <cellStyle name="Normal 3 2 2 2 2 2 2 2 2 8 2 2 2 2 2 2 3" xfId="28481" xr:uid="{CD40D55E-9FFD-416C-A652-9D7DC9BBBF17}"/>
    <cellStyle name="Normal 3 2 2 2 2 2 2 2 2 8 2 2 2 2 2 2 4" xfId="28482" xr:uid="{E3366930-80CA-433F-8DF3-F4D918D5B8F7}"/>
    <cellStyle name="Normal 3 2 2 2 2 2 2 2 2 8 2 2 2 2 2 3" xfId="28483" xr:uid="{041F015D-5981-4533-9924-63F6C99D4E60}"/>
    <cellStyle name="Normal 3 2 2 2 2 2 2 2 2 8 2 2 2 2 2 4" xfId="28484" xr:uid="{6935FB9F-498D-4611-B89A-5FC57B39F2CB}"/>
    <cellStyle name="Normal 3 2 2 2 2 2 2 2 2 8 2 2 2 2 2 5" xfId="28485" xr:uid="{C2725F15-02B5-4F06-ABD4-BF1C67A93304}"/>
    <cellStyle name="Normal 3 2 2 2 2 2 2 2 2 8 2 2 2 2 2 6" xfId="28486" xr:uid="{6402842E-88C5-45FB-A783-7B8FF4ABECEA}"/>
    <cellStyle name="Normal 3 2 2 2 2 2 2 2 2 8 2 2 2 2 3" xfId="28487" xr:uid="{66F7191D-DC2B-4596-BE1D-E1EB6B50BE9A}"/>
    <cellStyle name="Normal 3 2 2 2 2 2 2 2 2 8 2 2 2 2 4" xfId="28488" xr:uid="{611FD311-6D35-4ADC-905E-6781E77FD07E}"/>
    <cellStyle name="Normal 3 2 2 2 2 2 2 2 2 8 2 2 2 2 5" xfId="28489" xr:uid="{E34FE4F9-6BE1-4EF9-B734-8F66328A54F7}"/>
    <cellStyle name="Normal 3 2 2 2 2 2 2 2 2 8 2 2 2 2 6" xfId="28490" xr:uid="{DF792CBB-C1B7-49F5-9D48-6CCC021D1E85}"/>
    <cellStyle name="Normal 3 2 2 2 2 2 2 2 2 8 2 2 2 2 7" xfId="28491" xr:uid="{25C8BCF4-A599-413E-B379-3579E553DDF9}"/>
    <cellStyle name="Normal 3 2 2 2 2 2 2 2 2 8 2 2 2 2 8" xfId="28492" xr:uid="{DB6DC539-A5A2-4B77-8716-1AC163739758}"/>
    <cellStyle name="Normal 3 2 2 2 2 2 2 2 2 8 2 2 2 2 8 2" xfId="28493" xr:uid="{0131E0BE-A080-49C5-A957-8D2496365BC0}"/>
    <cellStyle name="Normal 3 2 2 2 2 2 2 2 2 8 2 2 2 2 8 3" xfId="28494" xr:uid="{4DA6ABA2-D004-44BE-83B4-557BB6331FC3}"/>
    <cellStyle name="Normal 3 2 2 2 2 2 2 2 2 8 2 2 2 2 8 4" xfId="28495" xr:uid="{3C5C03C0-C850-48C7-9B45-CF6EDC2A2A80}"/>
    <cellStyle name="Normal 3 2 2 2 2 2 2 2 2 8 2 2 2 2 9" xfId="28496" xr:uid="{7E6DA295-CDA2-43EF-AAB2-3C2EC019A4C5}"/>
    <cellStyle name="Normal 3 2 2 2 2 2 2 2 2 8 2 2 2 3" xfId="28497" xr:uid="{3A9AD572-23AA-4D9D-B9ED-2914B444C6FE}"/>
    <cellStyle name="Normal 3 2 2 2 2 2 2 2 2 8 2 2 2 3 2" xfId="28498" xr:uid="{55AD3E37-98CF-49AD-B2F2-0DB8B9CE1A36}"/>
    <cellStyle name="Normal 3 2 2 2 2 2 2 2 2 8 2 2 2 3 2 2" xfId="28499" xr:uid="{84401F5E-6157-4B4D-A8E3-84B527DEF4CD}"/>
    <cellStyle name="Normal 3 2 2 2 2 2 2 2 2 8 2 2 2 3 2 3" xfId="28500" xr:uid="{FF37BB5E-47CE-4A19-99B8-CB57CE5D12B2}"/>
    <cellStyle name="Normal 3 2 2 2 2 2 2 2 2 8 2 2 2 3 2 4" xfId="28501" xr:uid="{8FB3D2D5-5097-4859-BA92-14A6B47FB7E8}"/>
    <cellStyle name="Normal 3 2 2 2 2 2 2 2 2 8 2 2 2 3 3" xfId="28502" xr:uid="{BEC7D5FA-77B7-405F-A702-B8C1B43B5075}"/>
    <cellStyle name="Normal 3 2 2 2 2 2 2 2 2 8 2 2 2 3 4" xfId="28503" xr:uid="{F04F48A7-19A4-4802-AC8E-D9F79A490647}"/>
    <cellStyle name="Normal 3 2 2 2 2 2 2 2 2 8 2 2 2 3 5" xfId="28504" xr:uid="{3F9529A1-A29B-4A89-8922-C1DAB41D5117}"/>
    <cellStyle name="Normal 3 2 2 2 2 2 2 2 2 8 2 2 2 3 6" xfId="28505" xr:uid="{FAD57452-A12D-4DCB-831D-79FF7CF3676C}"/>
    <cellStyle name="Normal 3 2 2 2 2 2 2 2 2 8 2 2 2 4" xfId="28506" xr:uid="{6049CD8F-5BAA-4F1C-8C54-D2A750878E7E}"/>
    <cellStyle name="Normal 3 2 2 2 2 2 2 2 2 8 2 2 2 5" xfId="28507" xr:uid="{5634819B-A337-4FAC-B819-DA2F55FB51DC}"/>
    <cellStyle name="Normal 3 2 2 2 2 2 2 2 2 8 2 2 2 6" xfId="28508" xr:uid="{11A0D2BA-E697-4342-8696-B381EBC7DC92}"/>
    <cellStyle name="Normal 3 2 2 2 2 2 2 2 2 8 2 2 2 7" xfId="28509" xr:uid="{D4B639C9-626A-4D91-86D6-7817548D5A54}"/>
    <cellStyle name="Normal 3 2 2 2 2 2 2 2 2 8 2 2 2 8" xfId="28510" xr:uid="{0D997C40-3819-4001-91A8-076B72CB33CB}"/>
    <cellStyle name="Normal 3 2 2 2 2 2 2 2 2 8 2 2 2 8 2" xfId="28511" xr:uid="{C68C698A-19F0-4EFB-AA0A-D88CCB44361C}"/>
    <cellStyle name="Normal 3 2 2 2 2 2 2 2 2 8 2 2 2 8 3" xfId="28512" xr:uid="{3157878C-F12B-4C11-8D98-5137F0051FAE}"/>
    <cellStyle name="Normal 3 2 2 2 2 2 2 2 2 8 2 2 2 8 4" xfId="28513" xr:uid="{AD2014E3-04A6-4B12-89E2-28807778D86E}"/>
    <cellStyle name="Normal 3 2 2 2 2 2 2 2 2 8 2 2 2 9" xfId="28514" xr:uid="{B74B3F90-D678-494B-B74B-F702186500B4}"/>
    <cellStyle name="Normal 3 2 2 2 2 2 2 2 2 8 2 2 3" xfId="28515" xr:uid="{58437569-792D-4613-8AA4-BB4BD158E3B9}"/>
    <cellStyle name="Normal 3 2 2 2 2 2 2 2 2 8 2 2 4" xfId="28516" xr:uid="{DEE73A67-AD32-459F-91EE-0BB614C754C7}"/>
    <cellStyle name="Normal 3 2 2 2 2 2 2 2 2 8 2 2 5" xfId="28517" xr:uid="{D605066F-75E6-4BDA-8FE6-2B7F830E581B}"/>
    <cellStyle name="Normal 3 2 2 2 2 2 2 2 2 8 2 2 5 2" xfId="28518" xr:uid="{5B7810A3-349B-44CD-B817-6ED37B20C241}"/>
    <cellStyle name="Normal 3 2 2 2 2 2 2 2 2 8 2 2 5 2 2" xfId="28519" xr:uid="{8A3182CF-1B2C-444D-856F-95C6FEA9FAD2}"/>
    <cellStyle name="Normal 3 2 2 2 2 2 2 2 2 8 2 2 5 2 3" xfId="28520" xr:uid="{80E5D4A8-E75B-40CF-8494-E66EEE400DCF}"/>
    <cellStyle name="Normal 3 2 2 2 2 2 2 2 2 8 2 2 5 2 4" xfId="28521" xr:uid="{EA60E57D-D09F-4CBC-A54D-B52C4ACA680C}"/>
    <cellStyle name="Normal 3 2 2 2 2 2 2 2 2 8 2 2 5 3" xfId="28522" xr:uid="{3E6BDBC1-4436-4349-9C7C-F10E842B2921}"/>
    <cellStyle name="Normal 3 2 2 2 2 2 2 2 2 8 2 2 5 4" xfId="28523" xr:uid="{7811C275-4CA4-41BC-9CBC-52C5E85D35B4}"/>
    <cellStyle name="Normal 3 2 2 2 2 2 2 2 2 8 2 2 5 5" xfId="28524" xr:uid="{3F192751-D230-4AF3-B3E3-33307B726270}"/>
    <cellStyle name="Normal 3 2 2 2 2 2 2 2 2 8 2 2 5 6" xfId="28525" xr:uid="{FAC0F33D-89F3-4FD6-AB81-AD50910671C9}"/>
    <cellStyle name="Normal 3 2 2 2 2 2 2 2 2 8 2 2 6" xfId="28526" xr:uid="{7695C871-07F3-4003-9800-BEFF549DDF34}"/>
    <cellStyle name="Normal 3 2 2 2 2 2 2 2 2 8 2 2 7" xfId="28527" xr:uid="{110F34DC-39EC-4E6F-8C93-AB24E4AB7108}"/>
    <cellStyle name="Normal 3 2 2 2 2 2 2 2 2 8 2 2 8" xfId="28528" xr:uid="{0677325B-8889-4DE9-8536-04DC3F710429}"/>
    <cellStyle name="Normal 3 2 2 2 2 2 2 2 2 8 2 2 9" xfId="28529" xr:uid="{2296724C-2EA3-4AD2-B877-BA08C7BCE5C8}"/>
    <cellStyle name="Normal 3 2 2 2 2 2 2 2 2 8 2 3" xfId="28530" xr:uid="{F344B3E9-3767-48DF-8A81-CADDC73A5DCD}"/>
    <cellStyle name="Normal 3 2 2 2 2 2 2 2 2 8 2 4" xfId="28531" xr:uid="{5ABE3BC8-5846-4650-AA23-661FAE5C25AD}"/>
    <cellStyle name="Normal 3 2 2 2 2 2 2 2 2 8 2 5" xfId="28532" xr:uid="{91923DA5-0FB7-4AA0-9949-5C296A4DC884}"/>
    <cellStyle name="Normal 3 2 2 2 2 2 2 2 2 8 2 5 10" xfId="28533" xr:uid="{F0271975-402E-47C3-B787-0CE8E0FD4106}"/>
    <cellStyle name="Normal 3 2 2 2 2 2 2 2 2 8 2 5 11" xfId="28534" xr:uid="{04672CA3-66B6-4176-B88D-371CA02A616D}"/>
    <cellStyle name="Normal 3 2 2 2 2 2 2 2 2 8 2 5 2" xfId="28535" xr:uid="{163E95AB-4B52-4B42-98E8-0A2CB8519D9A}"/>
    <cellStyle name="Normal 3 2 2 2 2 2 2 2 2 8 2 5 2 10" xfId="28536" xr:uid="{A8D58079-C1C6-4D14-B7FE-FD5274076A06}"/>
    <cellStyle name="Normal 3 2 2 2 2 2 2 2 2 8 2 5 2 11" xfId="28537" xr:uid="{5836CAB6-EF90-4C2C-B6C9-1D8E539B6CD9}"/>
    <cellStyle name="Normal 3 2 2 2 2 2 2 2 2 8 2 5 2 2" xfId="28538" xr:uid="{DE24020A-8D73-4FDB-929F-1FE96BEDEB02}"/>
    <cellStyle name="Normal 3 2 2 2 2 2 2 2 2 8 2 5 2 2 2" xfId="28539" xr:uid="{72332934-F516-4551-9115-DD6DCA290A55}"/>
    <cellStyle name="Normal 3 2 2 2 2 2 2 2 2 8 2 5 2 2 2 2" xfId="28540" xr:uid="{962CEB96-E15B-40AF-99F7-1E99BB5425A7}"/>
    <cellStyle name="Normal 3 2 2 2 2 2 2 2 2 8 2 5 2 2 2 3" xfId="28541" xr:uid="{4D0F46E7-1733-4C77-9229-A05E22C6E1CD}"/>
    <cellStyle name="Normal 3 2 2 2 2 2 2 2 2 8 2 5 2 2 2 4" xfId="28542" xr:uid="{AA30D3E7-8649-4B1A-9526-2F520CCAAA1E}"/>
    <cellStyle name="Normal 3 2 2 2 2 2 2 2 2 8 2 5 2 2 3" xfId="28543" xr:uid="{E834431F-5163-4E94-AC08-185C498648B5}"/>
    <cellStyle name="Normal 3 2 2 2 2 2 2 2 2 8 2 5 2 2 4" xfId="28544" xr:uid="{64D0AAA3-CDE3-45F1-8EE6-078F5ED2ABD1}"/>
    <cellStyle name="Normal 3 2 2 2 2 2 2 2 2 8 2 5 2 2 5" xfId="28545" xr:uid="{9FBC7223-7FA9-41AA-870C-B12031484011}"/>
    <cellStyle name="Normal 3 2 2 2 2 2 2 2 2 8 2 5 2 2 6" xfId="28546" xr:uid="{7BB0D7A7-2936-46BD-8422-6812B97E7F98}"/>
    <cellStyle name="Normal 3 2 2 2 2 2 2 2 2 8 2 5 2 3" xfId="28547" xr:uid="{F1B5D81B-9C18-4DEC-B417-BD8E17F5B214}"/>
    <cellStyle name="Normal 3 2 2 2 2 2 2 2 2 8 2 5 2 4" xfId="28548" xr:uid="{D24AB4BD-5882-4337-B35D-0BE37D0D2EE8}"/>
    <cellStyle name="Normal 3 2 2 2 2 2 2 2 2 8 2 5 2 5" xfId="28549" xr:uid="{DDD218D1-517B-4E34-BBD1-60ABEBC0439A}"/>
    <cellStyle name="Normal 3 2 2 2 2 2 2 2 2 8 2 5 2 6" xfId="28550" xr:uid="{EB86433B-F642-4709-9914-EF28BB2EED7A}"/>
    <cellStyle name="Normal 3 2 2 2 2 2 2 2 2 8 2 5 2 7" xfId="28551" xr:uid="{B365B7A5-202E-466A-AABC-A0D4D55DBC97}"/>
    <cellStyle name="Normal 3 2 2 2 2 2 2 2 2 8 2 5 2 8" xfId="28552" xr:uid="{5DA2F459-29D2-4194-A5A0-AE905916DCF0}"/>
    <cellStyle name="Normal 3 2 2 2 2 2 2 2 2 8 2 5 2 8 2" xfId="28553" xr:uid="{750B3824-A159-4D36-888C-4B1FD8F0B6D0}"/>
    <cellStyle name="Normal 3 2 2 2 2 2 2 2 2 8 2 5 2 8 3" xfId="28554" xr:uid="{354CA550-D22C-4144-9E1B-C421EA5A8015}"/>
    <cellStyle name="Normal 3 2 2 2 2 2 2 2 2 8 2 5 2 8 4" xfId="28555" xr:uid="{D6A5C74E-8A20-4F05-9C23-2DEF11DBAD18}"/>
    <cellStyle name="Normal 3 2 2 2 2 2 2 2 2 8 2 5 2 9" xfId="28556" xr:uid="{43014842-2C7F-4012-9D40-70199FF5A43B}"/>
    <cellStyle name="Normal 3 2 2 2 2 2 2 2 2 8 2 5 3" xfId="28557" xr:uid="{192EACE6-A2AF-4920-A883-DDF0146547DC}"/>
    <cellStyle name="Normal 3 2 2 2 2 2 2 2 2 8 2 5 3 2" xfId="28558" xr:uid="{39E1B05D-DE14-4F92-AE5E-7AE166CF645A}"/>
    <cellStyle name="Normal 3 2 2 2 2 2 2 2 2 8 2 5 3 2 2" xfId="28559" xr:uid="{86B2B48F-7930-4121-9D5A-7BEDF5A7B464}"/>
    <cellStyle name="Normal 3 2 2 2 2 2 2 2 2 8 2 5 3 2 3" xfId="28560" xr:uid="{2EF1705D-65C6-4DE9-98FF-81E9241CC2A7}"/>
    <cellStyle name="Normal 3 2 2 2 2 2 2 2 2 8 2 5 3 2 4" xfId="28561" xr:uid="{04F42A13-6725-419F-BFC1-B8CEBEF0B32C}"/>
    <cellStyle name="Normal 3 2 2 2 2 2 2 2 2 8 2 5 3 3" xfId="28562" xr:uid="{946A3E3C-23AC-4311-9E92-1DFA5B067425}"/>
    <cellStyle name="Normal 3 2 2 2 2 2 2 2 2 8 2 5 3 4" xfId="28563" xr:uid="{F22953BF-4A4C-4014-8C76-445C2034E9BF}"/>
    <cellStyle name="Normal 3 2 2 2 2 2 2 2 2 8 2 5 3 5" xfId="28564" xr:uid="{BADBE648-9425-4A32-99C2-B21C0D0F99E1}"/>
    <cellStyle name="Normal 3 2 2 2 2 2 2 2 2 8 2 5 3 6" xfId="28565" xr:uid="{BF83A460-4A02-4D60-A14B-E606FE11E69E}"/>
    <cellStyle name="Normal 3 2 2 2 2 2 2 2 2 8 2 5 4" xfId="28566" xr:uid="{DA313F4E-1703-4B5A-ABBB-2A796FE4DE2B}"/>
    <cellStyle name="Normal 3 2 2 2 2 2 2 2 2 8 2 5 5" xfId="28567" xr:uid="{FA66E8B3-3EB1-4D4E-BE5E-1481BB32ACBB}"/>
    <cellStyle name="Normal 3 2 2 2 2 2 2 2 2 8 2 5 6" xfId="28568" xr:uid="{BA135CF1-B2F4-4DC3-8586-3749C7B479EA}"/>
    <cellStyle name="Normal 3 2 2 2 2 2 2 2 2 8 2 5 7" xfId="28569" xr:uid="{29E5A19A-179A-4100-A52E-4AE277B43514}"/>
    <cellStyle name="Normal 3 2 2 2 2 2 2 2 2 8 2 5 8" xfId="28570" xr:uid="{E7E1A18A-379D-407C-B6FA-4F9CEA904744}"/>
    <cellStyle name="Normal 3 2 2 2 2 2 2 2 2 8 2 5 8 2" xfId="28571" xr:uid="{BC878E3C-169C-496C-9DDB-8E1E8E99EADA}"/>
    <cellStyle name="Normal 3 2 2 2 2 2 2 2 2 8 2 5 8 3" xfId="28572" xr:uid="{3A16ECC9-D5C6-4BF3-94A7-8345204D391A}"/>
    <cellStyle name="Normal 3 2 2 2 2 2 2 2 2 8 2 5 8 4" xfId="28573" xr:uid="{6E97543E-1BB3-4A81-B7ED-1BEA91219FB7}"/>
    <cellStyle name="Normal 3 2 2 2 2 2 2 2 2 8 2 5 9" xfId="28574" xr:uid="{EE246D2C-B9DA-4F60-939E-538875218F14}"/>
    <cellStyle name="Normal 3 2 2 2 2 2 2 2 2 8 2 6" xfId="28575" xr:uid="{668FC736-DCE4-4F9F-B00D-A1A5058BAA27}"/>
    <cellStyle name="Normal 3 2 2 2 2 2 2 2 2 8 2 7" xfId="28576" xr:uid="{50F3D0EE-44CE-43E6-9F91-06BD2EFCA44E}"/>
    <cellStyle name="Normal 3 2 2 2 2 2 2 2 2 8 2 7 2" xfId="28577" xr:uid="{1F7B69BB-9EFF-489F-9681-472CE8109F18}"/>
    <cellStyle name="Normal 3 2 2 2 2 2 2 2 2 8 2 7 2 2" xfId="28578" xr:uid="{654914E6-C9FC-49BD-8BC7-A213279B2294}"/>
    <cellStyle name="Normal 3 2 2 2 2 2 2 2 2 8 2 7 2 3" xfId="28579" xr:uid="{07264F9A-21B9-4FAF-A583-BC115D8CE8F2}"/>
    <cellStyle name="Normal 3 2 2 2 2 2 2 2 2 8 2 7 2 4" xfId="28580" xr:uid="{A7D8A286-6115-4AC2-8E81-B5391584E608}"/>
    <cellStyle name="Normal 3 2 2 2 2 2 2 2 2 8 2 7 3" xfId="28581" xr:uid="{9528CB73-52F3-4926-81F5-8A343C097C78}"/>
    <cellStyle name="Normal 3 2 2 2 2 2 2 2 2 8 2 7 4" xfId="28582" xr:uid="{91E4AFA6-C87F-4A85-9F8B-E03AEBD87BAF}"/>
    <cellStyle name="Normal 3 2 2 2 2 2 2 2 2 8 2 7 5" xfId="28583" xr:uid="{CB5F9765-1905-4F13-BACB-7C559E9C2CB3}"/>
    <cellStyle name="Normal 3 2 2 2 2 2 2 2 2 8 2 7 6" xfId="28584" xr:uid="{CA996DBE-B8B5-4306-B645-44FB073BFAF2}"/>
    <cellStyle name="Normal 3 2 2 2 2 2 2 2 2 8 2 8" xfId="28585" xr:uid="{18B1AD5E-C986-4E9C-BD95-281FDB7A9F0A}"/>
    <cellStyle name="Normal 3 2 2 2 2 2 2 2 2 8 2 9" xfId="28586" xr:uid="{1BAA91E1-B17C-430C-815C-67C251EA275E}"/>
    <cellStyle name="Normal 3 2 2 2 2 2 2 2 2 8 20" xfId="28587" xr:uid="{3BE7A2D9-9E9B-43B6-BA88-4139B1C3D2FC}"/>
    <cellStyle name="Normal 3 2 2 2 2 2 2 2 2 8 21" xfId="28588" xr:uid="{FA54A119-9630-4E9B-8110-079F956BC7E2}"/>
    <cellStyle name="Normal 3 2 2 2 2 2 2 2 2 8 21 2" xfId="28589" xr:uid="{F2EFEB30-136A-477E-B504-B3A9137BAE25}"/>
    <cellStyle name="Normal 3 2 2 2 2 2 2 2 2 8 21 3" xfId="28590" xr:uid="{7E74754C-5280-4C32-BFF3-66309559D987}"/>
    <cellStyle name="Normal 3 2 2 2 2 2 2 2 2 8 21 4" xfId="28591" xr:uid="{8D3E2CE3-F9AF-4B89-AA75-EB77E21EC1E2}"/>
    <cellStyle name="Normal 3 2 2 2 2 2 2 2 2 8 22" xfId="28592" xr:uid="{60154B8B-AD45-4F54-AED6-8CD4C0216D42}"/>
    <cellStyle name="Normal 3 2 2 2 2 2 2 2 2 8 23" xfId="28593" xr:uid="{C0DB613D-26DD-4DC4-BC66-F7A5B246B042}"/>
    <cellStyle name="Normal 3 2 2 2 2 2 2 2 2 8 24" xfId="28594" xr:uid="{C370FAC9-89BF-4745-B800-29D71C187AD8}"/>
    <cellStyle name="Normal 3 2 2 2 2 2 2 2 2 8 3" xfId="28595" xr:uid="{80E0B44E-F01F-483F-A8BE-948A23740598}"/>
    <cellStyle name="Normal 3 2 2 2 2 2 2 2 2 8 4" xfId="28596" xr:uid="{9EBDA8AB-FF1D-451C-9819-402BF6054D74}"/>
    <cellStyle name="Normal 3 2 2 2 2 2 2 2 2 8 5" xfId="28597" xr:uid="{41EF599E-1FDB-4A3C-AE83-8057493996E0}"/>
    <cellStyle name="Normal 3 2 2 2 2 2 2 2 2 8 6" xfId="28598" xr:uid="{2411711D-4970-48C2-9691-8A5F791BC76C}"/>
    <cellStyle name="Normal 3 2 2 2 2 2 2 2 2 8 7" xfId="28599" xr:uid="{5F49197B-B7FB-44A5-96D1-CD2208C03EC3}"/>
    <cellStyle name="Normal 3 2 2 2 2 2 2 2 2 8 8" xfId="28600" xr:uid="{5C8EC216-18C8-441A-BD77-99C31E186233}"/>
    <cellStyle name="Normal 3 2 2 2 2 2 2 2 2 8 9" xfId="28601" xr:uid="{D3866627-2437-4619-9CB1-6064D6BFE34C}"/>
    <cellStyle name="Normal 3 2 2 2 2 2 2 2 2 9" xfId="28602" xr:uid="{FE61B3E7-93B3-4C58-911D-9B65043E5C0A}"/>
    <cellStyle name="Normal 3 2 2 2 2 2 2 2 2 9 10" xfId="28603" xr:uid="{FB8C93C9-1157-4D7A-966B-51C0415C97DE}"/>
    <cellStyle name="Normal 3 2 2 2 2 2 2 2 2 9 11" xfId="28604" xr:uid="{E9C803BF-B93B-4A5F-84D2-AEAC3B53038B}"/>
    <cellStyle name="Normal 3 2 2 2 2 2 2 2 2 9 12" xfId="28605" xr:uid="{36091BFA-F6F1-4D34-9A51-CFFBE18D3D9C}"/>
    <cellStyle name="Normal 3 2 2 2 2 2 2 2 2 9 13" xfId="28606" xr:uid="{B83444FF-242D-476F-BE21-702F43B974F1}"/>
    <cellStyle name="Normal 3 2 2 2 2 2 2 2 2 9 13 2" xfId="28607" xr:uid="{52336E77-3077-41B1-BCF4-A9092CF607CE}"/>
    <cellStyle name="Normal 3 2 2 2 2 2 2 2 2 9 13 3" xfId="28608" xr:uid="{A9C331D6-C5A2-4860-A4EA-02583D7F3254}"/>
    <cellStyle name="Normal 3 2 2 2 2 2 2 2 2 9 13 4" xfId="28609" xr:uid="{CEC55AA9-0C8B-423D-8BAD-9DD5B36261C5}"/>
    <cellStyle name="Normal 3 2 2 2 2 2 2 2 2 9 14" xfId="28610" xr:uid="{C1B52DD6-5782-4D43-A633-7FC8729B590A}"/>
    <cellStyle name="Normal 3 2 2 2 2 2 2 2 2 9 15" xfId="28611" xr:uid="{6689C9F8-3EEA-4177-AFD9-8E74F6829198}"/>
    <cellStyle name="Normal 3 2 2 2 2 2 2 2 2 9 16" xfId="28612" xr:uid="{48920A43-13B6-480C-8840-F3FD4A6E6EB2}"/>
    <cellStyle name="Normal 3 2 2 2 2 2 2 2 2 9 2" xfId="28613" xr:uid="{5C601508-3496-4B08-9450-1BF3B4B3549D}"/>
    <cellStyle name="Normal 3 2 2 2 2 2 2 2 2 9 2 10" xfId="28614" xr:uid="{A197B11B-717D-423A-9E72-FD97A2C35D23}"/>
    <cellStyle name="Normal 3 2 2 2 2 2 2 2 2 9 2 11" xfId="28615" xr:uid="{32BFE9DF-24E2-4765-A19B-C72D941C1AC2}"/>
    <cellStyle name="Normal 3 2 2 2 2 2 2 2 2 9 2 11 2" xfId="28616" xr:uid="{670B5DE7-5F0A-4911-970F-D7EB7B091884}"/>
    <cellStyle name="Normal 3 2 2 2 2 2 2 2 2 9 2 11 3" xfId="28617" xr:uid="{4B467EA2-0F33-4A96-BFA4-6215E9AEBB6F}"/>
    <cellStyle name="Normal 3 2 2 2 2 2 2 2 2 9 2 11 4" xfId="28618" xr:uid="{39DF7278-BF0F-450A-B57D-DE52EE8CB5B2}"/>
    <cellStyle name="Normal 3 2 2 2 2 2 2 2 2 9 2 12" xfId="28619" xr:uid="{DEFEAD03-A531-4727-9D3E-1D78DA75E738}"/>
    <cellStyle name="Normal 3 2 2 2 2 2 2 2 2 9 2 13" xfId="28620" xr:uid="{EA1FFB7C-6F63-4358-A7B0-F34F6E976D61}"/>
    <cellStyle name="Normal 3 2 2 2 2 2 2 2 2 9 2 14" xfId="28621" xr:uid="{917C79E7-1AB3-4C89-9EF9-6041B0B3B6FE}"/>
    <cellStyle name="Normal 3 2 2 2 2 2 2 2 2 9 2 2" xfId="28622" xr:uid="{BE45FF03-480A-4FE3-8D6D-D2AC205DA5E9}"/>
    <cellStyle name="Normal 3 2 2 2 2 2 2 2 2 9 2 2 10" xfId="28623" xr:uid="{A2DB7068-6AC6-4F75-A19B-66E8D2DBBBA0}"/>
    <cellStyle name="Normal 3 2 2 2 2 2 2 2 2 9 2 2 11" xfId="28624" xr:uid="{732EBA15-FB9E-4649-A23C-8090E85B843D}"/>
    <cellStyle name="Normal 3 2 2 2 2 2 2 2 2 9 2 2 2" xfId="28625" xr:uid="{3FA4892F-08E0-401E-9E6E-E0EBCD18CFA2}"/>
    <cellStyle name="Normal 3 2 2 2 2 2 2 2 2 9 2 2 2 10" xfId="28626" xr:uid="{C5AC9AC9-9DCB-44EE-BFC4-478308060A41}"/>
    <cellStyle name="Normal 3 2 2 2 2 2 2 2 2 9 2 2 2 11" xfId="28627" xr:uid="{58135783-9FD2-4AEA-BDF0-A56A003D4994}"/>
    <cellStyle name="Normal 3 2 2 2 2 2 2 2 2 9 2 2 2 2" xfId="28628" xr:uid="{23B4126C-9A96-4C0D-B106-E25ECB432AE4}"/>
    <cellStyle name="Normal 3 2 2 2 2 2 2 2 2 9 2 2 2 2 2" xfId="28629" xr:uid="{141105D4-B365-4DE0-998A-CF7C21071032}"/>
    <cellStyle name="Normal 3 2 2 2 2 2 2 2 2 9 2 2 2 2 2 2" xfId="28630" xr:uid="{421C225C-1B83-42D7-A770-48C656424AF3}"/>
    <cellStyle name="Normal 3 2 2 2 2 2 2 2 2 9 2 2 2 2 2 3" xfId="28631" xr:uid="{4F99F7F5-6EA3-4086-8113-63D24D0DF0E0}"/>
    <cellStyle name="Normal 3 2 2 2 2 2 2 2 2 9 2 2 2 2 2 4" xfId="28632" xr:uid="{889F2A6A-A81E-467B-8399-CECB934A79FD}"/>
    <cellStyle name="Normal 3 2 2 2 2 2 2 2 2 9 2 2 2 2 3" xfId="28633" xr:uid="{88A51E7E-2906-4793-8FB8-187BB2C3C291}"/>
    <cellStyle name="Normal 3 2 2 2 2 2 2 2 2 9 2 2 2 2 4" xfId="28634" xr:uid="{FE772B00-5311-433B-9B04-068903329964}"/>
    <cellStyle name="Normal 3 2 2 2 2 2 2 2 2 9 2 2 2 2 5" xfId="28635" xr:uid="{3A072AB6-A9F4-4ED2-884E-580B4D9D8145}"/>
    <cellStyle name="Normal 3 2 2 2 2 2 2 2 2 9 2 2 2 2 6" xfId="28636" xr:uid="{C1B0C199-51E7-4AD2-8DEA-ACE86E1B3BC9}"/>
    <cellStyle name="Normal 3 2 2 2 2 2 2 2 2 9 2 2 2 3" xfId="28637" xr:uid="{21F35558-7514-46CE-A2B3-5BEEDF680376}"/>
    <cellStyle name="Normal 3 2 2 2 2 2 2 2 2 9 2 2 2 4" xfId="28638" xr:uid="{C1DCD10E-452E-415B-AF1B-3BDD592D73B1}"/>
    <cellStyle name="Normal 3 2 2 2 2 2 2 2 2 9 2 2 2 5" xfId="28639" xr:uid="{17E0C354-252C-4D1C-934E-5E3FEAE17668}"/>
    <cellStyle name="Normal 3 2 2 2 2 2 2 2 2 9 2 2 2 6" xfId="28640" xr:uid="{415EEB9D-1B80-4F95-937D-8955D562CA00}"/>
    <cellStyle name="Normal 3 2 2 2 2 2 2 2 2 9 2 2 2 7" xfId="28641" xr:uid="{22D9F200-A055-461B-8F68-F8409E5698F4}"/>
    <cellStyle name="Normal 3 2 2 2 2 2 2 2 2 9 2 2 2 8" xfId="28642" xr:uid="{D7077366-E08B-4322-BF36-C7B448F19E62}"/>
    <cellStyle name="Normal 3 2 2 2 2 2 2 2 2 9 2 2 2 8 2" xfId="28643" xr:uid="{DCA18D19-5FEA-4001-9FE1-B627CA7B1FC1}"/>
    <cellStyle name="Normal 3 2 2 2 2 2 2 2 2 9 2 2 2 8 3" xfId="28644" xr:uid="{1E96A9F6-9C82-4D20-AF7A-AB5C82C130F4}"/>
    <cellStyle name="Normal 3 2 2 2 2 2 2 2 2 9 2 2 2 8 4" xfId="28645" xr:uid="{9299C8CB-0F48-4DAC-AA3E-E6515B2CC995}"/>
    <cellStyle name="Normal 3 2 2 2 2 2 2 2 2 9 2 2 2 9" xfId="28646" xr:uid="{120896DE-6235-4E10-9AE2-C1A59A050BB1}"/>
    <cellStyle name="Normal 3 2 2 2 2 2 2 2 2 9 2 2 3" xfId="28647" xr:uid="{3F29F5E6-53FC-4B67-AED9-09BEF4E08D52}"/>
    <cellStyle name="Normal 3 2 2 2 2 2 2 2 2 9 2 2 3 2" xfId="28648" xr:uid="{912C81B0-3C75-4030-9D2C-111CBC1A3DA9}"/>
    <cellStyle name="Normal 3 2 2 2 2 2 2 2 2 9 2 2 3 2 2" xfId="28649" xr:uid="{EE43D30C-0EDB-4C3F-9E32-38A1BAD10051}"/>
    <cellStyle name="Normal 3 2 2 2 2 2 2 2 2 9 2 2 3 2 3" xfId="28650" xr:uid="{87A623A7-EF0A-426B-8FF2-9ED43D3FB3DA}"/>
    <cellStyle name="Normal 3 2 2 2 2 2 2 2 2 9 2 2 3 2 4" xfId="28651" xr:uid="{48A81066-6036-4088-BD55-9116E50D29AF}"/>
    <cellStyle name="Normal 3 2 2 2 2 2 2 2 2 9 2 2 3 3" xfId="28652" xr:uid="{34E94FBA-0645-4225-8E8B-A6C4CF704869}"/>
    <cellStyle name="Normal 3 2 2 2 2 2 2 2 2 9 2 2 3 4" xfId="28653" xr:uid="{3633872C-0F4D-41C2-8E89-00BCB3F576B1}"/>
    <cellStyle name="Normal 3 2 2 2 2 2 2 2 2 9 2 2 3 5" xfId="28654" xr:uid="{74F6B45A-4945-4BB2-8C0B-BF2CE8C47327}"/>
    <cellStyle name="Normal 3 2 2 2 2 2 2 2 2 9 2 2 3 6" xfId="28655" xr:uid="{C9E1BCAB-7CB0-4501-8D62-03906F3A6C02}"/>
    <cellStyle name="Normal 3 2 2 2 2 2 2 2 2 9 2 2 4" xfId="28656" xr:uid="{1FAADD3D-F4CB-4FD9-B80F-1A3DD0D5A796}"/>
    <cellStyle name="Normal 3 2 2 2 2 2 2 2 2 9 2 2 5" xfId="28657" xr:uid="{4AB32D47-C311-42CA-AC2E-2010B474EC1D}"/>
    <cellStyle name="Normal 3 2 2 2 2 2 2 2 2 9 2 2 6" xfId="28658" xr:uid="{853F27BA-7CBB-4A68-9FE1-EEF5D887ABE7}"/>
    <cellStyle name="Normal 3 2 2 2 2 2 2 2 2 9 2 2 7" xfId="28659" xr:uid="{BDEABDC0-F446-447F-A7AB-76BF82EA0311}"/>
    <cellStyle name="Normal 3 2 2 2 2 2 2 2 2 9 2 2 8" xfId="28660" xr:uid="{3D6B028C-0EF5-4B3E-BE6E-308CAFBBA2BE}"/>
    <cellStyle name="Normal 3 2 2 2 2 2 2 2 2 9 2 2 8 2" xfId="28661" xr:uid="{410A7331-6F3B-47E9-B082-35330D40C7A4}"/>
    <cellStyle name="Normal 3 2 2 2 2 2 2 2 2 9 2 2 8 3" xfId="28662" xr:uid="{71E82421-227E-476A-B0C1-6DCD69A79F6D}"/>
    <cellStyle name="Normal 3 2 2 2 2 2 2 2 2 9 2 2 8 4" xfId="28663" xr:uid="{68FF313F-62A9-4311-B774-8C890A3FF201}"/>
    <cellStyle name="Normal 3 2 2 2 2 2 2 2 2 9 2 2 9" xfId="28664" xr:uid="{E5B80BEF-65E3-44EB-BC41-DBA6B6BCEE15}"/>
    <cellStyle name="Normal 3 2 2 2 2 2 2 2 2 9 2 3" xfId="28665" xr:uid="{084368CA-6ACF-472E-93F1-2A360B576373}"/>
    <cellStyle name="Normal 3 2 2 2 2 2 2 2 2 9 2 4" xfId="28666" xr:uid="{E802996A-7FAB-4531-8715-1D11D0DC7A48}"/>
    <cellStyle name="Normal 3 2 2 2 2 2 2 2 2 9 2 5" xfId="28667" xr:uid="{04631B32-B6C5-4FCE-BBFD-41A59D67C31C}"/>
    <cellStyle name="Normal 3 2 2 2 2 2 2 2 2 9 2 5 2" xfId="28668" xr:uid="{7B74BC2E-C5EC-4CD0-8F17-CD26B18D94D0}"/>
    <cellStyle name="Normal 3 2 2 2 2 2 2 2 2 9 2 5 2 2" xfId="28669" xr:uid="{D6802210-DFA7-45BF-A90C-7E6BDCB6D391}"/>
    <cellStyle name="Normal 3 2 2 2 2 2 2 2 2 9 2 5 2 3" xfId="28670" xr:uid="{A619B037-7E49-4097-9A5A-D170470ACD7B}"/>
    <cellStyle name="Normal 3 2 2 2 2 2 2 2 2 9 2 5 2 4" xfId="28671" xr:uid="{ACC969C9-934F-4270-A5F8-EAE0BAB2667D}"/>
    <cellStyle name="Normal 3 2 2 2 2 2 2 2 2 9 2 5 3" xfId="28672" xr:uid="{88125F94-AF7A-4A81-85E2-4EDE69E462A6}"/>
    <cellStyle name="Normal 3 2 2 2 2 2 2 2 2 9 2 5 4" xfId="28673" xr:uid="{D79A3A2C-817E-451E-8264-AAC52095863B}"/>
    <cellStyle name="Normal 3 2 2 2 2 2 2 2 2 9 2 5 5" xfId="28674" xr:uid="{EE8F9C22-0D39-4F4C-A658-5CB55251A741}"/>
    <cellStyle name="Normal 3 2 2 2 2 2 2 2 2 9 2 5 6" xfId="28675" xr:uid="{05CDC8B9-E73B-4569-9403-C6CF3815DCB5}"/>
    <cellStyle name="Normal 3 2 2 2 2 2 2 2 2 9 2 6" xfId="28676" xr:uid="{FF42525F-E32B-4D29-B51A-A1F6DA133A0A}"/>
    <cellStyle name="Normal 3 2 2 2 2 2 2 2 2 9 2 7" xfId="28677" xr:uid="{80724EC5-1A1F-461C-85C8-CE813FEF979C}"/>
    <cellStyle name="Normal 3 2 2 2 2 2 2 2 2 9 2 8" xfId="28678" xr:uid="{BC4F82AB-4880-462E-B333-1E98EE51ECAE}"/>
    <cellStyle name="Normal 3 2 2 2 2 2 2 2 2 9 2 9" xfId="28679" xr:uid="{1F11D7BD-5CC8-4F79-A50C-A2D7A9044BCD}"/>
    <cellStyle name="Normal 3 2 2 2 2 2 2 2 2 9 3" xfId="28680" xr:uid="{E9BA866C-BE4A-4FA5-B0FE-91954A944D26}"/>
    <cellStyle name="Normal 3 2 2 2 2 2 2 2 2 9 4" xfId="28681" xr:uid="{31EE45D2-B6FF-465B-AE79-7A6AFBF8E709}"/>
    <cellStyle name="Normal 3 2 2 2 2 2 2 2 2 9 5" xfId="28682" xr:uid="{5FFCB452-0B99-4400-81DA-2203294D037E}"/>
    <cellStyle name="Normal 3 2 2 2 2 2 2 2 2 9 5 10" xfId="28683" xr:uid="{2FE26568-974C-4853-86DF-ABFBA0FDA9E8}"/>
    <cellStyle name="Normal 3 2 2 2 2 2 2 2 2 9 5 11" xfId="28684" xr:uid="{1417BCE5-299D-4FBA-A1A9-C80649712D0A}"/>
    <cellStyle name="Normal 3 2 2 2 2 2 2 2 2 9 5 2" xfId="28685" xr:uid="{A5188A52-1562-486C-AC40-622FB07C1CFD}"/>
    <cellStyle name="Normal 3 2 2 2 2 2 2 2 2 9 5 2 10" xfId="28686" xr:uid="{F9D9D006-AAC7-4083-A9BF-38E5E02DE50B}"/>
    <cellStyle name="Normal 3 2 2 2 2 2 2 2 2 9 5 2 11" xfId="28687" xr:uid="{253A99A5-3F95-48E6-B47B-A7884FF0A796}"/>
    <cellStyle name="Normal 3 2 2 2 2 2 2 2 2 9 5 2 2" xfId="28688" xr:uid="{2755F747-20D1-4FD7-976E-0C496C474450}"/>
    <cellStyle name="Normal 3 2 2 2 2 2 2 2 2 9 5 2 2 2" xfId="28689" xr:uid="{3C32624C-464D-4B5E-9023-CF8BF95DF236}"/>
    <cellStyle name="Normal 3 2 2 2 2 2 2 2 2 9 5 2 2 2 2" xfId="28690" xr:uid="{C69FD944-981C-4998-87AD-E0811D48DB1E}"/>
    <cellStyle name="Normal 3 2 2 2 2 2 2 2 2 9 5 2 2 2 3" xfId="28691" xr:uid="{448F8AA0-FBA6-49FE-B5E9-0D27A30FA409}"/>
    <cellStyle name="Normal 3 2 2 2 2 2 2 2 2 9 5 2 2 2 4" xfId="28692" xr:uid="{DDC0ED33-B0BB-491E-833A-91D3DE9EB478}"/>
    <cellStyle name="Normal 3 2 2 2 2 2 2 2 2 9 5 2 2 3" xfId="28693" xr:uid="{C3AD4552-4275-4A0F-A916-D3E231DF240E}"/>
    <cellStyle name="Normal 3 2 2 2 2 2 2 2 2 9 5 2 2 4" xfId="28694" xr:uid="{6E855688-6F2A-4361-BAE7-108A368D593D}"/>
    <cellStyle name="Normal 3 2 2 2 2 2 2 2 2 9 5 2 2 5" xfId="28695" xr:uid="{63069763-AC0F-41E3-A273-43CACC1C98A7}"/>
    <cellStyle name="Normal 3 2 2 2 2 2 2 2 2 9 5 2 2 6" xfId="28696" xr:uid="{C82FECA5-0120-4491-B682-BBD5B80481A8}"/>
    <cellStyle name="Normal 3 2 2 2 2 2 2 2 2 9 5 2 3" xfId="28697" xr:uid="{555D7FC5-4161-452A-B721-C77AD554A9E0}"/>
    <cellStyle name="Normal 3 2 2 2 2 2 2 2 2 9 5 2 4" xfId="28698" xr:uid="{F92BC1B5-5D34-42E2-B1C8-04CCA24A1328}"/>
    <cellStyle name="Normal 3 2 2 2 2 2 2 2 2 9 5 2 5" xfId="28699" xr:uid="{7DA27551-6738-454A-8571-5AD999301432}"/>
    <cellStyle name="Normal 3 2 2 2 2 2 2 2 2 9 5 2 6" xfId="28700" xr:uid="{8B34500E-6291-44E6-9CED-842249C27688}"/>
    <cellStyle name="Normal 3 2 2 2 2 2 2 2 2 9 5 2 7" xfId="28701" xr:uid="{2168EA39-6CF0-49E4-8C72-C3C86DCEA267}"/>
    <cellStyle name="Normal 3 2 2 2 2 2 2 2 2 9 5 2 8" xfId="28702" xr:uid="{201A27A7-7F97-4622-AD44-970B6E68AC46}"/>
    <cellStyle name="Normal 3 2 2 2 2 2 2 2 2 9 5 2 8 2" xfId="28703" xr:uid="{820EEA1C-ECAF-433C-B0CD-1EC960971E4A}"/>
    <cellStyle name="Normal 3 2 2 2 2 2 2 2 2 9 5 2 8 3" xfId="28704" xr:uid="{69A30ED8-3563-44C1-82E1-53845623395B}"/>
    <cellStyle name="Normal 3 2 2 2 2 2 2 2 2 9 5 2 8 4" xfId="28705" xr:uid="{A311D90E-3EE3-4D6E-845A-809E766CB2A9}"/>
    <cellStyle name="Normal 3 2 2 2 2 2 2 2 2 9 5 2 9" xfId="28706" xr:uid="{5860B2B2-5BE5-4694-B862-D1C4E3F40C3E}"/>
    <cellStyle name="Normal 3 2 2 2 2 2 2 2 2 9 5 3" xfId="28707" xr:uid="{298821C0-9B8B-408C-88AB-2F667AA25D07}"/>
    <cellStyle name="Normal 3 2 2 2 2 2 2 2 2 9 5 3 2" xfId="28708" xr:uid="{683E884D-90E5-4C04-BBC3-AD0E73E2E904}"/>
    <cellStyle name="Normal 3 2 2 2 2 2 2 2 2 9 5 3 2 2" xfId="28709" xr:uid="{589E434E-46EF-4118-9E32-E5B0B1AB2B74}"/>
    <cellStyle name="Normal 3 2 2 2 2 2 2 2 2 9 5 3 2 3" xfId="28710" xr:uid="{B7648C56-E24C-42A6-812E-3D8DDE2F951D}"/>
    <cellStyle name="Normal 3 2 2 2 2 2 2 2 2 9 5 3 2 4" xfId="28711" xr:uid="{42F79D43-8947-4C10-9008-C316013F137F}"/>
    <cellStyle name="Normal 3 2 2 2 2 2 2 2 2 9 5 3 3" xfId="28712" xr:uid="{21AC59C8-E8B7-411B-8552-40E22B149A15}"/>
    <cellStyle name="Normal 3 2 2 2 2 2 2 2 2 9 5 3 4" xfId="28713" xr:uid="{5E64A155-D241-4B3C-AF41-E60232E8387A}"/>
    <cellStyle name="Normal 3 2 2 2 2 2 2 2 2 9 5 3 5" xfId="28714" xr:uid="{9D64F791-341C-424B-B003-8E05BE7B2A2E}"/>
    <cellStyle name="Normal 3 2 2 2 2 2 2 2 2 9 5 3 6" xfId="28715" xr:uid="{5A22AA23-FE20-412B-BF3F-AD5CAB40BDC4}"/>
    <cellStyle name="Normal 3 2 2 2 2 2 2 2 2 9 5 4" xfId="28716" xr:uid="{77675DF2-54F3-46B7-A1D5-CD881F4A918A}"/>
    <cellStyle name="Normal 3 2 2 2 2 2 2 2 2 9 5 5" xfId="28717" xr:uid="{94BBC72F-E25C-4B13-AD89-C3AB279B816A}"/>
    <cellStyle name="Normal 3 2 2 2 2 2 2 2 2 9 5 6" xfId="28718" xr:uid="{5462FBB4-9258-42A3-BAD2-6AEBC533988E}"/>
    <cellStyle name="Normal 3 2 2 2 2 2 2 2 2 9 5 7" xfId="28719" xr:uid="{B1163A42-CD4C-4660-9E99-575E5A8018EB}"/>
    <cellStyle name="Normal 3 2 2 2 2 2 2 2 2 9 5 8" xfId="28720" xr:uid="{7C2566BC-427D-4C14-87D5-D992F8348352}"/>
    <cellStyle name="Normal 3 2 2 2 2 2 2 2 2 9 5 8 2" xfId="28721" xr:uid="{8F6B7F78-EC3E-492E-A9FD-6B6F9BD1E60C}"/>
    <cellStyle name="Normal 3 2 2 2 2 2 2 2 2 9 5 8 3" xfId="28722" xr:uid="{8729F7FA-7792-44AE-843C-C2DE79B4A8B0}"/>
    <cellStyle name="Normal 3 2 2 2 2 2 2 2 2 9 5 8 4" xfId="28723" xr:uid="{0B274696-85AB-432A-ACFE-837343D28E50}"/>
    <cellStyle name="Normal 3 2 2 2 2 2 2 2 2 9 5 9" xfId="28724" xr:uid="{22EAFBA8-92B2-4942-BBE6-4AE9EDB6ED73}"/>
    <cellStyle name="Normal 3 2 2 2 2 2 2 2 2 9 6" xfId="28725" xr:uid="{4C1D5CC3-4C3A-4DC8-B926-86B8D83235EF}"/>
    <cellStyle name="Normal 3 2 2 2 2 2 2 2 2 9 7" xfId="28726" xr:uid="{8DE1A4BF-4AA4-4CF6-B8F4-156477D09ED3}"/>
    <cellStyle name="Normal 3 2 2 2 2 2 2 2 2 9 7 2" xfId="28727" xr:uid="{B26F6754-6448-4436-B832-FD8B1296B3D5}"/>
    <cellStyle name="Normal 3 2 2 2 2 2 2 2 2 9 7 2 2" xfId="28728" xr:uid="{96CB25E4-C6E9-4DAB-B9CB-5116DA074129}"/>
    <cellStyle name="Normal 3 2 2 2 2 2 2 2 2 9 7 2 3" xfId="28729" xr:uid="{43D32434-F57A-46CF-851C-200B29813B58}"/>
    <cellStyle name="Normal 3 2 2 2 2 2 2 2 2 9 7 2 4" xfId="28730" xr:uid="{EE05F480-89F9-41AE-A182-54B3DB07E809}"/>
    <cellStyle name="Normal 3 2 2 2 2 2 2 2 2 9 7 3" xfId="28731" xr:uid="{C338A6F7-3314-4237-A7A2-BB0CD02454DF}"/>
    <cellStyle name="Normal 3 2 2 2 2 2 2 2 2 9 7 4" xfId="28732" xr:uid="{5109676E-A7C3-4443-A950-FC1E87EAE5E6}"/>
    <cellStyle name="Normal 3 2 2 2 2 2 2 2 2 9 7 5" xfId="28733" xr:uid="{233EC100-08DC-406A-8DA6-566DE55D21F6}"/>
    <cellStyle name="Normal 3 2 2 2 2 2 2 2 2 9 7 6" xfId="28734" xr:uid="{E49504E7-516C-4F7C-A698-3326016ABAF5}"/>
    <cellStyle name="Normal 3 2 2 2 2 2 2 2 2 9 8" xfId="28735" xr:uid="{A6A8E034-E677-4326-B3E0-C8DA9103E81F}"/>
    <cellStyle name="Normal 3 2 2 2 2 2 2 2 2 9 9" xfId="28736" xr:uid="{C90A1697-ABB1-4D3E-AA34-CE512F78023C}"/>
    <cellStyle name="Normal 3 2 2 2 2 2 2 2 20" xfId="28737" xr:uid="{CC2ABEEF-0A93-42E1-9D72-B845D80C6B5B}"/>
    <cellStyle name="Normal 3 2 2 2 2 2 2 2 21" xfId="28738" xr:uid="{6B3DCA06-E927-48C8-9E6F-F5014E332468}"/>
    <cellStyle name="Normal 3 2 2 2 2 2 2 2 21 10" xfId="28739" xr:uid="{B586DF7E-C4AB-4283-9248-F92E2CA8A9B8}"/>
    <cellStyle name="Normal 3 2 2 2 2 2 2 2 21 11" xfId="28740" xr:uid="{8809C2C1-DB67-423D-B296-5BDD8ACE8FB1}"/>
    <cellStyle name="Normal 3 2 2 2 2 2 2 2 21 11 2" xfId="28741" xr:uid="{CF3AE4E5-A60D-4927-B486-D4DCBD6BCCF6}"/>
    <cellStyle name="Normal 3 2 2 2 2 2 2 2 21 11 3" xfId="28742" xr:uid="{B2A73A27-BF44-487F-833C-CABE44D6F3DB}"/>
    <cellStyle name="Normal 3 2 2 2 2 2 2 2 21 11 4" xfId="28743" xr:uid="{2371891E-89B8-4CCD-B07B-CA6251277730}"/>
    <cellStyle name="Normal 3 2 2 2 2 2 2 2 21 12" xfId="28744" xr:uid="{BF7A9106-D59D-4AF4-804D-6D7AAD5FE2A7}"/>
    <cellStyle name="Normal 3 2 2 2 2 2 2 2 21 13" xfId="28745" xr:uid="{5AB1EC2B-6B68-4ACB-814B-75847B08AC55}"/>
    <cellStyle name="Normal 3 2 2 2 2 2 2 2 21 14" xfId="28746" xr:uid="{ACB975DC-9510-4393-9C1B-37E3CDAEACE7}"/>
    <cellStyle name="Normal 3 2 2 2 2 2 2 2 21 2" xfId="28747" xr:uid="{FE2880BC-C66C-4C84-990D-DDC629A77B56}"/>
    <cellStyle name="Normal 3 2 2 2 2 2 2 2 21 2 10" xfId="28748" xr:uid="{757A8FC9-EB9A-4F5C-A5D7-5586E2881AAB}"/>
    <cellStyle name="Normal 3 2 2 2 2 2 2 2 21 2 11" xfId="28749" xr:uid="{A3CDB1FB-9E69-4A64-8F53-DBB20056EB6A}"/>
    <cellStyle name="Normal 3 2 2 2 2 2 2 2 21 2 2" xfId="28750" xr:uid="{7F4DE063-7A3C-4A16-A2E0-1AFBB43FB72A}"/>
    <cellStyle name="Normal 3 2 2 2 2 2 2 2 21 2 2 10" xfId="28751" xr:uid="{21B07BCF-3709-4118-8411-D5314D16C2B5}"/>
    <cellStyle name="Normal 3 2 2 2 2 2 2 2 21 2 2 11" xfId="28752" xr:uid="{EC43285B-B571-446E-AD42-0309B3C38E6E}"/>
    <cellStyle name="Normal 3 2 2 2 2 2 2 2 21 2 2 2" xfId="28753" xr:uid="{528CA083-45A7-4542-9355-BE84CA35D1BC}"/>
    <cellStyle name="Normal 3 2 2 2 2 2 2 2 21 2 2 2 2" xfId="28754" xr:uid="{1BA066B4-98E4-4CB5-ACCD-69392CED5A47}"/>
    <cellStyle name="Normal 3 2 2 2 2 2 2 2 21 2 2 2 2 2" xfId="28755" xr:uid="{CB457D79-AA41-4EE0-889B-5ACD68BF5490}"/>
    <cellStyle name="Normal 3 2 2 2 2 2 2 2 21 2 2 2 2 3" xfId="28756" xr:uid="{D8E9166C-0B32-4C60-885D-8F4216E0917F}"/>
    <cellStyle name="Normal 3 2 2 2 2 2 2 2 21 2 2 2 2 4" xfId="28757" xr:uid="{22C1CFC3-89D3-474B-993E-BFEBFB4B7829}"/>
    <cellStyle name="Normal 3 2 2 2 2 2 2 2 21 2 2 2 3" xfId="28758" xr:uid="{3F8DC2CB-9C39-4EDF-AA02-8FD3F9F34587}"/>
    <cellStyle name="Normal 3 2 2 2 2 2 2 2 21 2 2 2 4" xfId="28759" xr:uid="{8AA48F92-391A-4F84-ADF3-C077DF879087}"/>
    <cellStyle name="Normal 3 2 2 2 2 2 2 2 21 2 2 2 5" xfId="28760" xr:uid="{C7F20805-A132-4BAA-B31E-5E0D5AEA1955}"/>
    <cellStyle name="Normal 3 2 2 2 2 2 2 2 21 2 2 2 6" xfId="28761" xr:uid="{9A393118-887C-4DAA-ABA3-9BD8DEBE41B4}"/>
    <cellStyle name="Normal 3 2 2 2 2 2 2 2 21 2 2 3" xfId="28762" xr:uid="{D54FDB65-B0F5-4DCB-A42A-50A1C30DC37F}"/>
    <cellStyle name="Normal 3 2 2 2 2 2 2 2 21 2 2 4" xfId="28763" xr:uid="{C2E17211-E797-4AD7-8178-7F0EFDEBC73D}"/>
    <cellStyle name="Normal 3 2 2 2 2 2 2 2 21 2 2 5" xfId="28764" xr:uid="{967E6DBA-763B-4017-B1EE-E088E621A932}"/>
    <cellStyle name="Normal 3 2 2 2 2 2 2 2 21 2 2 6" xfId="28765" xr:uid="{6F1FAFE9-1A95-45F7-83B0-4CA1A0BBC90E}"/>
    <cellStyle name="Normal 3 2 2 2 2 2 2 2 21 2 2 7" xfId="28766" xr:uid="{7F5A425B-0D82-4044-9B66-AF1E2F4A16CC}"/>
    <cellStyle name="Normal 3 2 2 2 2 2 2 2 21 2 2 8" xfId="28767" xr:uid="{0D266819-403C-463E-A2BB-130AC0FAB7FF}"/>
    <cellStyle name="Normal 3 2 2 2 2 2 2 2 21 2 2 8 2" xfId="28768" xr:uid="{2EE413E0-6914-4E45-A19F-0D5DCF0CECF7}"/>
    <cellStyle name="Normal 3 2 2 2 2 2 2 2 21 2 2 8 3" xfId="28769" xr:uid="{D2950EE9-934C-43A0-A7AC-2C6D2C7A30B0}"/>
    <cellStyle name="Normal 3 2 2 2 2 2 2 2 21 2 2 8 4" xfId="28770" xr:uid="{B3137CC6-6E3E-47BC-BDB5-9C3A5E78901F}"/>
    <cellStyle name="Normal 3 2 2 2 2 2 2 2 21 2 2 9" xfId="28771" xr:uid="{D13E76E2-E5F0-4467-AF17-5CB8B70BADDF}"/>
    <cellStyle name="Normal 3 2 2 2 2 2 2 2 21 2 3" xfId="28772" xr:uid="{E5F8F15C-0882-45DD-98CE-9A821B6AED7D}"/>
    <cellStyle name="Normal 3 2 2 2 2 2 2 2 21 2 3 2" xfId="28773" xr:uid="{F262E8D7-3B8F-47AA-9EC2-C9827BFC231D}"/>
    <cellStyle name="Normal 3 2 2 2 2 2 2 2 21 2 3 2 2" xfId="28774" xr:uid="{B40BAF9B-E612-4A12-98B1-839A6124990D}"/>
    <cellStyle name="Normal 3 2 2 2 2 2 2 2 21 2 3 2 3" xfId="28775" xr:uid="{C4A521F9-4CB3-4925-AEE1-83F891A3B8AA}"/>
    <cellStyle name="Normal 3 2 2 2 2 2 2 2 21 2 3 2 4" xfId="28776" xr:uid="{23D36BED-1028-4E3F-A920-B0F2419BAD6C}"/>
    <cellStyle name="Normal 3 2 2 2 2 2 2 2 21 2 3 3" xfId="28777" xr:uid="{01191D7C-7728-4B42-B865-10619484A021}"/>
    <cellStyle name="Normal 3 2 2 2 2 2 2 2 21 2 3 4" xfId="28778" xr:uid="{1C5F0C3A-7E77-4E7E-A381-64C1E87A202D}"/>
    <cellStyle name="Normal 3 2 2 2 2 2 2 2 21 2 3 5" xfId="28779" xr:uid="{71C2BABA-92D2-4F39-8419-63F2A38FD2E3}"/>
    <cellStyle name="Normal 3 2 2 2 2 2 2 2 21 2 3 6" xfId="28780" xr:uid="{A1FAF4F2-D6C5-4D27-828F-C29A7E93FC48}"/>
    <cellStyle name="Normal 3 2 2 2 2 2 2 2 21 2 4" xfId="28781" xr:uid="{C6BA5C9D-C9B1-4B94-8B48-F91377E94F83}"/>
    <cellStyle name="Normal 3 2 2 2 2 2 2 2 21 2 5" xfId="28782" xr:uid="{2E77CCEF-E5A3-42D5-BDDA-95E681D1A940}"/>
    <cellStyle name="Normal 3 2 2 2 2 2 2 2 21 2 6" xfId="28783" xr:uid="{7F354B78-A490-42ED-B125-2D12B272B2F4}"/>
    <cellStyle name="Normal 3 2 2 2 2 2 2 2 21 2 7" xfId="28784" xr:uid="{E2CB02FF-4826-426B-AD28-417BC8A1C038}"/>
    <cellStyle name="Normal 3 2 2 2 2 2 2 2 21 2 8" xfId="28785" xr:uid="{F6BA7102-FB57-412F-8F3F-416B1D5D771C}"/>
    <cellStyle name="Normal 3 2 2 2 2 2 2 2 21 2 8 2" xfId="28786" xr:uid="{BEA00FAF-189E-473A-B1F3-5F103914F23F}"/>
    <cellStyle name="Normal 3 2 2 2 2 2 2 2 21 2 8 3" xfId="28787" xr:uid="{FEF48660-E670-4972-9F85-E7C1E75855C4}"/>
    <cellStyle name="Normal 3 2 2 2 2 2 2 2 21 2 8 4" xfId="28788" xr:uid="{D79CF368-5608-42AE-98D2-087B925ADF68}"/>
    <cellStyle name="Normal 3 2 2 2 2 2 2 2 21 2 9" xfId="28789" xr:uid="{87C64F2E-E55A-4140-BFD2-ED16B7301BF1}"/>
    <cellStyle name="Normal 3 2 2 2 2 2 2 2 21 3" xfId="28790" xr:uid="{EB2AD04B-130D-4AD4-A69B-53126C01CF39}"/>
    <cellStyle name="Normal 3 2 2 2 2 2 2 2 21 4" xfId="28791" xr:uid="{BE933464-B3DD-41DD-AA0A-F73715DD0759}"/>
    <cellStyle name="Normal 3 2 2 2 2 2 2 2 21 5" xfId="28792" xr:uid="{DF79C96C-7372-4E23-84FC-14D3FCC6873A}"/>
    <cellStyle name="Normal 3 2 2 2 2 2 2 2 21 5 2" xfId="28793" xr:uid="{E8D2AD52-3E26-434A-B6F6-0B5EF884C799}"/>
    <cellStyle name="Normal 3 2 2 2 2 2 2 2 21 5 2 2" xfId="28794" xr:uid="{75907FA0-C38F-4D70-AEDA-08C0DAB44681}"/>
    <cellStyle name="Normal 3 2 2 2 2 2 2 2 21 5 2 3" xfId="28795" xr:uid="{A4B75782-3549-4043-8B61-980BFCA11146}"/>
    <cellStyle name="Normal 3 2 2 2 2 2 2 2 21 5 2 4" xfId="28796" xr:uid="{2BC97F41-89FD-497B-B29C-D563993C63F3}"/>
    <cellStyle name="Normal 3 2 2 2 2 2 2 2 21 5 3" xfId="28797" xr:uid="{AF13B738-F42D-4EF4-95D5-D9DF3D18A73E}"/>
    <cellStyle name="Normal 3 2 2 2 2 2 2 2 21 5 4" xfId="28798" xr:uid="{BEE86BF0-5BDF-46E3-B96E-C33F2FFAB0FE}"/>
    <cellStyle name="Normal 3 2 2 2 2 2 2 2 21 5 5" xfId="28799" xr:uid="{81A86155-5939-4454-A5AA-77D336940BA9}"/>
    <cellStyle name="Normal 3 2 2 2 2 2 2 2 21 5 6" xfId="28800" xr:uid="{2C7ECDEF-AD42-4ED4-B7C0-BD4702AF5AB4}"/>
    <cellStyle name="Normal 3 2 2 2 2 2 2 2 21 6" xfId="28801" xr:uid="{6DD6700A-EEDC-4CC7-8EE8-6D50AB60BE52}"/>
    <cellStyle name="Normal 3 2 2 2 2 2 2 2 21 7" xfId="28802" xr:uid="{4E736C48-E133-4F86-AC26-1FD740F37C5B}"/>
    <cellStyle name="Normal 3 2 2 2 2 2 2 2 21 8" xfId="28803" xr:uid="{6F25F8E4-DA0B-4E95-9558-D475D7C78FE2}"/>
    <cellStyle name="Normal 3 2 2 2 2 2 2 2 21 9" xfId="28804" xr:uid="{11359BDB-42CE-4D15-91B8-0EA5D4FCF61F}"/>
    <cellStyle name="Normal 3 2 2 2 2 2 2 2 22" xfId="28805" xr:uid="{7DA8F05F-C097-43D7-BEAA-88565EABE305}"/>
    <cellStyle name="Normal 3 2 2 2 2 2 2 2 23" xfId="28806" xr:uid="{89591D16-A72C-41CB-93BE-08A579C78724}"/>
    <cellStyle name="Normal 3 2 2 2 2 2 2 2 23 10" xfId="28807" xr:uid="{1480F704-D1BB-43CF-A938-FF93A7B618AE}"/>
    <cellStyle name="Normal 3 2 2 2 2 2 2 2 23 11" xfId="28808" xr:uid="{5DB43F2F-8D8E-4B61-9403-E3F3209F782E}"/>
    <cellStyle name="Normal 3 2 2 2 2 2 2 2 23 2" xfId="28809" xr:uid="{98729A2C-4B1E-48EA-8DE3-5072123E95F0}"/>
    <cellStyle name="Normal 3 2 2 2 2 2 2 2 23 2 10" xfId="28810" xr:uid="{328049E0-C0C5-49BD-9051-AFD2613A3395}"/>
    <cellStyle name="Normal 3 2 2 2 2 2 2 2 23 2 11" xfId="28811" xr:uid="{AA101CAB-5D38-47B6-95EC-225F0501B692}"/>
    <cellStyle name="Normal 3 2 2 2 2 2 2 2 23 2 2" xfId="28812" xr:uid="{03349751-0F27-48A5-8A9A-55233CFFB5D9}"/>
    <cellStyle name="Normal 3 2 2 2 2 2 2 2 23 2 2 2" xfId="28813" xr:uid="{758EC88F-039A-4A46-B0FA-A0820A216BD7}"/>
    <cellStyle name="Normal 3 2 2 2 2 2 2 2 23 2 2 2 2" xfId="28814" xr:uid="{68FE48A2-B993-4F93-8003-4D3AA2559874}"/>
    <cellStyle name="Normal 3 2 2 2 2 2 2 2 23 2 2 2 3" xfId="28815" xr:uid="{4AC2C100-5B10-4F89-96AA-9EB7C57965E7}"/>
    <cellStyle name="Normal 3 2 2 2 2 2 2 2 23 2 2 2 4" xfId="28816" xr:uid="{646809E5-0C9B-498F-AF89-ABAF9C8AA434}"/>
    <cellStyle name="Normal 3 2 2 2 2 2 2 2 23 2 2 3" xfId="28817" xr:uid="{202D0A6E-9849-402F-9402-EF0ED7308523}"/>
    <cellStyle name="Normal 3 2 2 2 2 2 2 2 23 2 2 4" xfId="28818" xr:uid="{EDFB81C1-8783-4580-9AA1-44B3ED3BA8F7}"/>
    <cellStyle name="Normal 3 2 2 2 2 2 2 2 23 2 2 5" xfId="28819" xr:uid="{92ACCF93-9D71-4258-BA5B-E08658877C7E}"/>
    <cellStyle name="Normal 3 2 2 2 2 2 2 2 23 2 2 6" xfId="28820" xr:uid="{B420CF78-0B97-4CB8-A5DB-7BDE6CC562EE}"/>
    <cellStyle name="Normal 3 2 2 2 2 2 2 2 23 2 3" xfId="28821" xr:uid="{DE910257-E8A3-4167-9D72-EDAE46898CEE}"/>
    <cellStyle name="Normal 3 2 2 2 2 2 2 2 23 2 4" xfId="28822" xr:uid="{3919828A-ED32-43CD-8CA0-BC98AB3E1BCD}"/>
    <cellStyle name="Normal 3 2 2 2 2 2 2 2 23 2 5" xfId="28823" xr:uid="{319B9051-7CFA-413D-AA4F-19ADB11358E6}"/>
    <cellStyle name="Normal 3 2 2 2 2 2 2 2 23 2 6" xfId="28824" xr:uid="{D0434240-9C49-4448-AC53-71A67A0E2467}"/>
    <cellStyle name="Normal 3 2 2 2 2 2 2 2 23 2 7" xfId="28825" xr:uid="{4231317F-E8B7-4AD3-9FDF-4175DFD48106}"/>
    <cellStyle name="Normal 3 2 2 2 2 2 2 2 23 2 8" xfId="28826" xr:uid="{FE1C83AA-4DB2-454C-B6AC-AF217BCA5F4B}"/>
    <cellStyle name="Normal 3 2 2 2 2 2 2 2 23 2 8 2" xfId="28827" xr:uid="{D78A4E86-0220-407E-BB67-5061824EEBAD}"/>
    <cellStyle name="Normal 3 2 2 2 2 2 2 2 23 2 8 3" xfId="28828" xr:uid="{643137B7-E739-486E-B70E-140AD874EFCF}"/>
    <cellStyle name="Normal 3 2 2 2 2 2 2 2 23 2 8 4" xfId="28829" xr:uid="{7C06FA29-279B-46D9-A012-36A0632E7C7F}"/>
    <cellStyle name="Normal 3 2 2 2 2 2 2 2 23 2 9" xfId="28830" xr:uid="{A8917726-B8B9-48EA-8AD2-3FF85F487A2E}"/>
    <cellStyle name="Normal 3 2 2 2 2 2 2 2 23 3" xfId="28831" xr:uid="{897643F7-4C8B-42F0-90FA-B9CAC19031E8}"/>
    <cellStyle name="Normal 3 2 2 2 2 2 2 2 23 3 2" xfId="28832" xr:uid="{A92BF5FD-35B6-4FF0-B43A-70F0DE0CF8B9}"/>
    <cellStyle name="Normal 3 2 2 2 2 2 2 2 23 3 2 2" xfId="28833" xr:uid="{42123B76-7D4C-4319-8AA2-C01A2729B389}"/>
    <cellStyle name="Normal 3 2 2 2 2 2 2 2 23 3 2 3" xfId="28834" xr:uid="{9B7824CA-4724-42CE-BA74-E61EF0362919}"/>
    <cellStyle name="Normal 3 2 2 2 2 2 2 2 23 3 2 4" xfId="28835" xr:uid="{4FA7A033-2BE3-42F8-AB3E-721CB2544EB9}"/>
    <cellStyle name="Normal 3 2 2 2 2 2 2 2 23 3 3" xfId="28836" xr:uid="{30588599-A84B-4515-A59B-4F4CA1BA3B05}"/>
    <cellStyle name="Normal 3 2 2 2 2 2 2 2 23 3 4" xfId="28837" xr:uid="{582DF3C9-86B7-420B-86CF-0E53CA70DFB7}"/>
    <cellStyle name="Normal 3 2 2 2 2 2 2 2 23 3 5" xfId="28838" xr:uid="{74B6CE19-15C3-4600-8A81-90AEECBB3B44}"/>
    <cellStyle name="Normal 3 2 2 2 2 2 2 2 23 3 6" xfId="28839" xr:uid="{3AD364FF-896B-4C05-A013-0773F59A3777}"/>
    <cellStyle name="Normal 3 2 2 2 2 2 2 2 23 4" xfId="28840" xr:uid="{928DA657-4DE1-4C0F-BC33-25601251105E}"/>
    <cellStyle name="Normal 3 2 2 2 2 2 2 2 23 5" xfId="28841" xr:uid="{50F0DA42-B87C-4EAE-89B8-0134E693B74C}"/>
    <cellStyle name="Normal 3 2 2 2 2 2 2 2 23 6" xfId="28842" xr:uid="{EB66BAC5-F117-4145-9D3C-EF02BC2553A1}"/>
    <cellStyle name="Normal 3 2 2 2 2 2 2 2 23 7" xfId="28843" xr:uid="{83FB94EA-F6B8-4CE9-B091-7C5322E938AF}"/>
    <cellStyle name="Normal 3 2 2 2 2 2 2 2 23 8" xfId="28844" xr:uid="{C13A6406-4289-49EC-BD76-12CCF3221611}"/>
    <cellStyle name="Normal 3 2 2 2 2 2 2 2 23 8 2" xfId="28845" xr:uid="{E75C58FD-1740-4264-B808-6E422DA0ED11}"/>
    <cellStyle name="Normal 3 2 2 2 2 2 2 2 23 8 3" xfId="28846" xr:uid="{9B75D30C-FA66-41CA-8FB0-F6AA740EBD13}"/>
    <cellStyle name="Normal 3 2 2 2 2 2 2 2 23 8 4" xfId="28847" xr:uid="{E26C16CD-593C-4206-9718-C6A9A804F6F0}"/>
    <cellStyle name="Normal 3 2 2 2 2 2 2 2 23 9" xfId="28848" xr:uid="{A21BD970-9574-4F8F-9559-43EA2E345B8D}"/>
    <cellStyle name="Normal 3 2 2 2 2 2 2 2 24" xfId="28849" xr:uid="{E8F62B28-BD61-4B02-B8C6-36AC48AF2029}"/>
    <cellStyle name="Normal 3 2 2 2 2 2 2 2 25" xfId="28850" xr:uid="{92BBBB81-A7DA-4497-941D-519F8C48E11E}"/>
    <cellStyle name="Normal 3 2 2 2 2 2 2 2 25 2" xfId="28851" xr:uid="{1F2A23D4-8B0C-4532-8BF5-2C22170E44FC}"/>
    <cellStyle name="Normal 3 2 2 2 2 2 2 2 25 2 2" xfId="28852" xr:uid="{6E80D3EA-A5E3-4E13-88EA-B6191CD2AE4D}"/>
    <cellStyle name="Normal 3 2 2 2 2 2 2 2 25 2 3" xfId="28853" xr:uid="{E6A46295-6FD2-4ADB-B556-84960803AC5E}"/>
    <cellStyle name="Normal 3 2 2 2 2 2 2 2 25 2 4" xfId="28854" xr:uid="{E0D1E6B4-46E6-4B46-9FBF-2823982AB2FF}"/>
    <cellStyle name="Normal 3 2 2 2 2 2 2 2 25 3" xfId="28855" xr:uid="{0DDF1C82-C8E2-40F4-8D79-F04EB5A15E30}"/>
    <cellStyle name="Normal 3 2 2 2 2 2 2 2 25 4" xfId="28856" xr:uid="{17E934FF-A9D6-48ED-A062-AD19419449A2}"/>
    <cellStyle name="Normal 3 2 2 2 2 2 2 2 25 5" xfId="28857" xr:uid="{FBF3850F-ACE9-4719-879B-E4BD399C7A9B}"/>
    <cellStyle name="Normal 3 2 2 2 2 2 2 2 25 6" xfId="28858" xr:uid="{4623847C-FBF4-4416-8C11-9DE31D3626F6}"/>
    <cellStyle name="Normal 3 2 2 2 2 2 2 2 26" xfId="28859" xr:uid="{986E29C6-EDD7-4B60-8FDD-C1FDCFFD3515}"/>
    <cellStyle name="Normal 3 2 2 2 2 2 2 2 27" xfId="28860" xr:uid="{585BE36D-4C1A-4B67-B78D-F563EA045AFA}"/>
    <cellStyle name="Normal 3 2 2 2 2 2 2 2 28" xfId="28861" xr:uid="{21EAD727-0C1B-4B7E-BAE3-F3CB809B62E6}"/>
    <cellStyle name="Normal 3 2 2 2 2 2 2 2 29" xfId="28862" xr:uid="{4062685E-861B-4EE2-991D-A0D4A13D2D7B}"/>
    <cellStyle name="Normal 3 2 2 2 2 2 2 2 3" xfId="28863" xr:uid="{A8535446-04F0-4A15-A43D-E5B05EEF0FF2}"/>
    <cellStyle name="Normal 3 2 2 2 2 2 2 2 3 2" xfId="28864" xr:uid="{E51E8C42-73A7-457A-A7D3-364ED5DDCEB0}"/>
    <cellStyle name="Normal 3 2 2 2 2 2 2 2 3 3" xfId="28865" xr:uid="{8CA35DB7-7B8F-476D-8046-6AC06236E0B3}"/>
    <cellStyle name="Normal 3 2 2 2 2 2 2 2 3 4" xfId="28866" xr:uid="{2442C773-5B40-49E2-BD05-15C0C27A9304}"/>
    <cellStyle name="Normal 3 2 2 2 2 2 2 2 3 5" xfId="28867" xr:uid="{1B416654-37C7-4EAD-9B09-B217E7086B83}"/>
    <cellStyle name="Normal 3 2 2 2 2 2 2 2 3 6" xfId="28868" xr:uid="{F2E9C938-71A0-4A7D-B816-39DF55475D75}"/>
    <cellStyle name="Normal 3 2 2 2 2 2 2 2 30" xfId="28869" xr:uid="{A33FD166-EDA1-47E6-879F-F0715AADE85E}"/>
    <cellStyle name="Normal 3 2 2 2 2 2 2 2 31" xfId="28870" xr:uid="{86F7E51A-5189-438B-B576-5F8F247CF99D}"/>
    <cellStyle name="Normal 3 2 2 2 2 2 2 2 31 2" xfId="28871" xr:uid="{769B3B91-8456-444A-8D69-7F7529FC72FA}"/>
    <cellStyle name="Normal 3 2 2 2 2 2 2 2 31 3" xfId="28872" xr:uid="{98A783B3-EA73-408A-B844-7E0FE62D1D4E}"/>
    <cellStyle name="Normal 3 2 2 2 2 2 2 2 31 4" xfId="28873" xr:uid="{25560BAC-C099-4D55-A800-B8DE799DA0D7}"/>
    <cellStyle name="Normal 3 2 2 2 2 2 2 2 32" xfId="28874" xr:uid="{D32E6910-8F47-41C6-A6F9-F04E0F0C99D3}"/>
    <cellStyle name="Normal 3 2 2 2 2 2 2 2 33" xfId="28875" xr:uid="{8216F11F-856A-4E1E-B2C0-CA4C56A2977E}"/>
    <cellStyle name="Normal 3 2 2 2 2 2 2 2 34" xfId="28876" xr:uid="{A3D31B21-6AEC-412C-A69C-1603121C210F}"/>
    <cellStyle name="Normal 3 2 2 2 2 2 2 2 35" xfId="28877" xr:uid="{BF5962F3-B43B-4F14-BF98-C417910217FF}"/>
    <cellStyle name="Normal 3 2 2 2 2 2 2 2 36" xfId="28878" xr:uid="{E0A5F09A-A9D2-4269-8F3C-0A43D933568F}"/>
    <cellStyle name="Normal 3 2 2 2 2 2 2 2 37" xfId="28879" xr:uid="{740DE513-D7CB-420B-8881-6FBAD2BB62D8}"/>
    <cellStyle name="Normal 3 2 2 2 2 2 2 2 38" xfId="28880" xr:uid="{3C5CA4A2-59DE-4965-87E4-245FE49014FD}"/>
    <cellStyle name="Normal 3 2 2 2 2 2 2 2 39" xfId="28881" xr:uid="{7B0CB253-068E-48A2-8DB2-778D2A3A6AF3}"/>
    <cellStyle name="Normal 3 2 2 2 2 2 2 2 4" xfId="28882" xr:uid="{198D78AF-869F-4325-808C-E350E0480C83}"/>
    <cellStyle name="Normal 3 2 2 2 2 2 2 2 4 2" xfId="28883" xr:uid="{D126A740-33D4-4CC9-9BF3-21C860B61454}"/>
    <cellStyle name="Normal 3 2 2 2 2 2 2 2 4 3" xfId="28884" xr:uid="{F3D9C8F6-6834-40A4-A1D4-46E86293714B}"/>
    <cellStyle name="Normal 3 2 2 2 2 2 2 2 4 4" xfId="28885" xr:uid="{3CEC8BAF-856E-4436-97EE-BE8F61FA8290}"/>
    <cellStyle name="Normal 3 2 2 2 2 2 2 2 4 5" xfId="28886" xr:uid="{4C0B04F9-6BC9-4A41-9981-B0EC876DF91D}"/>
    <cellStyle name="Normal 3 2 2 2 2 2 2 2 4 6" xfId="28887" xr:uid="{4455A6A0-DD7F-4705-B882-BF30EEAC6F86}"/>
    <cellStyle name="Normal 3 2 2 2 2 2 2 2 40" xfId="28888" xr:uid="{8A36D5B5-3658-4DA6-AFF7-E7700781A8FA}"/>
    <cellStyle name="Normal 3 2 2 2 2 2 2 2 41" xfId="28889" xr:uid="{8F71852B-BD48-4092-9DF6-548605D9E38A}"/>
    <cellStyle name="Normal 3 2 2 2 2 2 2 2 42" xfId="28890" xr:uid="{16DFBD24-01A5-4642-A1E1-2974EC3B099C}"/>
    <cellStyle name="Normal 3 2 2 2 2 2 2 2 43" xfId="28891" xr:uid="{7CAAF3DE-7B93-4A72-9B84-D48106305009}"/>
    <cellStyle name="Normal 3 2 2 2 2 2 2 2 44" xfId="28892" xr:uid="{E8FED957-C3C7-407F-AE33-D4CDEF7B075F}"/>
    <cellStyle name="Normal 3 2 2 2 2 2 2 2 45" xfId="28893" xr:uid="{01CDEEC0-CB83-4548-9DC2-1BF1812E0718}"/>
    <cellStyle name="Normal 3 2 2 2 2 2 2 2 46" xfId="28894" xr:uid="{4B7B0377-CF33-4F4F-B108-A903F5C6F10B}"/>
    <cellStyle name="Normal 3 2 2 2 2 2 2 2 46 2" xfId="28895" xr:uid="{C7D12038-33CE-428E-AC73-3035AEE846EC}"/>
    <cellStyle name="Normal 3 2 2 2 2 2 2 2 46 3" xfId="28896" xr:uid="{BC79751E-307F-4829-9BDA-3B8D951E320A}"/>
    <cellStyle name="Normal 3 2 2 2 2 2 2 2 46 4" xfId="28897" xr:uid="{286D1520-B399-4B09-8ADC-775A8C12ED73}"/>
    <cellStyle name="Normal 3 2 2 2 2 2 2 2 46 5" xfId="28898" xr:uid="{2DCEDD6E-EA59-40CD-8ECB-631B1BC964EE}"/>
    <cellStyle name="Normal 3 2 2 2 2 2 2 2 46 6" xfId="28899" xr:uid="{ECE718DF-396B-4075-8A0A-108A57BF1470}"/>
    <cellStyle name="Normal 3 2 2 2 2 2 2 2 46 7" xfId="28900" xr:uid="{8BFDF6B8-B220-451B-8F93-714F0D115C50}"/>
    <cellStyle name="Normal 3 2 2 2 2 2 2 2 47" xfId="28901" xr:uid="{E18DDE75-F13D-4B7F-8A6D-4F28A20400F5}"/>
    <cellStyle name="Normal 3 2 2 2 2 2 2 2 48" xfId="28902" xr:uid="{CC6EEDF3-41AD-4637-8BC0-FF146E8ED9A1}"/>
    <cellStyle name="Normal 3 2 2 2 2 2 2 2 49" xfId="28903" xr:uid="{9A579500-FED1-4DBE-A6FC-D035F7BCC54F}"/>
    <cellStyle name="Normal 3 2 2 2 2 2 2 2 5" xfId="28904" xr:uid="{24785C49-1854-4E90-8627-38188D6AF86F}"/>
    <cellStyle name="Normal 3 2 2 2 2 2 2 2 5 2" xfId="28905" xr:uid="{4D2F1F44-217F-4DA6-8FAD-9CEFB21ADEE2}"/>
    <cellStyle name="Normal 3 2 2 2 2 2 2 2 5 3" xfId="28906" xr:uid="{822FCE39-91DA-4395-B9FA-29C16FDAAFBE}"/>
    <cellStyle name="Normal 3 2 2 2 2 2 2 2 5 4" xfId="28907" xr:uid="{E7AEF2FF-98E7-477E-B1D7-42D5F8341648}"/>
    <cellStyle name="Normal 3 2 2 2 2 2 2 2 5 5" xfId="28908" xr:uid="{05DCD5DB-C16F-48E2-ACF3-B5994551E2D5}"/>
    <cellStyle name="Normal 3 2 2 2 2 2 2 2 5 6" xfId="28909" xr:uid="{C1D2FC7B-4E7E-462A-9E8C-5F351AA29672}"/>
    <cellStyle name="Normal 3 2 2 2 2 2 2 2 50" xfId="28910" xr:uid="{D9F31A5B-5606-4830-A67B-E8E12CAF3D16}"/>
    <cellStyle name="Normal 3 2 2 2 2 2 2 2 51" xfId="28911" xr:uid="{B02D0857-6CC8-4C33-80C2-2322ACAA6037}"/>
    <cellStyle name="Normal 3 2 2 2 2 2 2 2 52" xfId="28912" xr:uid="{6D72FFB4-6471-4690-BFDA-61A4A10B7E51}"/>
    <cellStyle name="Normal 3 2 2 2 2 2 2 2 53" xfId="28913" xr:uid="{D94EFAF2-751A-4552-93FC-9DDCF52E7CBC}"/>
    <cellStyle name="Normal 3 2 2 2 2 2 2 2 54" xfId="28914" xr:uid="{A4CD90CC-39A6-40DE-9FC9-2BDA4A98A831}"/>
    <cellStyle name="Normal 3 2 2 2 2 2 2 2 55" xfId="28915" xr:uid="{C6550428-0BBC-4891-A8DA-10E875335321}"/>
    <cellStyle name="Normal 3 2 2 2 2 2 2 2 56" xfId="28916" xr:uid="{9AAE0E99-3098-4E6C-9429-9DC1A1DB16CE}"/>
    <cellStyle name="Normal 3 2 2 2 2 2 2 2 57" xfId="28917" xr:uid="{9D138840-94BC-46C1-BE60-E4BA67CA37F3}"/>
    <cellStyle name="Normal 3 2 2 2 2 2 2 2 58" xfId="28918" xr:uid="{339B27A5-FB91-4592-8B37-C6A5AAC9B9B3}"/>
    <cellStyle name="Normal 3 2 2 2 2 2 2 2 59" xfId="28919" xr:uid="{983460C0-69B9-464B-B951-E23AE43D3B37}"/>
    <cellStyle name="Normal 3 2 2 2 2 2 2 2 6" xfId="28920" xr:uid="{B1FEC04B-30B2-4244-8B5F-7D04A0DE47B7}"/>
    <cellStyle name="Normal 3 2 2 2 2 2 2 2 6 2" xfId="28921" xr:uid="{DF43CF91-BC0C-4B65-BBA3-F47FD9295B87}"/>
    <cellStyle name="Normal 3 2 2 2 2 2 2 2 6 3" xfId="28922" xr:uid="{B20322E5-13A9-4800-97FA-82A1FEE8FAA3}"/>
    <cellStyle name="Normal 3 2 2 2 2 2 2 2 6 4" xfId="28923" xr:uid="{4CBEF4E1-BB29-477B-95C4-40FDE5C14DF2}"/>
    <cellStyle name="Normal 3 2 2 2 2 2 2 2 6 5" xfId="28924" xr:uid="{51CD0111-DC36-4702-8731-B13220C7D6B2}"/>
    <cellStyle name="Normal 3 2 2 2 2 2 2 2 6 6" xfId="28925" xr:uid="{05F39EC5-220C-48A2-B9C5-88E47E09CECF}"/>
    <cellStyle name="Normal 3 2 2 2 2 2 2 2 60" xfId="28926" xr:uid="{8FDE7753-A6BD-4C6F-A3A4-D21EBDECAD6A}"/>
    <cellStyle name="Normal 3 2 2 2 2 2 2 2 61" xfId="28927" xr:uid="{98174D27-A37C-4009-BCDE-72DB7DE3FEEB}"/>
    <cellStyle name="Normal 3 2 2 2 2 2 2 2 62" xfId="28928" xr:uid="{50557208-AB40-4FFE-8E1E-F72274E695CE}"/>
    <cellStyle name="Normal 3 2 2 2 2 2 2 2 63" xfId="28929" xr:uid="{A0B4E76F-09BF-4B54-9C5C-8A6982DB9693}"/>
    <cellStyle name="Normal 3 2 2 2 2 2 2 2 64" xfId="28930" xr:uid="{B0ACE683-B041-4F49-B409-C8E362A180D5}"/>
    <cellStyle name="Normal 3 2 2 2 2 2 2 2 65" xfId="28931" xr:uid="{5D420DC2-3BCF-4403-95AA-82FF0A23A54B}"/>
    <cellStyle name="Normal 3 2 2 2 2 2 2 2 66" xfId="28932" xr:uid="{34253DE4-0E05-4C8B-80F6-07C41A49BAFD}"/>
    <cellStyle name="Normal 3 2 2 2 2 2 2 2 67" xfId="28933" xr:uid="{BC0CCC64-E7B3-473F-BA72-909201CBBDB8}"/>
    <cellStyle name="Normal 3 2 2 2 2 2 2 2 68" xfId="28934" xr:uid="{5C1D2862-7A46-49DB-AAA8-7C6F8694D81F}"/>
    <cellStyle name="Normal 3 2 2 2 2 2 2 2 69" xfId="28935" xr:uid="{811753BA-104A-4A89-875F-86B6153B5B58}"/>
    <cellStyle name="Normal 3 2 2 2 2 2 2 2 7" xfId="28936" xr:uid="{076D8255-0F65-4C49-8F4F-8659873E605C}"/>
    <cellStyle name="Normal 3 2 2 2 2 2 2 2 70" xfId="28937" xr:uid="{D064F76E-193A-4E85-B413-197967F02C77}"/>
    <cellStyle name="Normal 3 2 2 2 2 2 2 2 71" xfId="28938" xr:uid="{6C0B41F7-8655-402C-9A0D-F787C5CAFF41}"/>
    <cellStyle name="Normal 3 2 2 2 2 2 2 2 72" xfId="28939" xr:uid="{88614400-1510-4A3B-9AC5-2BB817B187B7}"/>
    <cellStyle name="Normal 3 2 2 2 2 2 2 2 73" xfId="28940" xr:uid="{3BA88C9C-3159-4E6C-95C1-67FA40611FF6}"/>
    <cellStyle name="Normal 3 2 2 2 2 2 2 2 74" xfId="28941" xr:uid="{54F9AA8D-B675-454C-9AA7-13EDB94EDC92}"/>
    <cellStyle name="Normal 3 2 2 2 2 2 2 2 75" xfId="28942" xr:uid="{14FECFE1-1E99-4F4D-BBE0-8EEE42A32C32}"/>
    <cellStyle name="Normal 3 2 2 2 2 2 2 2 76" xfId="28943" xr:uid="{FD3487A4-18B0-435E-A1F1-54590DCE7118}"/>
    <cellStyle name="Normal 3 2 2 2 2 2 2 2 77" xfId="28944" xr:uid="{B77A5196-C026-40F7-A07C-6316002BFC6D}"/>
    <cellStyle name="Normal 3 2 2 2 2 2 2 2 78" xfId="28945" xr:uid="{FCB6DF75-B1E8-4BA9-94AF-89CEA7D7997A}"/>
    <cellStyle name="Normal 3 2 2 2 2 2 2 2 78 2" xfId="28946" xr:uid="{F16F3F48-74FB-4F6A-B7E3-1946301525E5}"/>
    <cellStyle name="Normal 3 2 2 2 2 2 2 2 78 3" xfId="28947" xr:uid="{F00A5E72-4926-400F-A5EC-CC45054E280E}"/>
    <cellStyle name="Normal 3 2 2 2 2 2 2 2 78 4" xfId="28948" xr:uid="{D8A95852-B08D-4A68-BABB-27F1AB18386F}"/>
    <cellStyle name="Normal 3 2 2 2 2 2 2 2 79" xfId="28949" xr:uid="{AE154E92-C7EC-4E6B-B187-178E4613468D}"/>
    <cellStyle name="Normal 3 2 2 2 2 2 2 2 8" xfId="28950" xr:uid="{E8F47270-8E7C-49C2-9B24-A00CFB595F11}"/>
    <cellStyle name="Normal 3 2 2 2 2 2 2 2 80" xfId="28951" xr:uid="{185BE9AA-DF36-41FE-8254-805A3E026B9C}"/>
    <cellStyle name="Normal 3 2 2 2 2 2 2 2 9" xfId="28952" xr:uid="{CB9F764D-1848-45F1-80F0-71DD9EF8A001}"/>
    <cellStyle name="Normal 3 2 2 2 2 2 2 20" xfId="28953" xr:uid="{FB81125F-9EB4-41FC-9C90-D98A745CDD9F}"/>
    <cellStyle name="Normal 3 2 2 2 2 2 2 21" xfId="28954" xr:uid="{07ECBF8F-A0D7-4BC8-8C7A-1A888E54F286}"/>
    <cellStyle name="Normal 3 2 2 2 2 2 2 22" xfId="28955" xr:uid="{E9B5B24D-6B84-487D-BA3E-71AAD69C1BC8}"/>
    <cellStyle name="Normal 3 2 2 2 2 2 2 22 10" xfId="28956" xr:uid="{74FF087A-889F-40D5-912B-DFD7921D8A90}"/>
    <cellStyle name="Normal 3 2 2 2 2 2 2 22 11" xfId="28957" xr:uid="{8A1E1481-4EB8-49E8-973D-B77270F3777D}"/>
    <cellStyle name="Normal 3 2 2 2 2 2 2 22 11 2" xfId="28958" xr:uid="{E17EF6C9-FA47-4655-B7D1-19C2865B3FB2}"/>
    <cellStyle name="Normal 3 2 2 2 2 2 2 22 11 3" xfId="28959" xr:uid="{5EAA1FBB-4ABE-4BEB-9390-A3CC3330F7A4}"/>
    <cellStyle name="Normal 3 2 2 2 2 2 2 22 11 4" xfId="28960" xr:uid="{4A0C90DC-24CF-45D9-AF05-C494EDBD1863}"/>
    <cellStyle name="Normal 3 2 2 2 2 2 2 22 12" xfId="28961" xr:uid="{19305F99-7E6E-405F-84BB-48D3BBB8B92E}"/>
    <cellStyle name="Normal 3 2 2 2 2 2 2 22 13" xfId="28962" xr:uid="{B7DC8E88-B4EE-4BD7-BDF4-8E13AD6145F9}"/>
    <cellStyle name="Normal 3 2 2 2 2 2 2 22 14" xfId="28963" xr:uid="{2ACCAC7F-53AB-476B-B82D-C47334C449EB}"/>
    <cellStyle name="Normal 3 2 2 2 2 2 2 22 2" xfId="28964" xr:uid="{FEC5ED6B-869E-423F-B37F-F905A8F24306}"/>
    <cellStyle name="Normal 3 2 2 2 2 2 2 22 2 10" xfId="28965" xr:uid="{3C0795A1-94C2-4173-AF2C-4BE8AEBD9930}"/>
    <cellStyle name="Normal 3 2 2 2 2 2 2 22 2 11" xfId="28966" xr:uid="{60D4814F-B33E-4D0C-BC53-229068BB6E98}"/>
    <cellStyle name="Normal 3 2 2 2 2 2 2 22 2 2" xfId="28967" xr:uid="{55B9151E-9054-44B1-B28A-23ACBE868C5C}"/>
    <cellStyle name="Normal 3 2 2 2 2 2 2 22 2 2 10" xfId="28968" xr:uid="{B9278EFC-640E-46BB-82A3-4F9AE9DCF15F}"/>
    <cellStyle name="Normal 3 2 2 2 2 2 2 22 2 2 11" xfId="28969" xr:uid="{A8374A16-2135-45DD-8DAE-542237AC9740}"/>
    <cellStyle name="Normal 3 2 2 2 2 2 2 22 2 2 2" xfId="28970" xr:uid="{FE7A474F-255F-4B55-BD8C-394E896AF867}"/>
    <cellStyle name="Normal 3 2 2 2 2 2 2 22 2 2 2 2" xfId="28971" xr:uid="{F2D7E54C-CAFA-405F-9FFB-5F6B51A24266}"/>
    <cellStyle name="Normal 3 2 2 2 2 2 2 22 2 2 2 2 2" xfId="28972" xr:uid="{6C9DF74D-B51E-4FE3-8DCA-AB0ED7E778BF}"/>
    <cellStyle name="Normal 3 2 2 2 2 2 2 22 2 2 2 2 3" xfId="28973" xr:uid="{C2EB666F-FEE9-4D67-AB2E-1BCE7DF8BAC7}"/>
    <cellStyle name="Normal 3 2 2 2 2 2 2 22 2 2 2 2 4" xfId="28974" xr:uid="{C1AC3A7E-063D-483A-BBD5-9457EAF8256E}"/>
    <cellStyle name="Normal 3 2 2 2 2 2 2 22 2 2 2 3" xfId="28975" xr:uid="{6E552826-4EFA-4C20-B110-9C511B00ADD2}"/>
    <cellStyle name="Normal 3 2 2 2 2 2 2 22 2 2 2 4" xfId="28976" xr:uid="{E83CF190-74E6-457E-B68E-F535EF753092}"/>
    <cellStyle name="Normal 3 2 2 2 2 2 2 22 2 2 2 5" xfId="28977" xr:uid="{62727917-ECF1-4D30-810B-DF708FC2A5AE}"/>
    <cellStyle name="Normal 3 2 2 2 2 2 2 22 2 2 2 6" xfId="28978" xr:uid="{A5AE6C45-31C8-480B-B696-C09136601897}"/>
    <cellStyle name="Normal 3 2 2 2 2 2 2 22 2 2 3" xfId="28979" xr:uid="{9A6D92DD-EEDF-4BD9-8970-0F1ACB959504}"/>
    <cellStyle name="Normal 3 2 2 2 2 2 2 22 2 2 4" xfId="28980" xr:uid="{8A35B61B-BC37-468B-B5D4-BEB615FB3145}"/>
    <cellStyle name="Normal 3 2 2 2 2 2 2 22 2 2 5" xfId="28981" xr:uid="{578892C0-A14E-4031-BE35-5E13F987C981}"/>
    <cellStyle name="Normal 3 2 2 2 2 2 2 22 2 2 6" xfId="28982" xr:uid="{084A3AC4-38D4-447F-8E50-CF8284606FF6}"/>
    <cellStyle name="Normal 3 2 2 2 2 2 2 22 2 2 7" xfId="28983" xr:uid="{F10FDDFC-FE35-49C1-9481-A942F534D83D}"/>
    <cellStyle name="Normal 3 2 2 2 2 2 2 22 2 2 8" xfId="28984" xr:uid="{7BA621F5-C800-4550-9E1B-4B10152AA507}"/>
    <cellStyle name="Normal 3 2 2 2 2 2 2 22 2 2 8 2" xfId="28985" xr:uid="{F06D86C3-B49A-4DEA-9141-A46BCA5F6422}"/>
    <cellStyle name="Normal 3 2 2 2 2 2 2 22 2 2 8 3" xfId="28986" xr:uid="{662EAC45-F56D-45B8-9EBC-F6B27FEE9494}"/>
    <cellStyle name="Normal 3 2 2 2 2 2 2 22 2 2 8 4" xfId="28987" xr:uid="{8E5D879C-108E-423A-9340-362A3D07EA78}"/>
    <cellStyle name="Normal 3 2 2 2 2 2 2 22 2 2 9" xfId="28988" xr:uid="{43D2036C-82CA-47B4-A98E-D43EAF42571E}"/>
    <cellStyle name="Normal 3 2 2 2 2 2 2 22 2 3" xfId="28989" xr:uid="{F35F29D5-1D20-4FC0-B9BD-23DE8D3B2441}"/>
    <cellStyle name="Normal 3 2 2 2 2 2 2 22 2 3 2" xfId="28990" xr:uid="{34C62872-9722-43B7-BC01-32661E5B0223}"/>
    <cellStyle name="Normal 3 2 2 2 2 2 2 22 2 3 2 2" xfId="28991" xr:uid="{B59A7681-1EA7-4BE2-87E6-D0C23673CD42}"/>
    <cellStyle name="Normal 3 2 2 2 2 2 2 22 2 3 2 3" xfId="28992" xr:uid="{A91B41F1-D30A-43AA-97E1-81D4942BCF3F}"/>
    <cellStyle name="Normal 3 2 2 2 2 2 2 22 2 3 2 4" xfId="28993" xr:uid="{5CE1B4BB-5458-4A09-AE0B-73C16B3C108A}"/>
    <cellStyle name="Normal 3 2 2 2 2 2 2 22 2 3 3" xfId="28994" xr:uid="{061D924A-04A5-47DB-B44E-0C2F910946C5}"/>
    <cellStyle name="Normal 3 2 2 2 2 2 2 22 2 3 4" xfId="28995" xr:uid="{8423188E-8067-4405-8ED7-D0CE5CB12DB9}"/>
    <cellStyle name="Normal 3 2 2 2 2 2 2 22 2 3 5" xfId="28996" xr:uid="{38F2CC6A-3BEE-4207-8AFD-09E407325E47}"/>
    <cellStyle name="Normal 3 2 2 2 2 2 2 22 2 3 6" xfId="28997" xr:uid="{21ABB4E7-7543-4F50-961B-047B14E9768F}"/>
    <cellStyle name="Normal 3 2 2 2 2 2 2 22 2 4" xfId="28998" xr:uid="{8F8B81F5-1DF2-40AC-B807-14661C13B93F}"/>
    <cellStyle name="Normal 3 2 2 2 2 2 2 22 2 5" xfId="28999" xr:uid="{8EFE9727-9DE0-4E06-A5BA-2E1259FBA699}"/>
    <cellStyle name="Normal 3 2 2 2 2 2 2 22 2 6" xfId="29000" xr:uid="{FE706ADC-BA41-403D-B435-10ABD878550E}"/>
    <cellStyle name="Normal 3 2 2 2 2 2 2 22 2 7" xfId="29001" xr:uid="{B0B82B05-D47C-4FBC-BD4F-54A91E88B513}"/>
    <cellStyle name="Normal 3 2 2 2 2 2 2 22 2 8" xfId="29002" xr:uid="{ACD95858-DACD-441B-BF50-75C176F81190}"/>
    <cellStyle name="Normal 3 2 2 2 2 2 2 22 2 8 2" xfId="29003" xr:uid="{89AFD920-CD53-4CA0-9634-95407DF77938}"/>
    <cellStyle name="Normal 3 2 2 2 2 2 2 22 2 8 3" xfId="29004" xr:uid="{2C0A1B4D-A37E-46BA-90AA-5136C833C224}"/>
    <cellStyle name="Normal 3 2 2 2 2 2 2 22 2 8 4" xfId="29005" xr:uid="{C7158A8C-BC98-4B14-AA23-8DD2C174AAE7}"/>
    <cellStyle name="Normal 3 2 2 2 2 2 2 22 2 9" xfId="29006" xr:uid="{718F545E-C4E1-4412-80B1-808A38887CD5}"/>
    <cellStyle name="Normal 3 2 2 2 2 2 2 22 3" xfId="29007" xr:uid="{21B29C0B-5674-427B-B6C5-CA1A4683C6BC}"/>
    <cellStyle name="Normal 3 2 2 2 2 2 2 22 4" xfId="29008" xr:uid="{9B57C193-4C70-40B8-B911-CD30762EB1F1}"/>
    <cellStyle name="Normal 3 2 2 2 2 2 2 22 5" xfId="29009" xr:uid="{E8EB7E2D-6612-4CC4-A7D9-09559E622C54}"/>
    <cellStyle name="Normal 3 2 2 2 2 2 2 22 5 2" xfId="29010" xr:uid="{28BAF72D-40FE-4C30-BAD9-B6F72B0F0A01}"/>
    <cellStyle name="Normal 3 2 2 2 2 2 2 22 5 2 2" xfId="29011" xr:uid="{CE6C9AC0-FDFA-4EFE-995E-167DC2F911EA}"/>
    <cellStyle name="Normal 3 2 2 2 2 2 2 22 5 2 3" xfId="29012" xr:uid="{0CF174FF-B8E1-441B-B09D-A1CB714B1B25}"/>
    <cellStyle name="Normal 3 2 2 2 2 2 2 22 5 2 4" xfId="29013" xr:uid="{7467EACF-5BF7-40F5-A91B-F3C3400E87DE}"/>
    <cellStyle name="Normal 3 2 2 2 2 2 2 22 5 3" xfId="29014" xr:uid="{58AE545E-7B38-4B01-8769-8681ED37427D}"/>
    <cellStyle name="Normal 3 2 2 2 2 2 2 22 5 4" xfId="29015" xr:uid="{110C2117-1FAB-4F46-96FB-58C4CE7B4962}"/>
    <cellStyle name="Normal 3 2 2 2 2 2 2 22 5 5" xfId="29016" xr:uid="{D381E0AC-C7C9-4A0B-A5AE-E3E3BFD7ACD5}"/>
    <cellStyle name="Normal 3 2 2 2 2 2 2 22 5 6" xfId="29017" xr:uid="{9755D2BF-16EB-48A1-A7D4-7E0FD01ECF43}"/>
    <cellStyle name="Normal 3 2 2 2 2 2 2 22 6" xfId="29018" xr:uid="{A91A4288-97F8-4DC5-9291-8D3E6456B623}"/>
    <cellStyle name="Normal 3 2 2 2 2 2 2 22 7" xfId="29019" xr:uid="{6A1072CC-4F45-4607-AB46-97E6A2369759}"/>
    <cellStyle name="Normal 3 2 2 2 2 2 2 22 8" xfId="29020" xr:uid="{3305EBCA-431B-4818-BCB1-DEB63BFF28F1}"/>
    <cellStyle name="Normal 3 2 2 2 2 2 2 22 9" xfId="29021" xr:uid="{2CFFAC91-2F41-44F3-8D9C-90DDD99EB687}"/>
    <cellStyle name="Normal 3 2 2 2 2 2 2 23" xfId="29022" xr:uid="{BC497B03-46C2-4078-9DAC-3B5AA873630D}"/>
    <cellStyle name="Normal 3 2 2 2 2 2 2 24" xfId="29023" xr:uid="{9859A88A-AC5C-4046-BCED-DBA139CB2A51}"/>
    <cellStyle name="Normal 3 2 2 2 2 2 2 24 10" xfId="29024" xr:uid="{3B9A75FD-CAB0-4A32-8278-054858C53A45}"/>
    <cellStyle name="Normal 3 2 2 2 2 2 2 24 11" xfId="29025" xr:uid="{92766DA2-0824-49B5-80A5-11D0A745CA3A}"/>
    <cellStyle name="Normal 3 2 2 2 2 2 2 24 2" xfId="29026" xr:uid="{6893C3F3-1659-4EFA-9A93-61549E93D1CA}"/>
    <cellStyle name="Normal 3 2 2 2 2 2 2 24 2 10" xfId="29027" xr:uid="{6E817A5C-F5F9-4674-A43F-62CD27FBBC76}"/>
    <cellStyle name="Normal 3 2 2 2 2 2 2 24 2 11" xfId="29028" xr:uid="{0C3B0AC9-974A-423B-9FCC-582B9AB86FBA}"/>
    <cellStyle name="Normal 3 2 2 2 2 2 2 24 2 2" xfId="29029" xr:uid="{C43CEDFC-546B-4BDC-B142-85F9E5786680}"/>
    <cellStyle name="Normal 3 2 2 2 2 2 2 24 2 2 2" xfId="29030" xr:uid="{0829239A-053B-46D7-934F-E9D33EFD36C7}"/>
    <cellStyle name="Normal 3 2 2 2 2 2 2 24 2 2 2 2" xfId="29031" xr:uid="{F30F542E-9A73-4BF2-8C88-95AF64D2476F}"/>
    <cellStyle name="Normal 3 2 2 2 2 2 2 24 2 2 2 3" xfId="29032" xr:uid="{7F5962A3-5B4D-4A71-A212-B8BF329022ED}"/>
    <cellStyle name="Normal 3 2 2 2 2 2 2 24 2 2 2 4" xfId="29033" xr:uid="{1B4F0ADF-B0A2-409E-954C-3B074D129F1D}"/>
    <cellStyle name="Normal 3 2 2 2 2 2 2 24 2 2 3" xfId="29034" xr:uid="{1F6197B8-72D7-4972-BE41-4A233137B124}"/>
    <cellStyle name="Normal 3 2 2 2 2 2 2 24 2 2 4" xfId="29035" xr:uid="{0FF9AAC0-3902-4304-8EF7-737BC83D8C57}"/>
    <cellStyle name="Normal 3 2 2 2 2 2 2 24 2 2 5" xfId="29036" xr:uid="{B0A94EC8-C25F-4DFE-84D3-8C6CB8CEFE64}"/>
    <cellStyle name="Normal 3 2 2 2 2 2 2 24 2 2 6" xfId="29037" xr:uid="{A43C6A4E-A0D2-457A-B43B-499EA3E975E9}"/>
    <cellStyle name="Normal 3 2 2 2 2 2 2 24 2 3" xfId="29038" xr:uid="{621EB815-81E3-4737-9F20-1962179DFA5B}"/>
    <cellStyle name="Normal 3 2 2 2 2 2 2 24 2 4" xfId="29039" xr:uid="{BEFA8A7E-BC9A-4579-A466-F584AC7F4541}"/>
    <cellStyle name="Normal 3 2 2 2 2 2 2 24 2 5" xfId="29040" xr:uid="{2B46A9EB-7186-4153-87F6-BA210E307A01}"/>
    <cellStyle name="Normal 3 2 2 2 2 2 2 24 2 6" xfId="29041" xr:uid="{C7E62A4A-6422-49EF-A6A2-9322CA817698}"/>
    <cellStyle name="Normal 3 2 2 2 2 2 2 24 2 7" xfId="29042" xr:uid="{54D84ACC-A1B7-4524-9895-91DE91FD6BAD}"/>
    <cellStyle name="Normal 3 2 2 2 2 2 2 24 2 8" xfId="29043" xr:uid="{D4E975D7-6B6E-4AFE-A8D1-852ED4079A82}"/>
    <cellStyle name="Normal 3 2 2 2 2 2 2 24 2 8 2" xfId="29044" xr:uid="{A6659FBE-A32B-46EF-8CEE-1486D789964E}"/>
    <cellStyle name="Normal 3 2 2 2 2 2 2 24 2 8 3" xfId="29045" xr:uid="{839617B1-DCB7-413D-9AC7-FC038A12D5A6}"/>
    <cellStyle name="Normal 3 2 2 2 2 2 2 24 2 8 4" xfId="29046" xr:uid="{6A4D5576-5F47-4EA1-AAA2-9F45A60D0696}"/>
    <cellStyle name="Normal 3 2 2 2 2 2 2 24 2 9" xfId="29047" xr:uid="{BAEF1757-FC1B-4CF5-9B97-5772C03ED0AD}"/>
    <cellStyle name="Normal 3 2 2 2 2 2 2 24 3" xfId="29048" xr:uid="{285BEB1E-C1AF-48B5-BB3A-B4A398B1272E}"/>
    <cellStyle name="Normal 3 2 2 2 2 2 2 24 3 2" xfId="29049" xr:uid="{1AC93356-988E-4F1A-B2C9-67FBC775F900}"/>
    <cellStyle name="Normal 3 2 2 2 2 2 2 24 3 2 2" xfId="29050" xr:uid="{927C3D7E-67E7-4939-A0CE-17C56DB35D08}"/>
    <cellStyle name="Normal 3 2 2 2 2 2 2 24 3 2 3" xfId="29051" xr:uid="{04BBC1A5-A60B-4CAF-9459-4E1FCC80ADE3}"/>
    <cellStyle name="Normal 3 2 2 2 2 2 2 24 3 2 4" xfId="29052" xr:uid="{4ADA804A-4E07-4306-9A2C-67726AF817D6}"/>
    <cellStyle name="Normal 3 2 2 2 2 2 2 24 3 3" xfId="29053" xr:uid="{858B9364-FDD1-4A73-914B-E0FCA15A4996}"/>
    <cellStyle name="Normal 3 2 2 2 2 2 2 24 3 4" xfId="29054" xr:uid="{989BF2CE-737A-4F3F-A5F8-3D301F26C3D1}"/>
    <cellStyle name="Normal 3 2 2 2 2 2 2 24 3 5" xfId="29055" xr:uid="{F3C27EBF-E5F8-4277-A6C6-1EBD216A9ACA}"/>
    <cellStyle name="Normal 3 2 2 2 2 2 2 24 3 6" xfId="29056" xr:uid="{C9EA9FC0-E375-400E-B14B-8AB98A1BEFF6}"/>
    <cellStyle name="Normal 3 2 2 2 2 2 2 24 4" xfId="29057" xr:uid="{807C6CC0-CB99-42C1-962E-53D80BB76B07}"/>
    <cellStyle name="Normal 3 2 2 2 2 2 2 24 5" xfId="29058" xr:uid="{42DC9BC3-E251-4686-9B6E-36157AD10F77}"/>
    <cellStyle name="Normal 3 2 2 2 2 2 2 24 6" xfId="29059" xr:uid="{280B33B3-CB91-423E-903B-06A2D9CFE61F}"/>
    <cellStyle name="Normal 3 2 2 2 2 2 2 24 7" xfId="29060" xr:uid="{4E05871C-4AE0-40AF-90BF-7641587D3B2D}"/>
    <cellStyle name="Normal 3 2 2 2 2 2 2 24 8" xfId="29061" xr:uid="{EF0431E8-521C-4BC2-8BEA-3741E296C16B}"/>
    <cellStyle name="Normal 3 2 2 2 2 2 2 24 8 2" xfId="29062" xr:uid="{F3B020FF-0285-4AEA-BCB0-971776221653}"/>
    <cellStyle name="Normal 3 2 2 2 2 2 2 24 8 3" xfId="29063" xr:uid="{A04866E5-27B7-4036-843A-3E7908D2AAB2}"/>
    <cellStyle name="Normal 3 2 2 2 2 2 2 24 8 4" xfId="29064" xr:uid="{60D5DB04-2C00-480F-870D-EBFD8D7B6B65}"/>
    <cellStyle name="Normal 3 2 2 2 2 2 2 24 9" xfId="29065" xr:uid="{3FFC9BE6-83D2-446D-AF8B-405CBC6EF580}"/>
    <cellStyle name="Normal 3 2 2 2 2 2 2 25" xfId="29066" xr:uid="{3D51BEAC-4C98-4287-8679-B1CA52F07DA1}"/>
    <cellStyle name="Normal 3 2 2 2 2 2 2 26" xfId="29067" xr:uid="{E9947CE4-B1E7-43BC-99E4-090B6B81C1A3}"/>
    <cellStyle name="Normal 3 2 2 2 2 2 2 26 2" xfId="29068" xr:uid="{9451D7D1-B99E-477F-9675-D6FA3B07FF57}"/>
    <cellStyle name="Normal 3 2 2 2 2 2 2 26 2 2" xfId="29069" xr:uid="{3CF1AC5E-11D0-424D-9645-41FCA7E93C46}"/>
    <cellStyle name="Normal 3 2 2 2 2 2 2 26 2 3" xfId="29070" xr:uid="{4DC64C23-83F2-4405-8832-C0EB0458C835}"/>
    <cellStyle name="Normal 3 2 2 2 2 2 2 26 2 4" xfId="29071" xr:uid="{B5BDD6E2-0F13-4879-992F-6D5FCF82CC49}"/>
    <cellStyle name="Normal 3 2 2 2 2 2 2 26 3" xfId="29072" xr:uid="{C91D0489-E24E-4CFE-8D76-8AD6EF9C7D82}"/>
    <cellStyle name="Normal 3 2 2 2 2 2 2 26 4" xfId="29073" xr:uid="{8003F500-4511-425B-916E-2158EB9103B0}"/>
    <cellStyle name="Normal 3 2 2 2 2 2 2 26 5" xfId="29074" xr:uid="{73735B29-F020-459F-BA6A-51B227008C9B}"/>
    <cellStyle name="Normal 3 2 2 2 2 2 2 26 6" xfId="29075" xr:uid="{06430959-ACD7-47FA-B4B0-0987CC371726}"/>
    <cellStyle name="Normal 3 2 2 2 2 2 2 27" xfId="29076" xr:uid="{26FBD7A0-F05F-4A27-BBD7-8F95896F2513}"/>
    <cellStyle name="Normal 3 2 2 2 2 2 2 28" xfId="29077" xr:uid="{C3040F2C-B72E-445D-BB76-0508FD336E82}"/>
    <cellStyle name="Normal 3 2 2 2 2 2 2 29" xfId="29078" xr:uid="{AE31AA94-6851-40B8-9E57-B4357EE53FF2}"/>
    <cellStyle name="Normal 3 2 2 2 2 2 2 3" xfId="29079" xr:uid="{2DEB13D4-335A-449A-87D4-02C583167F39}"/>
    <cellStyle name="Normal 3 2 2 2 2 2 2 3 2" xfId="29080" xr:uid="{EFE3FF6E-C4B5-401A-A633-721EC4ED94B6}"/>
    <cellStyle name="Normal 3 2 2 2 2 2 2 3 3" xfId="29081" xr:uid="{A608C96E-0CB4-4F05-B1E7-F71B375804EB}"/>
    <cellStyle name="Normal 3 2 2 2 2 2 2 3 4" xfId="29082" xr:uid="{D010CE79-C36D-490D-86BE-8F8842ED3315}"/>
    <cellStyle name="Normal 3 2 2 2 2 2 2 3 5" xfId="29083" xr:uid="{23A5D54B-255B-49A0-844D-CB0D8FCAF398}"/>
    <cellStyle name="Normal 3 2 2 2 2 2 2 3 6" xfId="29084" xr:uid="{3D658871-13B7-4993-999A-215F94C8348C}"/>
    <cellStyle name="Normal 3 2 2 2 2 2 2 30" xfId="29085" xr:uid="{9885638D-D24C-48C3-BE6F-05999AEB6D10}"/>
    <cellStyle name="Normal 3 2 2 2 2 2 2 31" xfId="29086" xr:uid="{07C4A9AD-72AF-4B51-AB24-8FCFA575ED95}"/>
    <cellStyle name="Normal 3 2 2 2 2 2 2 32" xfId="29087" xr:uid="{2DADC1EA-A5EB-4D84-9476-C4432B54D870}"/>
    <cellStyle name="Normal 3 2 2 2 2 2 2 32 2" xfId="29088" xr:uid="{1CE0EB6B-F0B4-4106-A230-289832D00C9B}"/>
    <cellStyle name="Normal 3 2 2 2 2 2 2 32 3" xfId="29089" xr:uid="{5AF81706-B94F-4184-8CF8-EB4A1CA75221}"/>
    <cellStyle name="Normal 3 2 2 2 2 2 2 32 4" xfId="29090" xr:uid="{974A542F-7AAF-4035-A27E-227C45DFF217}"/>
    <cellStyle name="Normal 3 2 2 2 2 2 2 33" xfId="29091" xr:uid="{91A50E05-6F1B-4147-9D24-B5BE85E511DC}"/>
    <cellStyle name="Normal 3 2 2 2 2 2 2 34" xfId="29092" xr:uid="{E7E9C168-B74C-457C-9297-7A9C1C60A03A}"/>
    <cellStyle name="Normal 3 2 2 2 2 2 2 35" xfId="29093" xr:uid="{4D4AAB8E-1195-48F5-BB80-9186B6FBBF0B}"/>
    <cellStyle name="Normal 3 2 2 2 2 2 2 36" xfId="29094" xr:uid="{09AC5107-63A8-4AD6-931E-C8CAB8DDE8F4}"/>
    <cellStyle name="Normal 3 2 2 2 2 2 2 37" xfId="29095" xr:uid="{AC789669-6EB5-4E1F-84DC-C608BB5A1693}"/>
    <cellStyle name="Normal 3 2 2 2 2 2 2 38" xfId="29096" xr:uid="{C2455428-DF52-4BB9-9D5E-FB3CF9A80684}"/>
    <cellStyle name="Normal 3 2 2 2 2 2 2 39" xfId="29097" xr:uid="{20A5291A-05B0-45DC-B28B-EEB030E32984}"/>
    <cellStyle name="Normal 3 2 2 2 2 2 2 4" xfId="29098" xr:uid="{C38823DD-03FB-4F8D-B775-CB54ED5A1A62}"/>
    <cellStyle name="Normal 3 2 2 2 2 2 2 4 2" xfId="29099" xr:uid="{5CB99A18-B8F4-4A94-9B3F-5CF7523BC4C9}"/>
    <cellStyle name="Normal 3 2 2 2 2 2 2 4 2 2" xfId="29100" xr:uid="{F177EA11-2D99-4992-A930-60820DF3C79B}"/>
    <cellStyle name="Normal 3 2 2 2 2 2 2 4 2 3" xfId="29101" xr:uid="{AECBBF79-AC91-46A3-B1D7-870948D8F10A}"/>
    <cellStyle name="Normal 3 2 2 2 2 2 2 4 2 4" xfId="29102" xr:uid="{0C0871F6-2490-4C99-83FA-275AA609FC72}"/>
    <cellStyle name="Normal 3 2 2 2 2 2 2 4 2 5" xfId="29103" xr:uid="{51FB529E-A176-45C4-8F6A-637FF6ED3C6E}"/>
    <cellStyle name="Normal 3 2 2 2 2 2 2 4 2 6" xfId="29104" xr:uid="{3F6AD13C-AFAE-42B8-A0C6-8DB19F9E0D17}"/>
    <cellStyle name="Normal 3 2 2 2 2 2 2 4 2 7" xfId="29105" xr:uid="{A6B1B281-D401-40C5-95C7-3D72DF59158F}"/>
    <cellStyle name="Normal 3 2 2 2 2 2 2 40" xfId="29106" xr:uid="{D47121EE-EAD2-4742-9446-C9B4759480A1}"/>
    <cellStyle name="Normal 3 2 2 2 2 2 2 41" xfId="29107" xr:uid="{EDAC99F3-3EB3-482B-8788-969A47C0010A}"/>
    <cellStyle name="Normal 3 2 2 2 2 2 2 42" xfId="29108" xr:uid="{3D12D2DA-D23B-4059-B389-768D9EE33427}"/>
    <cellStyle name="Normal 3 2 2 2 2 2 2 43" xfId="29109" xr:uid="{57615BC7-2917-4B21-AE25-7BB000B11B80}"/>
    <cellStyle name="Normal 3 2 2 2 2 2 2 44" xfId="29110" xr:uid="{1DB2941D-9340-4AE4-BA99-D15E839705BF}"/>
    <cellStyle name="Normal 3 2 2 2 2 2 2 45" xfId="29111" xr:uid="{895034A7-AE36-48BF-956C-8CE92762C491}"/>
    <cellStyle name="Normal 3 2 2 2 2 2 2 46" xfId="29112" xr:uid="{56826EAE-0A11-4EAC-B174-2D09678A1C82}"/>
    <cellStyle name="Normal 3 2 2 2 2 2 2 47" xfId="29113" xr:uid="{8EE353B7-22CF-4282-8CF7-5A8F57F1A508}"/>
    <cellStyle name="Normal 3 2 2 2 2 2 2 47 2" xfId="29114" xr:uid="{2A3435E6-3D1C-4231-AF0A-4C282B2C4DB8}"/>
    <cellStyle name="Normal 3 2 2 2 2 2 2 47 3" xfId="29115" xr:uid="{14819FCE-F787-4510-AD78-9EF4770A6ABE}"/>
    <cellStyle name="Normal 3 2 2 2 2 2 2 47 4" xfId="29116" xr:uid="{E86C7BC0-0346-43C5-B8D9-69A1DD9CFF37}"/>
    <cellStyle name="Normal 3 2 2 2 2 2 2 47 5" xfId="29117" xr:uid="{F64239BD-E9C0-4A44-B195-81502F493FD6}"/>
    <cellStyle name="Normal 3 2 2 2 2 2 2 47 6" xfId="29118" xr:uid="{0F2E4A97-0050-4B25-90A4-4DE51B0092B3}"/>
    <cellStyle name="Normal 3 2 2 2 2 2 2 47 7" xfId="29119" xr:uid="{481B730E-A19F-46B5-9F92-4CAE045CA92E}"/>
    <cellStyle name="Normal 3 2 2 2 2 2 2 48" xfId="29120" xr:uid="{0638FFF5-90E8-451F-9105-B396FC18F074}"/>
    <cellStyle name="Normal 3 2 2 2 2 2 2 49" xfId="29121" xr:uid="{D65397B1-B271-489E-A288-859FE5D82E07}"/>
    <cellStyle name="Normal 3 2 2 2 2 2 2 5" xfId="29122" xr:uid="{5766E67E-79D0-441D-8530-5E3C5FBFE4A3}"/>
    <cellStyle name="Normal 3 2 2 2 2 2 2 50" xfId="29123" xr:uid="{3FFCFA01-3932-48A0-AF44-921847C7621E}"/>
    <cellStyle name="Normal 3 2 2 2 2 2 2 51" xfId="29124" xr:uid="{6E7C390D-96C0-4611-942E-ECEB98A8C943}"/>
    <cellStyle name="Normal 3 2 2 2 2 2 2 52" xfId="29125" xr:uid="{B3D17DB8-095D-495E-8243-2DC883356D6B}"/>
    <cellStyle name="Normal 3 2 2 2 2 2 2 53" xfId="29126" xr:uid="{EB491E8F-C8DE-44C6-9688-A556DD48EFBD}"/>
    <cellStyle name="Normal 3 2 2 2 2 2 2 54" xfId="29127" xr:uid="{2529F5F3-7CF4-4E0F-A912-9C08256FAB6E}"/>
    <cellStyle name="Normal 3 2 2 2 2 2 2 55" xfId="29128" xr:uid="{750C9E74-E3E7-4DEB-91B9-86AFC0E85EDE}"/>
    <cellStyle name="Normal 3 2 2 2 2 2 2 56" xfId="29129" xr:uid="{73B809BA-38CD-46D9-985F-A0E162C58898}"/>
    <cellStyle name="Normal 3 2 2 2 2 2 2 57" xfId="29130" xr:uid="{4499C6D0-821A-480E-A69C-86CE7EFB7395}"/>
    <cellStyle name="Normal 3 2 2 2 2 2 2 58" xfId="29131" xr:uid="{15320380-15A7-4D7D-BB96-E2CAE785F549}"/>
    <cellStyle name="Normal 3 2 2 2 2 2 2 59" xfId="29132" xr:uid="{8C8A4A96-7513-4645-9B7B-1F04DDF3C7AF}"/>
    <cellStyle name="Normal 3 2 2 2 2 2 2 6" xfId="29133" xr:uid="{7BF21B6F-0161-4BEA-99C8-B98F93F25318}"/>
    <cellStyle name="Normal 3 2 2 2 2 2 2 60" xfId="29134" xr:uid="{5570A621-5793-44A0-A150-DEECAC1162F4}"/>
    <cellStyle name="Normal 3 2 2 2 2 2 2 61" xfId="29135" xr:uid="{DC68F08A-DB44-4903-89ED-728886703AC9}"/>
    <cellStyle name="Normal 3 2 2 2 2 2 2 62" xfId="29136" xr:uid="{27C88D86-90F5-49EC-B8CC-E607CEC5FD93}"/>
    <cellStyle name="Normal 3 2 2 2 2 2 2 63" xfId="29137" xr:uid="{1AFD405C-79D9-40C5-B526-3A1BDA8C296D}"/>
    <cellStyle name="Normal 3 2 2 2 2 2 2 64" xfId="29138" xr:uid="{A501445C-23AE-498C-B94A-25BBD792DAD3}"/>
    <cellStyle name="Normal 3 2 2 2 2 2 2 65" xfId="29139" xr:uid="{7A576414-84BA-490C-A6E5-455D598000A5}"/>
    <cellStyle name="Normal 3 2 2 2 2 2 2 66" xfId="29140" xr:uid="{25669595-50A1-4BFC-B5A9-F34EC4D86D3E}"/>
    <cellStyle name="Normal 3 2 2 2 2 2 2 67" xfId="29141" xr:uid="{31B284A8-31E0-46DB-AE2B-14BA3635703E}"/>
    <cellStyle name="Normal 3 2 2 2 2 2 2 68" xfId="29142" xr:uid="{138CB7CD-EFA4-45D6-A638-732D97B59DF6}"/>
    <cellStyle name="Normal 3 2 2 2 2 2 2 69" xfId="29143" xr:uid="{D5F802FF-6601-4D24-A8EF-EC8653CA34F5}"/>
    <cellStyle name="Normal 3 2 2 2 2 2 2 7" xfId="29144" xr:uid="{011FF423-A270-4E64-BEC9-96B63F20BE32}"/>
    <cellStyle name="Normal 3 2 2 2 2 2 2 70" xfId="29145" xr:uid="{BB4E4006-C63B-46C1-B580-5D0D6146C55D}"/>
    <cellStyle name="Normal 3 2 2 2 2 2 2 71" xfId="29146" xr:uid="{070EF068-85B6-4CA1-B23F-067A5728D60C}"/>
    <cellStyle name="Normal 3 2 2 2 2 2 2 72" xfId="29147" xr:uid="{1E0766BC-5961-4B89-B894-6ABA2B338480}"/>
    <cellStyle name="Normal 3 2 2 2 2 2 2 73" xfId="29148" xr:uid="{11314DBC-961C-4ABA-9CE3-BB8C9CDB207B}"/>
    <cellStyle name="Normal 3 2 2 2 2 2 2 74" xfId="29149" xr:uid="{B4716735-13B7-4E2C-B355-9A426A885125}"/>
    <cellStyle name="Normal 3 2 2 2 2 2 2 75" xfId="29150" xr:uid="{75E87001-92CF-4A27-BDE2-9E2A6B8161A6}"/>
    <cellStyle name="Normal 3 2 2 2 2 2 2 76" xfId="29151" xr:uid="{1CE24F31-E88F-4023-861F-449BB06CCA50}"/>
    <cellStyle name="Normal 3 2 2 2 2 2 2 77" xfId="29152" xr:uid="{36DF5E70-A9BF-4524-AC2B-7B4C387234A5}"/>
    <cellStyle name="Normal 3 2 2 2 2 2 2 78" xfId="29153" xr:uid="{9DC76879-A1FE-456D-A92F-19CAE681810D}"/>
    <cellStyle name="Normal 3 2 2 2 2 2 2 79" xfId="29154" xr:uid="{22C6974E-5A99-47B0-BB4C-2637562E1686}"/>
    <cellStyle name="Normal 3 2 2 2 2 2 2 79 2" xfId="29155" xr:uid="{F51C2735-20A9-4787-9116-8D92C7853B8B}"/>
    <cellStyle name="Normal 3 2 2 2 2 2 2 79 3" xfId="29156" xr:uid="{A3333B35-70E2-46FC-9106-C5E565301000}"/>
    <cellStyle name="Normal 3 2 2 2 2 2 2 79 4" xfId="29157" xr:uid="{CFA0C4A8-8B9E-4EE9-9FB0-B8D2E6B12BB3}"/>
    <cellStyle name="Normal 3 2 2 2 2 2 2 8" xfId="29158" xr:uid="{B475BB5A-4D57-4E51-824F-4E6928B5D36E}"/>
    <cellStyle name="Normal 3 2 2 2 2 2 2 80" xfId="29159" xr:uid="{DB889A2D-CC11-4744-85BC-3A89AC4340B4}"/>
    <cellStyle name="Normal 3 2 2 2 2 2 2 81" xfId="29160" xr:uid="{5D0EFEC1-CBFF-43D8-B105-835FEF63DE66}"/>
    <cellStyle name="Normal 3 2 2 2 2 2 2 9" xfId="29161" xr:uid="{882388B3-F788-4753-9E0E-AB83E6B6F60A}"/>
    <cellStyle name="Normal 3 2 2 2 2 2 20" xfId="29162" xr:uid="{6607C042-507E-4E09-8EAC-8F7884C56584}"/>
    <cellStyle name="Normal 3 2 2 2 2 2 20 10" xfId="29163" xr:uid="{33172F08-64B8-42ED-8FDD-541812826FBC}"/>
    <cellStyle name="Normal 3 2 2 2 2 2 20 11" xfId="29164" xr:uid="{CBB7BA08-F92E-4674-BD31-526794A36013}"/>
    <cellStyle name="Normal 3 2 2 2 2 2 20 11 10" xfId="29165" xr:uid="{5F0B03B2-96FB-4D39-A80D-02916629EE1C}"/>
    <cellStyle name="Normal 3 2 2 2 2 2 20 11 11" xfId="29166" xr:uid="{BE6A1B2B-E8A2-4D28-8DB4-805963E382C9}"/>
    <cellStyle name="Normal 3 2 2 2 2 2 20 11 11 2" xfId="29167" xr:uid="{0BC12D0C-A5AE-4B71-97E7-5328F39FA3F2}"/>
    <cellStyle name="Normal 3 2 2 2 2 2 20 11 11 3" xfId="29168" xr:uid="{DCB5FBEC-51A2-4146-BC5F-0E144E7530D5}"/>
    <cellStyle name="Normal 3 2 2 2 2 2 20 11 11 4" xfId="29169" xr:uid="{C600035B-D8E3-48BE-8B56-F0EB99C6FDB6}"/>
    <cellStyle name="Normal 3 2 2 2 2 2 20 11 12" xfId="29170" xr:uid="{0ADD2D26-0FBA-400C-A8C0-1AA8E09D7743}"/>
    <cellStyle name="Normal 3 2 2 2 2 2 20 11 13" xfId="29171" xr:uid="{B7E668C2-F710-40E5-8D24-B7A840415630}"/>
    <cellStyle name="Normal 3 2 2 2 2 2 20 11 14" xfId="29172" xr:uid="{3CDAD271-E94A-46FD-93E0-745544704857}"/>
    <cellStyle name="Normal 3 2 2 2 2 2 20 11 2" xfId="29173" xr:uid="{237E26A7-C3D0-4913-8837-46B5302A1417}"/>
    <cellStyle name="Normal 3 2 2 2 2 2 20 11 2 10" xfId="29174" xr:uid="{66AE5123-A572-44FB-998C-315B05768902}"/>
    <cellStyle name="Normal 3 2 2 2 2 2 20 11 2 11" xfId="29175" xr:uid="{321812E2-FF5E-44BF-AA33-167E18701423}"/>
    <cellStyle name="Normal 3 2 2 2 2 2 20 11 2 2" xfId="29176" xr:uid="{0930DD80-1B57-47EB-828C-C8975422F40E}"/>
    <cellStyle name="Normal 3 2 2 2 2 2 20 11 2 2 10" xfId="29177" xr:uid="{54872FC5-6D8A-40AB-8EF1-6A2A95188856}"/>
    <cellStyle name="Normal 3 2 2 2 2 2 20 11 2 2 11" xfId="29178" xr:uid="{FD465BA6-9FEA-4219-AFAA-A9683404CDF4}"/>
    <cellStyle name="Normal 3 2 2 2 2 2 20 11 2 2 2" xfId="29179" xr:uid="{78F43EC0-F4FF-45F1-9D7E-156A75D4EF26}"/>
    <cellStyle name="Normal 3 2 2 2 2 2 20 11 2 2 2 2" xfId="29180" xr:uid="{8FB6BDBD-ACBF-4293-A262-CCD9A7961B18}"/>
    <cellStyle name="Normal 3 2 2 2 2 2 20 11 2 2 2 2 2" xfId="29181" xr:uid="{AF24FEE8-5960-4448-85EF-34B9B79FEC61}"/>
    <cellStyle name="Normal 3 2 2 2 2 2 20 11 2 2 2 2 3" xfId="29182" xr:uid="{E422890C-7BF4-41C7-B264-22C31E2BC529}"/>
    <cellStyle name="Normal 3 2 2 2 2 2 20 11 2 2 2 2 4" xfId="29183" xr:uid="{F1A4B0B3-576E-43BE-A8D2-C45490140CA1}"/>
    <cellStyle name="Normal 3 2 2 2 2 2 20 11 2 2 2 3" xfId="29184" xr:uid="{B0125F80-2849-4E06-9591-16C51850DEB1}"/>
    <cellStyle name="Normal 3 2 2 2 2 2 20 11 2 2 2 4" xfId="29185" xr:uid="{A78E48E3-63F7-444F-B658-4150125A4038}"/>
    <cellStyle name="Normal 3 2 2 2 2 2 20 11 2 2 2 5" xfId="29186" xr:uid="{BCB780F5-AA06-4242-97B9-84B2E28807FC}"/>
    <cellStyle name="Normal 3 2 2 2 2 2 20 11 2 2 2 6" xfId="29187" xr:uid="{DCF6F1F7-EEC1-48AD-94D4-72FCC87E2C13}"/>
    <cellStyle name="Normal 3 2 2 2 2 2 20 11 2 2 3" xfId="29188" xr:uid="{F2B551CE-0F9A-4319-9839-AD3102FE9AC5}"/>
    <cellStyle name="Normal 3 2 2 2 2 2 20 11 2 2 4" xfId="29189" xr:uid="{92CBB502-70F9-4F03-A1F8-EE6969E12D1F}"/>
    <cellStyle name="Normal 3 2 2 2 2 2 20 11 2 2 5" xfId="29190" xr:uid="{BADB8F46-CDC1-4ECC-82E8-AFA27F81D56D}"/>
    <cellStyle name="Normal 3 2 2 2 2 2 20 11 2 2 6" xfId="29191" xr:uid="{A28157F8-C53E-431C-8C92-88F6010B0D10}"/>
    <cellStyle name="Normal 3 2 2 2 2 2 20 11 2 2 7" xfId="29192" xr:uid="{06341168-48AC-452B-9869-C09443610D5A}"/>
    <cellStyle name="Normal 3 2 2 2 2 2 20 11 2 2 8" xfId="29193" xr:uid="{46FB42E1-FFFB-4212-80D2-EBF5BAB7E5EE}"/>
    <cellStyle name="Normal 3 2 2 2 2 2 20 11 2 2 8 2" xfId="29194" xr:uid="{711C9951-8C8F-4E93-A350-497370937A4D}"/>
    <cellStyle name="Normal 3 2 2 2 2 2 20 11 2 2 8 3" xfId="29195" xr:uid="{A8293804-FD14-4E45-9F5E-77611CBEF328}"/>
    <cellStyle name="Normal 3 2 2 2 2 2 20 11 2 2 8 4" xfId="29196" xr:uid="{31C27F74-EC78-4130-B15E-8BFBBF590BEB}"/>
    <cellStyle name="Normal 3 2 2 2 2 2 20 11 2 2 9" xfId="29197" xr:uid="{5C3C571F-1AAD-4D56-A014-294AD2695720}"/>
    <cellStyle name="Normal 3 2 2 2 2 2 20 11 2 3" xfId="29198" xr:uid="{0BBBC9C1-1118-4BB8-88A4-21C16E3B75F2}"/>
    <cellStyle name="Normal 3 2 2 2 2 2 20 11 2 3 2" xfId="29199" xr:uid="{5AB87017-3FC3-4425-AC38-47155F374884}"/>
    <cellStyle name="Normal 3 2 2 2 2 2 20 11 2 3 2 2" xfId="29200" xr:uid="{2E925ABB-62FB-4787-A092-815371757FD0}"/>
    <cellStyle name="Normal 3 2 2 2 2 2 20 11 2 3 2 3" xfId="29201" xr:uid="{9FBF9432-EE34-4A89-88D2-ECB58AD05460}"/>
    <cellStyle name="Normal 3 2 2 2 2 2 20 11 2 3 2 4" xfId="29202" xr:uid="{151BBF16-ACEB-4E56-A0DF-5F4950ADB353}"/>
    <cellStyle name="Normal 3 2 2 2 2 2 20 11 2 3 3" xfId="29203" xr:uid="{820021A5-304F-4124-B762-EEAD050E9CAF}"/>
    <cellStyle name="Normal 3 2 2 2 2 2 20 11 2 3 4" xfId="29204" xr:uid="{31610A3C-0A07-47FE-9B75-162F259AE57F}"/>
    <cellStyle name="Normal 3 2 2 2 2 2 20 11 2 3 5" xfId="29205" xr:uid="{155C3E2F-3C2D-40BF-B338-A87B67073BB8}"/>
    <cellStyle name="Normal 3 2 2 2 2 2 20 11 2 3 6" xfId="29206" xr:uid="{12B31D4F-8404-438F-954E-083983A02E3C}"/>
    <cellStyle name="Normal 3 2 2 2 2 2 20 11 2 4" xfId="29207" xr:uid="{25E846F1-C431-4A6C-A489-0B52E4A6A440}"/>
    <cellStyle name="Normal 3 2 2 2 2 2 20 11 2 5" xfId="29208" xr:uid="{31CA774D-CFF5-49DD-809A-C235D17F0E0B}"/>
    <cellStyle name="Normal 3 2 2 2 2 2 20 11 2 6" xfId="29209" xr:uid="{79B584F4-2360-4F84-9189-DDD847AF5785}"/>
    <cellStyle name="Normal 3 2 2 2 2 2 20 11 2 7" xfId="29210" xr:uid="{92E4AE0A-06CD-4F04-B1A0-2CEC724F121D}"/>
    <cellStyle name="Normal 3 2 2 2 2 2 20 11 2 8" xfId="29211" xr:uid="{2DF8ACE0-5981-4A76-B9EB-6EEF543FD6B0}"/>
    <cellStyle name="Normal 3 2 2 2 2 2 20 11 2 8 2" xfId="29212" xr:uid="{0BC54415-6A09-44A7-AA0D-95DF0D325756}"/>
    <cellStyle name="Normal 3 2 2 2 2 2 20 11 2 8 3" xfId="29213" xr:uid="{294E15F3-E473-4207-BD54-7378F6A99ACC}"/>
    <cellStyle name="Normal 3 2 2 2 2 2 20 11 2 8 4" xfId="29214" xr:uid="{C2F7FE1D-3ABF-4A78-AB72-F42E3B6FD391}"/>
    <cellStyle name="Normal 3 2 2 2 2 2 20 11 2 9" xfId="29215" xr:uid="{6545AA2A-F62D-4058-8627-6A1E179F6E0B}"/>
    <cellStyle name="Normal 3 2 2 2 2 2 20 11 3" xfId="29216" xr:uid="{A1D022C6-58A1-4560-B9BD-5CC8DCEECB12}"/>
    <cellStyle name="Normal 3 2 2 2 2 2 20 11 4" xfId="29217" xr:uid="{C184C856-5882-4D69-9523-2479C74A8A13}"/>
    <cellStyle name="Normal 3 2 2 2 2 2 20 11 5" xfId="29218" xr:uid="{CEE2D75C-779B-4A00-93F1-12E48FDCCD22}"/>
    <cellStyle name="Normal 3 2 2 2 2 2 20 11 5 2" xfId="29219" xr:uid="{706C5563-4F16-4809-ACED-59F95BD385C2}"/>
    <cellStyle name="Normal 3 2 2 2 2 2 20 11 5 2 2" xfId="29220" xr:uid="{5F75C630-56F4-4AC4-89B0-236999E522FE}"/>
    <cellStyle name="Normal 3 2 2 2 2 2 20 11 5 2 3" xfId="29221" xr:uid="{00721F47-F2BC-4452-AE0A-E7F41184C649}"/>
    <cellStyle name="Normal 3 2 2 2 2 2 20 11 5 2 4" xfId="29222" xr:uid="{30CCEB53-E906-4D03-B7D9-F0C8542B628D}"/>
    <cellStyle name="Normal 3 2 2 2 2 2 20 11 5 3" xfId="29223" xr:uid="{F66D233E-EB21-431B-96EC-9169932F4EDA}"/>
    <cellStyle name="Normal 3 2 2 2 2 2 20 11 5 4" xfId="29224" xr:uid="{5F9A8F44-33CE-499F-B0B6-485C4843B12B}"/>
    <cellStyle name="Normal 3 2 2 2 2 2 20 11 5 5" xfId="29225" xr:uid="{4363F63E-A2EE-4F0F-AC74-F6F6747ADB41}"/>
    <cellStyle name="Normal 3 2 2 2 2 2 20 11 5 6" xfId="29226" xr:uid="{20B12FA0-6FAF-4C25-A6BD-EE2AED07AC09}"/>
    <cellStyle name="Normal 3 2 2 2 2 2 20 11 6" xfId="29227" xr:uid="{05EB6531-97A8-4A7F-9B56-87ADD09AF673}"/>
    <cellStyle name="Normal 3 2 2 2 2 2 20 11 7" xfId="29228" xr:uid="{B7F7AB2F-7209-4612-986C-F37C6FC86438}"/>
    <cellStyle name="Normal 3 2 2 2 2 2 20 11 8" xfId="29229" xr:uid="{87B56541-1C72-4D0B-B5DC-4511C0C529E6}"/>
    <cellStyle name="Normal 3 2 2 2 2 2 20 11 9" xfId="29230" xr:uid="{568EC464-250C-4E42-8AB0-CB7797207D3A}"/>
    <cellStyle name="Normal 3 2 2 2 2 2 20 12" xfId="29231" xr:uid="{A8DCFEE0-F501-4F7E-A76B-90219DA18BAF}"/>
    <cellStyle name="Normal 3 2 2 2 2 2 20 13" xfId="29232" xr:uid="{3E51AE5F-FBBD-4F6B-A610-964DC5870280}"/>
    <cellStyle name="Normal 3 2 2 2 2 2 20 13 10" xfId="29233" xr:uid="{CDE2B270-1CAC-4881-B360-D79DD34EA05B}"/>
    <cellStyle name="Normal 3 2 2 2 2 2 20 13 11" xfId="29234" xr:uid="{90F90474-F837-4F3A-A9CB-8749BA66148F}"/>
    <cellStyle name="Normal 3 2 2 2 2 2 20 13 2" xfId="29235" xr:uid="{30B494A1-44A4-4379-887B-EA8477BE6280}"/>
    <cellStyle name="Normal 3 2 2 2 2 2 20 13 2 10" xfId="29236" xr:uid="{2BD51132-49B0-4BAD-B6C8-19704C497D9A}"/>
    <cellStyle name="Normal 3 2 2 2 2 2 20 13 2 11" xfId="29237" xr:uid="{A03AA25D-ACF2-4D99-BD8B-6FEDA5D00E1F}"/>
    <cellStyle name="Normal 3 2 2 2 2 2 20 13 2 2" xfId="29238" xr:uid="{28152360-26A2-4D89-B679-E46A0A43F640}"/>
    <cellStyle name="Normal 3 2 2 2 2 2 20 13 2 2 2" xfId="29239" xr:uid="{3B310B4A-142A-4A59-BF77-A9867DA3B333}"/>
    <cellStyle name="Normal 3 2 2 2 2 2 20 13 2 2 2 2" xfId="29240" xr:uid="{E22A4918-D525-4FF7-AAA1-367CC6FF84F4}"/>
    <cellStyle name="Normal 3 2 2 2 2 2 20 13 2 2 2 3" xfId="29241" xr:uid="{C85C2DD0-C20E-4492-A9FB-B230363E473E}"/>
    <cellStyle name="Normal 3 2 2 2 2 2 20 13 2 2 2 4" xfId="29242" xr:uid="{F90E3635-AAA7-427D-80BB-3659CE5A8989}"/>
    <cellStyle name="Normal 3 2 2 2 2 2 20 13 2 2 3" xfId="29243" xr:uid="{814C9830-6161-494F-BFC6-B9258A48B6D3}"/>
    <cellStyle name="Normal 3 2 2 2 2 2 20 13 2 2 4" xfId="29244" xr:uid="{102D927C-3ED9-4B7F-BA2A-A25767DD1FD8}"/>
    <cellStyle name="Normal 3 2 2 2 2 2 20 13 2 2 5" xfId="29245" xr:uid="{8B8E31A6-150E-465A-9E55-C87C134E578B}"/>
    <cellStyle name="Normal 3 2 2 2 2 2 20 13 2 2 6" xfId="29246" xr:uid="{CC455219-3FE6-4C69-8A06-E9A5CD3222DB}"/>
    <cellStyle name="Normal 3 2 2 2 2 2 20 13 2 3" xfId="29247" xr:uid="{14970A2A-AAE5-4FBC-BB97-1BE560AC8D71}"/>
    <cellStyle name="Normal 3 2 2 2 2 2 20 13 2 4" xfId="29248" xr:uid="{D79C0B85-3F75-43D1-9D01-176567457578}"/>
    <cellStyle name="Normal 3 2 2 2 2 2 20 13 2 5" xfId="29249" xr:uid="{AC2C1337-C181-443E-8E97-F5055A42EE19}"/>
    <cellStyle name="Normal 3 2 2 2 2 2 20 13 2 6" xfId="29250" xr:uid="{08B78724-4276-4A36-B604-03F82B3762BC}"/>
    <cellStyle name="Normal 3 2 2 2 2 2 20 13 2 7" xfId="29251" xr:uid="{3DEAD4FB-473F-4961-92F3-57925C9B60C1}"/>
    <cellStyle name="Normal 3 2 2 2 2 2 20 13 2 8" xfId="29252" xr:uid="{B858658A-BC5D-4846-99BE-D38CF3B5906E}"/>
    <cellStyle name="Normal 3 2 2 2 2 2 20 13 2 8 2" xfId="29253" xr:uid="{B090B5F6-3823-44F6-9E4E-BDC4D5D70C26}"/>
    <cellStyle name="Normal 3 2 2 2 2 2 20 13 2 8 3" xfId="29254" xr:uid="{AA531172-11CC-4D7E-9EB6-F72EABCBD89F}"/>
    <cellStyle name="Normal 3 2 2 2 2 2 20 13 2 8 4" xfId="29255" xr:uid="{04AEDCDF-CB81-4C31-9CA6-001512998B6A}"/>
    <cellStyle name="Normal 3 2 2 2 2 2 20 13 2 9" xfId="29256" xr:uid="{C17A87E9-6846-48AA-B3ED-39A1BB611BD8}"/>
    <cellStyle name="Normal 3 2 2 2 2 2 20 13 3" xfId="29257" xr:uid="{99AD048B-DDF7-405F-AE3B-5C54137E2F9F}"/>
    <cellStyle name="Normal 3 2 2 2 2 2 20 13 3 2" xfId="29258" xr:uid="{4AE6DCFC-E0C1-4ED4-9822-F1D25A749DB8}"/>
    <cellStyle name="Normal 3 2 2 2 2 2 20 13 3 2 2" xfId="29259" xr:uid="{32169229-013A-44FA-8916-0D1360E4F8A8}"/>
    <cellStyle name="Normal 3 2 2 2 2 2 20 13 3 2 3" xfId="29260" xr:uid="{D28C8C0E-6F00-458F-A395-F500A6954707}"/>
    <cellStyle name="Normal 3 2 2 2 2 2 20 13 3 2 4" xfId="29261" xr:uid="{F5D4066B-F224-48F6-BFAE-9DC9FEF02916}"/>
    <cellStyle name="Normal 3 2 2 2 2 2 20 13 3 3" xfId="29262" xr:uid="{14C736E4-2981-42DF-904A-F8105CA1EF0F}"/>
    <cellStyle name="Normal 3 2 2 2 2 2 20 13 3 4" xfId="29263" xr:uid="{64E338C5-8CE9-404E-ACA3-9406AF390A55}"/>
    <cellStyle name="Normal 3 2 2 2 2 2 20 13 3 5" xfId="29264" xr:uid="{E204BA77-E3AD-4937-9380-6F6C0FEA818B}"/>
    <cellStyle name="Normal 3 2 2 2 2 2 20 13 3 6" xfId="29265" xr:uid="{CD4D12B5-DA91-4309-976F-5D3E542EE50A}"/>
    <cellStyle name="Normal 3 2 2 2 2 2 20 13 4" xfId="29266" xr:uid="{FF6E53BE-A51A-4DCA-AFDE-B5815FBD22ED}"/>
    <cellStyle name="Normal 3 2 2 2 2 2 20 13 5" xfId="29267" xr:uid="{934DC1F1-BA42-43F4-8ECB-B184177C5542}"/>
    <cellStyle name="Normal 3 2 2 2 2 2 20 13 6" xfId="29268" xr:uid="{525A9472-2FE0-44CB-AAEE-7C15EF9C8C2B}"/>
    <cellStyle name="Normal 3 2 2 2 2 2 20 13 7" xfId="29269" xr:uid="{AC218652-4971-4348-B083-F75C24E6ED9F}"/>
    <cellStyle name="Normal 3 2 2 2 2 2 20 13 8" xfId="29270" xr:uid="{76D1CF9A-038C-4EFE-B7D3-2AFAD335E980}"/>
    <cellStyle name="Normal 3 2 2 2 2 2 20 13 8 2" xfId="29271" xr:uid="{40268F2F-ACC6-46E4-9E07-3A437F25F55B}"/>
    <cellStyle name="Normal 3 2 2 2 2 2 20 13 8 3" xfId="29272" xr:uid="{109DC559-E2FC-47DB-9EFE-63282ECA4018}"/>
    <cellStyle name="Normal 3 2 2 2 2 2 20 13 8 4" xfId="29273" xr:uid="{2A52ED25-E889-49F7-871E-30653DB8881D}"/>
    <cellStyle name="Normal 3 2 2 2 2 2 20 13 9" xfId="29274" xr:uid="{D75C0528-E513-450E-9445-AC541CAE5638}"/>
    <cellStyle name="Normal 3 2 2 2 2 2 20 14" xfId="29275" xr:uid="{504ACFA2-C9CA-41BA-A76E-72FD0B4CE1B3}"/>
    <cellStyle name="Normal 3 2 2 2 2 2 20 15" xfId="29276" xr:uid="{9348F443-BA2B-47D6-805D-E7AC8852BEA2}"/>
    <cellStyle name="Normal 3 2 2 2 2 2 20 15 2" xfId="29277" xr:uid="{81B1195B-A894-4BB7-9E95-5482729EA316}"/>
    <cellStyle name="Normal 3 2 2 2 2 2 20 15 2 2" xfId="29278" xr:uid="{68EF1E1D-2737-4D14-8092-9B897262EB84}"/>
    <cellStyle name="Normal 3 2 2 2 2 2 20 15 2 3" xfId="29279" xr:uid="{A6411BBE-4960-4133-9034-F9BAE97EF095}"/>
    <cellStyle name="Normal 3 2 2 2 2 2 20 15 2 4" xfId="29280" xr:uid="{3303B95F-F521-4832-BC11-268E898796DF}"/>
    <cellStyle name="Normal 3 2 2 2 2 2 20 15 3" xfId="29281" xr:uid="{5E8C07C9-ED41-413D-A595-1F0E3CA6BE12}"/>
    <cellStyle name="Normal 3 2 2 2 2 2 20 15 4" xfId="29282" xr:uid="{0490CFD0-F104-4A0B-B3ED-132CF17FC249}"/>
    <cellStyle name="Normal 3 2 2 2 2 2 20 15 5" xfId="29283" xr:uid="{12A69799-FEBF-4335-9E07-28DF0419B041}"/>
    <cellStyle name="Normal 3 2 2 2 2 2 20 15 6" xfId="29284" xr:uid="{8C5C5693-0ED7-41BC-8744-C9859BD2B9E8}"/>
    <cellStyle name="Normal 3 2 2 2 2 2 20 16" xfId="29285" xr:uid="{C1B5E6CD-FDF5-4955-B9CC-4E440BB9330B}"/>
    <cellStyle name="Normal 3 2 2 2 2 2 20 17" xfId="29286" xr:uid="{1C4BC4EF-0F8D-4823-8DC9-9C249BA4F02E}"/>
    <cellStyle name="Normal 3 2 2 2 2 2 20 18" xfId="29287" xr:uid="{7AACE6F7-752E-4916-B2F5-13737346BF75}"/>
    <cellStyle name="Normal 3 2 2 2 2 2 20 19" xfId="29288" xr:uid="{745275A0-A692-4D4C-A12B-0D03586F4192}"/>
    <cellStyle name="Normal 3 2 2 2 2 2 20 2" xfId="29289" xr:uid="{C04D36E3-3A77-465F-8169-CB156E5FF49F}"/>
    <cellStyle name="Normal 3 2 2 2 2 2 20 2 10" xfId="29290" xr:uid="{CCB12BF1-A9F7-4AF4-9020-73442B9993BA}"/>
    <cellStyle name="Normal 3 2 2 2 2 2 20 2 11" xfId="29291" xr:uid="{AFC32844-7EA1-4213-A91F-F6693A23D623}"/>
    <cellStyle name="Normal 3 2 2 2 2 2 20 2 12" xfId="29292" xr:uid="{45C2D8E5-76FB-47CC-9D9D-29CE869C6F9F}"/>
    <cellStyle name="Normal 3 2 2 2 2 2 20 2 13" xfId="29293" xr:uid="{5F32971F-4EF2-4B11-8385-C573982D619B}"/>
    <cellStyle name="Normal 3 2 2 2 2 2 20 2 13 2" xfId="29294" xr:uid="{7B43DD01-9043-4D48-B2BF-ACDF8035479F}"/>
    <cellStyle name="Normal 3 2 2 2 2 2 20 2 13 3" xfId="29295" xr:uid="{AE47B1A6-147A-498B-BBD5-F3AD9707B3EF}"/>
    <cellStyle name="Normal 3 2 2 2 2 2 20 2 13 4" xfId="29296" xr:uid="{F0C88513-9856-4903-A29E-EE3802D014CF}"/>
    <cellStyle name="Normal 3 2 2 2 2 2 20 2 14" xfId="29297" xr:uid="{89DDBB68-26CB-483F-A5F2-F98897B38006}"/>
    <cellStyle name="Normal 3 2 2 2 2 2 20 2 15" xfId="29298" xr:uid="{E2ECBB11-2959-4C4F-B512-CD2AA21BEFD2}"/>
    <cellStyle name="Normal 3 2 2 2 2 2 20 2 16" xfId="29299" xr:uid="{F2B23C59-04D1-4D8C-A370-0EA1F72E7961}"/>
    <cellStyle name="Normal 3 2 2 2 2 2 20 2 2" xfId="29300" xr:uid="{B26171CB-45CD-4F6C-8E16-3C908DE550AB}"/>
    <cellStyle name="Normal 3 2 2 2 2 2 20 2 2 10" xfId="29301" xr:uid="{1C44958A-FBE8-4DA7-8E07-E9568562B17B}"/>
    <cellStyle name="Normal 3 2 2 2 2 2 20 2 2 11" xfId="29302" xr:uid="{85DA6EA8-C1B8-4550-8658-EF938B791751}"/>
    <cellStyle name="Normal 3 2 2 2 2 2 20 2 2 11 2" xfId="29303" xr:uid="{CFB9D5B7-1062-4109-AAB5-F6D355A8D68C}"/>
    <cellStyle name="Normal 3 2 2 2 2 2 20 2 2 11 3" xfId="29304" xr:uid="{B291AD50-C839-4443-94A7-CCD153DB49DD}"/>
    <cellStyle name="Normal 3 2 2 2 2 2 20 2 2 11 4" xfId="29305" xr:uid="{BB49655D-79FD-469B-8B9F-CB7C73A89777}"/>
    <cellStyle name="Normal 3 2 2 2 2 2 20 2 2 12" xfId="29306" xr:uid="{E65BB985-B621-4E12-8675-267B0A85A1C0}"/>
    <cellStyle name="Normal 3 2 2 2 2 2 20 2 2 13" xfId="29307" xr:uid="{29E8E017-DAC3-443F-B3E2-3817E1F257D4}"/>
    <cellStyle name="Normal 3 2 2 2 2 2 20 2 2 14" xfId="29308" xr:uid="{AF71DC02-D952-48AC-9497-38A4E5F635D0}"/>
    <cellStyle name="Normal 3 2 2 2 2 2 20 2 2 2" xfId="29309" xr:uid="{DE767923-E62F-4449-884F-1E2B3B18F92F}"/>
    <cellStyle name="Normal 3 2 2 2 2 2 20 2 2 2 10" xfId="29310" xr:uid="{15AED1F4-070A-4F4D-A499-751E6B5EE0DF}"/>
    <cellStyle name="Normal 3 2 2 2 2 2 20 2 2 2 11" xfId="29311" xr:uid="{1CE47407-7EBE-4DB6-A9E5-170A66F93587}"/>
    <cellStyle name="Normal 3 2 2 2 2 2 20 2 2 2 2" xfId="29312" xr:uid="{E2FCE843-C4C6-4CC9-BEC9-90215CA17430}"/>
    <cellStyle name="Normal 3 2 2 2 2 2 20 2 2 2 2 10" xfId="29313" xr:uid="{68D86EB5-B335-459F-9E2E-EA17E1C70C05}"/>
    <cellStyle name="Normal 3 2 2 2 2 2 20 2 2 2 2 11" xfId="29314" xr:uid="{D30D1C68-A551-4AD8-BB9F-58808E244303}"/>
    <cellStyle name="Normal 3 2 2 2 2 2 20 2 2 2 2 2" xfId="29315" xr:uid="{018ADA1D-0FD8-4189-8368-15E86A31708B}"/>
    <cellStyle name="Normal 3 2 2 2 2 2 20 2 2 2 2 2 2" xfId="29316" xr:uid="{D272FC46-69F6-4505-B441-0C3C35A7E708}"/>
    <cellStyle name="Normal 3 2 2 2 2 2 20 2 2 2 2 2 2 2" xfId="29317" xr:uid="{D481A0FD-5E0F-42F5-8A27-36369BD8DD89}"/>
    <cellStyle name="Normal 3 2 2 2 2 2 20 2 2 2 2 2 2 3" xfId="29318" xr:uid="{C1852352-6782-469F-88CC-9F10D4A2E4A0}"/>
    <cellStyle name="Normal 3 2 2 2 2 2 20 2 2 2 2 2 2 4" xfId="29319" xr:uid="{685AAE65-DC7D-46AD-ACAE-B6A9F5D5394E}"/>
    <cellStyle name="Normal 3 2 2 2 2 2 20 2 2 2 2 2 3" xfId="29320" xr:uid="{4775FCFB-60C4-4EE7-9476-B9FBE77503E0}"/>
    <cellStyle name="Normal 3 2 2 2 2 2 20 2 2 2 2 2 4" xfId="29321" xr:uid="{D4C9599C-7AB6-4B76-B574-9928964BE138}"/>
    <cellStyle name="Normal 3 2 2 2 2 2 20 2 2 2 2 2 5" xfId="29322" xr:uid="{149ADC48-9699-4BC2-A28E-A80DB27D961A}"/>
    <cellStyle name="Normal 3 2 2 2 2 2 20 2 2 2 2 2 6" xfId="29323" xr:uid="{EE9A42AD-227F-488D-85D6-3B824AD7EE0C}"/>
    <cellStyle name="Normal 3 2 2 2 2 2 20 2 2 2 2 3" xfId="29324" xr:uid="{BB660B29-ECF6-46E1-BAA4-35D6D37F4840}"/>
    <cellStyle name="Normal 3 2 2 2 2 2 20 2 2 2 2 4" xfId="29325" xr:uid="{97E7BF96-0BA3-442A-9A53-41A2654EA9CA}"/>
    <cellStyle name="Normal 3 2 2 2 2 2 20 2 2 2 2 5" xfId="29326" xr:uid="{06C3C0FE-F01E-465A-BC48-633F4C58E22A}"/>
    <cellStyle name="Normal 3 2 2 2 2 2 20 2 2 2 2 6" xfId="29327" xr:uid="{72660CB7-6253-4C93-8708-C8BB8B1F2D8A}"/>
    <cellStyle name="Normal 3 2 2 2 2 2 20 2 2 2 2 7" xfId="29328" xr:uid="{F181B490-7DBA-4EB4-8CCE-CA042BC298F2}"/>
    <cellStyle name="Normal 3 2 2 2 2 2 20 2 2 2 2 8" xfId="29329" xr:uid="{221C079E-6968-40E0-99AC-6F021DEAA8FC}"/>
    <cellStyle name="Normal 3 2 2 2 2 2 20 2 2 2 2 8 2" xfId="29330" xr:uid="{F5991AB5-BE58-4A0B-AA7A-4F91C3017850}"/>
    <cellStyle name="Normal 3 2 2 2 2 2 20 2 2 2 2 8 3" xfId="29331" xr:uid="{E233ACA0-9A9E-43C1-80AB-608F7C4147C8}"/>
    <cellStyle name="Normal 3 2 2 2 2 2 20 2 2 2 2 8 4" xfId="29332" xr:uid="{1861EFF5-BD10-43E4-8AF0-8349E2D80EC6}"/>
    <cellStyle name="Normal 3 2 2 2 2 2 20 2 2 2 2 9" xfId="29333" xr:uid="{40915EC4-0B9B-4D0A-9DB0-877C5D6DA4EC}"/>
    <cellStyle name="Normal 3 2 2 2 2 2 20 2 2 2 3" xfId="29334" xr:uid="{19D8875A-49C4-4F5C-9115-8D15E5EBB87F}"/>
    <cellStyle name="Normal 3 2 2 2 2 2 20 2 2 2 3 2" xfId="29335" xr:uid="{939EF787-6232-491D-A944-4D830C5C3D13}"/>
    <cellStyle name="Normal 3 2 2 2 2 2 20 2 2 2 3 2 2" xfId="29336" xr:uid="{A03DD287-4171-4697-8D7B-6E07CF3E6525}"/>
    <cellStyle name="Normal 3 2 2 2 2 2 20 2 2 2 3 2 3" xfId="29337" xr:uid="{F0DFDAF4-F647-43CD-9ED5-D1C854B66347}"/>
    <cellStyle name="Normal 3 2 2 2 2 2 20 2 2 2 3 2 4" xfId="29338" xr:uid="{C22BDF2A-1585-483A-A261-A379B7E56A73}"/>
    <cellStyle name="Normal 3 2 2 2 2 2 20 2 2 2 3 3" xfId="29339" xr:uid="{F34FF2C9-63AB-443C-A793-11DCCBBF3339}"/>
    <cellStyle name="Normal 3 2 2 2 2 2 20 2 2 2 3 4" xfId="29340" xr:uid="{F5A73516-8896-43F8-AB6E-624E6860849C}"/>
    <cellStyle name="Normal 3 2 2 2 2 2 20 2 2 2 3 5" xfId="29341" xr:uid="{3FD17A58-F266-45AC-87A7-DB392156B9E6}"/>
    <cellStyle name="Normal 3 2 2 2 2 2 20 2 2 2 3 6" xfId="29342" xr:uid="{3742E283-0348-4AD1-8850-455BADF48433}"/>
    <cellStyle name="Normal 3 2 2 2 2 2 20 2 2 2 4" xfId="29343" xr:uid="{31DF34DE-2255-40C0-86B9-08CA7A71F805}"/>
    <cellStyle name="Normal 3 2 2 2 2 2 20 2 2 2 5" xfId="29344" xr:uid="{07579C91-BC3A-4818-BF62-7CE1CF6AA2BE}"/>
    <cellStyle name="Normal 3 2 2 2 2 2 20 2 2 2 6" xfId="29345" xr:uid="{BC045277-6F93-4644-A555-DFB4A3391E65}"/>
    <cellStyle name="Normal 3 2 2 2 2 2 20 2 2 2 7" xfId="29346" xr:uid="{28570951-28F8-456E-959E-091533A3E754}"/>
    <cellStyle name="Normal 3 2 2 2 2 2 20 2 2 2 8" xfId="29347" xr:uid="{8E2EF208-705E-4DC0-AE5A-98AB21850CC8}"/>
    <cellStyle name="Normal 3 2 2 2 2 2 20 2 2 2 8 2" xfId="29348" xr:uid="{84A80E30-62F5-4202-8A26-1BD3B532E7B4}"/>
    <cellStyle name="Normal 3 2 2 2 2 2 20 2 2 2 8 3" xfId="29349" xr:uid="{59CB6B5F-B298-49AD-9591-E54BEAE7A5CB}"/>
    <cellStyle name="Normal 3 2 2 2 2 2 20 2 2 2 8 4" xfId="29350" xr:uid="{763CD26D-4C31-46A0-BA37-42F3CFCC00FE}"/>
    <cellStyle name="Normal 3 2 2 2 2 2 20 2 2 2 9" xfId="29351" xr:uid="{C8553F8A-B001-45A5-AB7D-81E23D39F626}"/>
    <cellStyle name="Normal 3 2 2 2 2 2 20 2 2 3" xfId="29352" xr:uid="{9CE94046-65C2-4E5E-9D2A-D36EE9827B9A}"/>
    <cellStyle name="Normal 3 2 2 2 2 2 20 2 2 4" xfId="29353" xr:uid="{5014F02C-EAA1-4746-BCFE-9970D0D005C3}"/>
    <cellStyle name="Normal 3 2 2 2 2 2 20 2 2 5" xfId="29354" xr:uid="{07CFEAC0-02A9-4B92-ADBC-5D196E084259}"/>
    <cellStyle name="Normal 3 2 2 2 2 2 20 2 2 5 2" xfId="29355" xr:uid="{303670AE-A639-49C7-A7E1-EBEFB1807736}"/>
    <cellStyle name="Normal 3 2 2 2 2 2 20 2 2 5 2 2" xfId="29356" xr:uid="{4396C012-765F-41C2-9870-873EA1DBEE2B}"/>
    <cellStyle name="Normal 3 2 2 2 2 2 20 2 2 5 2 3" xfId="29357" xr:uid="{8F030E94-E986-46B0-9121-0CC537845EAD}"/>
    <cellStyle name="Normal 3 2 2 2 2 2 20 2 2 5 2 4" xfId="29358" xr:uid="{6C3C9233-9591-4FFA-A3FB-70E139E9F606}"/>
    <cellStyle name="Normal 3 2 2 2 2 2 20 2 2 5 3" xfId="29359" xr:uid="{9F33080C-883C-4275-A12B-F4C15A8A8C2A}"/>
    <cellStyle name="Normal 3 2 2 2 2 2 20 2 2 5 4" xfId="29360" xr:uid="{EC8B1FC2-604E-41A9-9163-A920BF8D88E7}"/>
    <cellStyle name="Normal 3 2 2 2 2 2 20 2 2 5 5" xfId="29361" xr:uid="{827A840C-09A5-44B7-B682-B833ECDF35E9}"/>
    <cellStyle name="Normal 3 2 2 2 2 2 20 2 2 5 6" xfId="29362" xr:uid="{7B020EF6-F44B-40EB-A5A4-B18DEA438962}"/>
    <cellStyle name="Normal 3 2 2 2 2 2 20 2 2 6" xfId="29363" xr:uid="{7585A5E0-5285-4568-9050-B09D642D932F}"/>
    <cellStyle name="Normal 3 2 2 2 2 2 20 2 2 7" xfId="29364" xr:uid="{E8567E25-D9C0-4453-8FA3-920CDC21E4E9}"/>
    <cellStyle name="Normal 3 2 2 2 2 2 20 2 2 8" xfId="29365" xr:uid="{DD7D1C51-D971-4B80-A52C-730DADD5D5FB}"/>
    <cellStyle name="Normal 3 2 2 2 2 2 20 2 2 9" xfId="29366" xr:uid="{F5252CCC-4DB7-4305-801A-EDB5A9E4134C}"/>
    <cellStyle name="Normal 3 2 2 2 2 2 20 2 3" xfId="29367" xr:uid="{2531CB92-BF0F-43BD-95CC-B978DFD06BEF}"/>
    <cellStyle name="Normal 3 2 2 2 2 2 20 2 4" xfId="29368" xr:uid="{E9EA67AF-684B-4BD0-9D13-EC9481D0361A}"/>
    <cellStyle name="Normal 3 2 2 2 2 2 20 2 5" xfId="29369" xr:uid="{19568D08-4B71-409D-B68A-BCAA86192A48}"/>
    <cellStyle name="Normal 3 2 2 2 2 2 20 2 5 10" xfId="29370" xr:uid="{02C9165A-4E65-40DC-B21F-A83B2407BF81}"/>
    <cellStyle name="Normal 3 2 2 2 2 2 20 2 5 11" xfId="29371" xr:uid="{E660AC7B-3DD2-4917-8B3E-CB147E284816}"/>
    <cellStyle name="Normal 3 2 2 2 2 2 20 2 5 2" xfId="29372" xr:uid="{63A03165-E894-456C-B031-75A741FC1AF4}"/>
    <cellStyle name="Normal 3 2 2 2 2 2 20 2 5 2 10" xfId="29373" xr:uid="{2B713E92-CDE3-43F6-A8C2-35D3D00EF685}"/>
    <cellStyle name="Normal 3 2 2 2 2 2 20 2 5 2 11" xfId="29374" xr:uid="{16B6AA7B-EECE-4F5D-A739-750E6ED3148D}"/>
    <cellStyle name="Normal 3 2 2 2 2 2 20 2 5 2 2" xfId="29375" xr:uid="{FA38B4C0-0356-460E-91B3-01476094B73B}"/>
    <cellStyle name="Normal 3 2 2 2 2 2 20 2 5 2 2 2" xfId="29376" xr:uid="{AC0BF73C-72F0-4B00-97BE-D0BF46CC7FA4}"/>
    <cellStyle name="Normal 3 2 2 2 2 2 20 2 5 2 2 2 2" xfId="29377" xr:uid="{836F8635-B659-4EBA-BFF2-1015230F4C4D}"/>
    <cellStyle name="Normal 3 2 2 2 2 2 20 2 5 2 2 2 3" xfId="29378" xr:uid="{68843176-53AD-48B2-8F3C-E54D7BFA1834}"/>
    <cellStyle name="Normal 3 2 2 2 2 2 20 2 5 2 2 2 4" xfId="29379" xr:uid="{6AC761BD-61F1-4D24-84AF-527DF4063504}"/>
    <cellStyle name="Normal 3 2 2 2 2 2 20 2 5 2 2 3" xfId="29380" xr:uid="{ABDFFDEA-DFD1-4D48-9D93-4F0F111197BD}"/>
    <cellStyle name="Normal 3 2 2 2 2 2 20 2 5 2 2 4" xfId="29381" xr:uid="{7BB3A08E-118C-4828-82E3-C2181B97F429}"/>
    <cellStyle name="Normal 3 2 2 2 2 2 20 2 5 2 2 5" xfId="29382" xr:uid="{3EDC02F4-0503-4150-ACA8-A14771B2140A}"/>
    <cellStyle name="Normal 3 2 2 2 2 2 20 2 5 2 2 6" xfId="29383" xr:uid="{0D5686A4-528A-470A-A5BA-5D5159432BB3}"/>
    <cellStyle name="Normal 3 2 2 2 2 2 20 2 5 2 3" xfId="29384" xr:uid="{CF7B1523-0B81-4383-8F3E-70C78F8CB532}"/>
    <cellStyle name="Normal 3 2 2 2 2 2 20 2 5 2 4" xfId="29385" xr:uid="{506D96E8-C21B-48DB-8D61-12D488F2F37D}"/>
    <cellStyle name="Normal 3 2 2 2 2 2 20 2 5 2 5" xfId="29386" xr:uid="{DE51BBFA-2DAE-4722-92B5-2017B177F961}"/>
    <cellStyle name="Normal 3 2 2 2 2 2 20 2 5 2 6" xfId="29387" xr:uid="{2EC53253-04BF-4FDD-AF1A-0951329A0757}"/>
    <cellStyle name="Normal 3 2 2 2 2 2 20 2 5 2 7" xfId="29388" xr:uid="{3104A60B-2EBD-4F45-9DC7-85EDBE2D5FB8}"/>
    <cellStyle name="Normal 3 2 2 2 2 2 20 2 5 2 8" xfId="29389" xr:uid="{E1085A7F-8527-422D-A234-68614D1058CA}"/>
    <cellStyle name="Normal 3 2 2 2 2 2 20 2 5 2 8 2" xfId="29390" xr:uid="{A9A3D0F7-FFA9-44B4-AC31-849E56E2B4D0}"/>
    <cellStyle name="Normal 3 2 2 2 2 2 20 2 5 2 8 3" xfId="29391" xr:uid="{288AE309-4CB1-4236-BC4C-1901F05C7DB9}"/>
    <cellStyle name="Normal 3 2 2 2 2 2 20 2 5 2 8 4" xfId="29392" xr:uid="{7165ECBE-7342-4BA1-99AA-FCACEAC7F70C}"/>
    <cellStyle name="Normal 3 2 2 2 2 2 20 2 5 2 9" xfId="29393" xr:uid="{1FE82168-1632-4FF4-BD1A-618604A1B70C}"/>
    <cellStyle name="Normal 3 2 2 2 2 2 20 2 5 3" xfId="29394" xr:uid="{A807278F-6819-4648-B9BC-6C42ADA58D80}"/>
    <cellStyle name="Normal 3 2 2 2 2 2 20 2 5 3 2" xfId="29395" xr:uid="{B2AB2C0C-2B41-4A62-88AC-141239B6A97D}"/>
    <cellStyle name="Normal 3 2 2 2 2 2 20 2 5 3 2 2" xfId="29396" xr:uid="{08417E55-8637-492A-B85E-12BE83165E7C}"/>
    <cellStyle name="Normal 3 2 2 2 2 2 20 2 5 3 2 3" xfId="29397" xr:uid="{988A1FF7-50E8-4D67-9BE7-8A69C30B6C5A}"/>
    <cellStyle name="Normal 3 2 2 2 2 2 20 2 5 3 2 4" xfId="29398" xr:uid="{8D065A5B-45BB-4A2C-BACA-B1676A586F07}"/>
    <cellStyle name="Normal 3 2 2 2 2 2 20 2 5 3 3" xfId="29399" xr:uid="{4CE99A25-9901-4911-B8E8-0FED098DB421}"/>
    <cellStyle name="Normal 3 2 2 2 2 2 20 2 5 3 4" xfId="29400" xr:uid="{79D4DF24-3D5D-463D-AABC-BD9BA35E2ABF}"/>
    <cellStyle name="Normal 3 2 2 2 2 2 20 2 5 3 5" xfId="29401" xr:uid="{C57518C6-7C8B-4615-A2E1-8387CDDF22C5}"/>
    <cellStyle name="Normal 3 2 2 2 2 2 20 2 5 3 6" xfId="29402" xr:uid="{92374B63-08C9-455E-8E69-A1AF8E8BEE47}"/>
    <cellStyle name="Normal 3 2 2 2 2 2 20 2 5 4" xfId="29403" xr:uid="{38A54020-B8F6-4655-9AB7-11972CB6E4FD}"/>
    <cellStyle name="Normal 3 2 2 2 2 2 20 2 5 5" xfId="29404" xr:uid="{A6A62517-D14E-4982-836D-BEC72BF22F76}"/>
    <cellStyle name="Normal 3 2 2 2 2 2 20 2 5 6" xfId="29405" xr:uid="{27EEC5B3-70BD-4E29-897D-ADDAC3B9DE53}"/>
    <cellStyle name="Normal 3 2 2 2 2 2 20 2 5 7" xfId="29406" xr:uid="{34CDF318-572F-408A-85D0-0F88D0F06579}"/>
    <cellStyle name="Normal 3 2 2 2 2 2 20 2 5 8" xfId="29407" xr:uid="{EEE6B775-A68E-40C3-9398-FF91216057CB}"/>
    <cellStyle name="Normal 3 2 2 2 2 2 20 2 5 8 2" xfId="29408" xr:uid="{26B9BB29-602C-4D73-9212-2B733209854F}"/>
    <cellStyle name="Normal 3 2 2 2 2 2 20 2 5 8 3" xfId="29409" xr:uid="{370D7E44-A773-4D56-85D0-AC1621206A75}"/>
    <cellStyle name="Normal 3 2 2 2 2 2 20 2 5 8 4" xfId="29410" xr:uid="{F0548AFF-6553-4408-84F1-CB4E2BC40D0D}"/>
    <cellStyle name="Normal 3 2 2 2 2 2 20 2 5 9" xfId="29411" xr:uid="{778C6F71-DD5D-4143-97FB-D484D4211ACD}"/>
    <cellStyle name="Normal 3 2 2 2 2 2 20 2 6" xfId="29412" xr:uid="{DB80441C-F3C5-47C1-8178-D4ED6A789E79}"/>
    <cellStyle name="Normal 3 2 2 2 2 2 20 2 7" xfId="29413" xr:uid="{46EA83F6-BB9A-4A1F-9DD2-62C7E7F21A2E}"/>
    <cellStyle name="Normal 3 2 2 2 2 2 20 2 7 2" xfId="29414" xr:uid="{69A11574-C4A8-4630-AFDF-E08E4B4B97B3}"/>
    <cellStyle name="Normal 3 2 2 2 2 2 20 2 7 2 2" xfId="29415" xr:uid="{C6FF9061-AEDD-4DA2-BF52-18EDF99325C2}"/>
    <cellStyle name="Normal 3 2 2 2 2 2 20 2 7 2 3" xfId="29416" xr:uid="{6FA7F766-364D-4472-95D3-9D6BD4B0EF7D}"/>
    <cellStyle name="Normal 3 2 2 2 2 2 20 2 7 2 4" xfId="29417" xr:uid="{26664DFB-D242-4A24-99AE-066D80C06E13}"/>
    <cellStyle name="Normal 3 2 2 2 2 2 20 2 7 3" xfId="29418" xr:uid="{5DB1AE0A-720A-4AC6-A0A6-5D49488997A0}"/>
    <cellStyle name="Normal 3 2 2 2 2 2 20 2 7 4" xfId="29419" xr:uid="{B9B5DA18-6E70-4A9E-9167-9838ABCC4E3E}"/>
    <cellStyle name="Normal 3 2 2 2 2 2 20 2 7 5" xfId="29420" xr:uid="{4E7E10B8-2B1A-4F2A-8B53-EA612062F4F8}"/>
    <cellStyle name="Normal 3 2 2 2 2 2 20 2 7 6" xfId="29421" xr:uid="{84FFA72C-3B49-448E-A7E9-4D106CED380B}"/>
    <cellStyle name="Normal 3 2 2 2 2 2 20 2 8" xfId="29422" xr:uid="{14ED800A-5666-4443-A38C-DC9EAEDE2FD8}"/>
    <cellStyle name="Normal 3 2 2 2 2 2 20 2 9" xfId="29423" xr:uid="{9AF20D9B-9E24-4A1D-B59B-3EEB6CAE8433}"/>
    <cellStyle name="Normal 3 2 2 2 2 2 20 20" xfId="29424" xr:uid="{0E6BA203-DA5C-4865-ACAB-5AD763412EEF}"/>
    <cellStyle name="Normal 3 2 2 2 2 2 20 21" xfId="29425" xr:uid="{D155FDA5-8BF5-4CEA-B1FB-764685D4805A}"/>
    <cellStyle name="Normal 3 2 2 2 2 2 20 21 2" xfId="29426" xr:uid="{A8FA29FA-D819-4678-8DB0-443E60EE957E}"/>
    <cellStyle name="Normal 3 2 2 2 2 2 20 21 3" xfId="29427" xr:uid="{48943AA0-8794-4BE9-9DB9-1464106B665F}"/>
    <cellStyle name="Normal 3 2 2 2 2 2 20 21 4" xfId="29428" xr:uid="{080BAD31-76D1-4CC2-A567-C1CFF8F4F4F0}"/>
    <cellStyle name="Normal 3 2 2 2 2 2 20 22" xfId="29429" xr:uid="{E3AE2A3B-FC6F-4632-A4D9-64500655C22C}"/>
    <cellStyle name="Normal 3 2 2 2 2 2 20 23" xfId="29430" xr:uid="{A23B0900-0433-4A44-9342-37AE2746BBC3}"/>
    <cellStyle name="Normal 3 2 2 2 2 2 20 24" xfId="29431" xr:uid="{07BA6ED8-71C3-474D-8B34-664D4A8F1225}"/>
    <cellStyle name="Normal 3 2 2 2 2 2 20 3" xfId="29432" xr:uid="{C2E29FEC-B44D-4424-983D-4B52DC31E34A}"/>
    <cellStyle name="Normal 3 2 2 2 2 2 20 4" xfId="29433" xr:uid="{D0F08E50-C9D9-4C68-80C9-CA94C9CB2E6E}"/>
    <cellStyle name="Normal 3 2 2 2 2 2 20 5" xfId="29434" xr:uid="{C9A3BE58-F403-4779-B7F1-9A6EC4249C57}"/>
    <cellStyle name="Normal 3 2 2 2 2 2 20 6" xfId="29435" xr:uid="{A1DCFAEF-EB3B-49F8-A98F-B6BEF36F303C}"/>
    <cellStyle name="Normal 3 2 2 2 2 2 20 7" xfId="29436" xr:uid="{69040B4F-359D-42F1-B777-E84332D797C1}"/>
    <cellStyle name="Normal 3 2 2 2 2 2 20 8" xfId="29437" xr:uid="{AA1F260D-CCDB-45A2-A902-C17D5DD86920}"/>
    <cellStyle name="Normal 3 2 2 2 2 2 20 9" xfId="29438" xr:uid="{FF366690-77A7-4DA2-ACE9-85538AEDAEE7}"/>
    <cellStyle name="Normal 3 2 2 2 2 2 21" xfId="29439" xr:uid="{7B8795CC-31AE-4969-A0EF-7D693ADD418D}"/>
    <cellStyle name="Normal 3 2 2 2 2 2 21 10" xfId="29440" xr:uid="{C2046F93-BCF0-4A46-8F66-E9A131E92D1C}"/>
    <cellStyle name="Normal 3 2 2 2 2 2 21 11" xfId="29441" xr:uid="{AF27AE75-3A21-43E0-ADD7-C5E46706CB28}"/>
    <cellStyle name="Normal 3 2 2 2 2 2 21 12" xfId="29442" xr:uid="{3283587E-7069-4142-84C6-E53645C5F935}"/>
    <cellStyle name="Normal 3 2 2 2 2 2 21 13" xfId="29443" xr:uid="{D6BA1E84-1347-472D-9694-728AF4BB1549}"/>
    <cellStyle name="Normal 3 2 2 2 2 2 21 13 2" xfId="29444" xr:uid="{7EB8710B-D2A0-4DD9-A041-85AEF0AD3C86}"/>
    <cellStyle name="Normal 3 2 2 2 2 2 21 13 3" xfId="29445" xr:uid="{90ACBB10-053F-4936-BD8D-F7B5532916C1}"/>
    <cellStyle name="Normal 3 2 2 2 2 2 21 13 4" xfId="29446" xr:uid="{DCCF5CEB-9E85-41DA-933B-D1ACD4357837}"/>
    <cellStyle name="Normal 3 2 2 2 2 2 21 14" xfId="29447" xr:uid="{1B02BE69-90FC-40C2-8F16-1E64BFAD6166}"/>
    <cellStyle name="Normal 3 2 2 2 2 2 21 15" xfId="29448" xr:uid="{DE156A73-6F3C-485B-9F68-8D3AF9079D68}"/>
    <cellStyle name="Normal 3 2 2 2 2 2 21 16" xfId="29449" xr:uid="{9E6246DB-42E1-4E52-BECC-37BBAF0B3225}"/>
    <cellStyle name="Normal 3 2 2 2 2 2 21 2" xfId="29450" xr:uid="{D5E13DBA-92B9-44A0-A0A7-F90CA0F941F0}"/>
    <cellStyle name="Normal 3 2 2 2 2 2 21 2 10" xfId="29451" xr:uid="{848414B5-BCA6-4890-BA43-C4DA707EB41A}"/>
    <cellStyle name="Normal 3 2 2 2 2 2 21 2 11" xfId="29452" xr:uid="{00810667-1855-4B36-ADE5-2080475C07AB}"/>
    <cellStyle name="Normal 3 2 2 2 2 2 21 2 11 2" xfId="29453" xr:uid="{2E94FD6E-ADCD-4C4D-A01B-C455CD6A99E9}"/>
    <cellStyle name="Normal 3 2 2 2 2 2 21 2 11 3" xfId="29454" xr:uid="{01442271-3A95-452D-9389-B83A1984C6A8}"/>
    <cellStyle name="Normal 3 2 2 2 2 2 21 2 11 4" xfId="29455" xr:uid="{1955F282-FC84-46DF-9BA8-1ECE96B2C28B}"/>
    <cellStyle name="Normal 3 2 2 2 2 2 21 2 12" xfId="29456" xr:uid="{15DB75F2-7B9C-44E1-B2EB-55D42CC9E35A}"/>
    <cellStyle name="Normal 3 2 2 2 2 2 21 2 13" xfId="29457" xr:uid="{1D5156EE-474C-4ADC-8716-E1B62559AC9D}"/>
    <cellStyle name="Normal 3 2 2 2 2 2 21 2 14" xfId="29458" xr:uid="{24796DE0-58E8-4448-A64C-E77D0EADA626}"/>
    <cellStyle name="Normal 3 2 2 2 2 2 21 2 2" xfId="29459" xr:uid="{4C90815B-8558-4C77-8FD7-8CF57611BF2D}"/>
    <cellStyle name="Normal 3 2 2 2 2 2 21 2 2 10" xfId="29460" xr:uid="{0D7766F0-20B4-4704-B15A-0FDD701C10A1}"/>
    <cellStyle name="Normal 3 2 2 2 2 2 21 2 2 11" xfId="29461" xr:uid="{F5809DA1-EE62-454F-923A-CAE63A5FC1BA}"/>
    <cellStyle name="Normal 3 2 2 2 2 2 21 2 2 2" xfId="29462" xr:uid="{925EE197-2F33-4D67-9705-858B7927FAB0}"/>
    <cellStyle name="Normal 3 2 2 2 2 2 21 2 2 2 10" xfId="29463" xr:uid="{85DF465B-89C8-4CAC-89D0-0E87DD4DCFF9}"/>
    <cellStyle name="Normal 3 2 2 2 2 2 21 2 2 2 11" xfId="29464" xr:uid="{92D13057-933F-440F-A59F-05C9A7850ED6}"/>
    <cellStyle name="Normal 3 2 2 2 2 2 21 2 2 2 2" xfId="29465" xr:uid="{9A71FCBD-5208-4716-A9A4-38C6D2E3F406}"/>
    <cellStyle name="Normal 3 2 2 2 2 2 21 2 2 2 2 2" xfId="29466" xr:uid="{F2E62E3C-AA17-4598-BF80-E854BDF0985E}"/>
    <cellStyle name="Normal 3 2 2 2 2 2 21 2 2 2 2 2 2" xfId="29467" xr:uid="{6ABF20ED-E636-487A-8F23-8ACC0372C776}"/>
    <cellStyle name="Normal 3 2 2 2 2 2 21 2 2 2 2 2 3" xfId="29468" xr:uid="{0D0F6F38-2C50-4257-9D2C-694BA6F1015E}"/>
    <cellStyle name="Normal 3 2 2 2 2 2 21 2 2 2 2 2 4" xfId="29469" xr:uid="{A2CF52DA-4F14-4405-A4FC-F611437CC16B}"/>
    <cellStyle name="Normal 3 2 2 2 2 2 21 2 2 2 2 3" xfId="29470" xr:uid="{141DDB07-B05F-42AF-8B9E-5B0EBA37CF89}"/>
    <cellStyle name="Normal 3 2 2 2 2 2 21 2 2 2 2 4" xfId="29471" xr:uid="{F0ECEA48-BAB2-4D8F-A586-BB2A72C1A608}"/>
    <cellStyle name="Normal 3 2 2 2 2 2 21 2 2 2 2 5" xfId="29472" xr:uid="{DDC9A8E0-9828-4EB6-A2EB-C2E91FF1F2DC}"/>
    <cellStyle name="Normal 3 2 2 2 2 2 21 2 2 2 2 6" xfId="29473" xr:uid="{7DDB8619-9C4E-4182-A1A9-6AB82943B7A0}"/>
    <cellStyle name="Normal 3 2 2 2 2 2 21 2 2 2 3" xfId="29474" xr:uid="{B70E8F8D-6C91-416F-B632-E488B3AF95F5}"/>
    <cellStyle name="Normal 3 2 2 2 2 2 21 2 2 2 4" xfId="29475" xr:uid="{10F6B1CD-6273-4598-A635-4C1808894738}"/>
    <cellStyle name="Normal 3 2 2 2 2 2 21 2 2 2 5" xfId="29476" xr:uid="{485C6A0F-3831-4035-BFC1-230C8A8DB755}"/>
    <cellStyle name="Normal 3 2 2 2 2 2 21 2 2 2 6" xfId="29477" xr:uid="{B5D36EBA-60E6-47AB-BCD6-2EF0EC19884B}"/>
    <cellStyle name="Normal 3 2 2 2 2 2 21 2 2 2 7" xfId="29478" xr:uid="{C8F5B939-43FC-4EE1-8697-5F61DF1698D0}"/>
    <cellStyle name="Normal 3 2 2 2 2 2 21 2 2 2 8" xfId="29479" xr:uid="{C9A764BC-209A-4AD9-B42A-556159AEACC4}"/>
    <cellStyle name="Normal 3 2 2 2 2 2 21 2 2 2 8 2" xfId="29480" xr:uid="{42D31455-9FB9-47AD-9FFA-1B3BE91D84A9}"/>
    <cellStyle name="Normal 3 2 2 2 2 2 21 2 2 2 8 3" xfId="29481" xr:uid="{B6DC9CF4-0057-4893-AA26-38F55A1F6030}"/>
    <cellStyle name="Normal 3 2 2 2 2 2 21 2 2 2 8 4" xfId="29482" xr:uid="{7EC3848B-9486-4C7C-8030-788FB84B8628}"/>
    <cellStyle name="Normal 3 2 2 2 2 2 21 2 2 2 9" xfId="29483" xr:uid="{CA0F521B-30C0-4CED-817A-27B23B18199B}"/>
    <cellStyle name="Normal 3 2 2 2 2 2 21 2 2 3" xfId="29484" xr:uid="{2BC74C66-AFD7-450A-85C5-6BEE1EAC9B35}"/>
    <cellStyle name="Normal 3 2 2 2 2 2 21 2 2 3 2" xfId="29485" xr:uid="{C48120DF-C1B5-49F4-9BAE-7E1A0B3577D9}"/>
    <cellStyle name="Normal 3 2 2 2 2 2 21 2 2 3 2 2" xfId="29486" xr:uid="{A7B2E7FA-3739-44F1-BFAF-EE8D402D0B84}"/>
    <cellStyle name="Normal 3 2 2 2 2 2 21 2 2 3 2 3" xfId="29487" xr:uid="{534FD790-1489-459E-AF29-C661B280284A}"/>
    <cellStyle name="Normal 3 2 2 2 2 2 21 2 2 3 2 4" xfId="29488" xr:uid="{13CCA66D-85D6-4279-A6D0-7DFB35B3E768}"/>
    <cellStyle name="Normal 3 2 2 2 2 2 21 2 2 3 3" xfId="29489" xr:uid="{568274AF-8894-4001-A22F-3DDC030E9AB7}"/>
    <cellStyle name="Normal 3 2 2 2 2 2 21 2 2 3 4" xfId="29490" xr:uid="{A2697761-23BB-42B8-B855-84B5CA1ADF38}"/>
    <cellStyle name="Normal 3 2 2 2 2 2 21 2 2 3 5" xfId="29491" xr:uid="{11C73298-33AC-4195-AB82-D2A274B4CD76}"/>
    <cellStyle name="Normal 3 2 2 2 2 2 21 2 2 3 6" xfId="29492" xr:uid="{90603E90-109B-4FD0-95E4-4934D1EB764A}"/>
    <cellStyle name="Normal 3 2 2 2 2 2 21 2 2 4" xfId="29493" xr:uid="{6507BBCA-E3A6-4BD5-9BB9-FD191D69F89D}"/>
    <cellStyle name="Normal 3 2 2 2 2 2 21 2 2 5" xfId="29494" xr:uid="{D07F08B0-C9B1-4989-8DEA-76EAB2304D2A}"/>
    <cellStyle name="Normal 3 2 2 2 2 2 21 2 2 6" xfId="29495" xr:uid="{3AD5A800-9078-47E4-87B4-3C4857B9E897}"/>
    <cellStyle name="Normal 3 2 2 2 2 2 21 2 2 7" xfId="29496" xr:uid="{A068FEE6-D398-476E-9BF5-894058A5AA9E}"/>
    <cellStyle name="Normal 3 2 2 2 2 2 21 2 2 8" xfId="29497" xr:uid="{D32C7BDA-51CF-4BFC-A09B-A320C0BDFB66}"/>
    <cellStyle name="Normal 3 2 2 2 2 2 21 2 2 8 2" xfId="29498" xr:uid="{75B7F217-2FE9-4B31-8BC7-3232C5A9655D}"/>
    <cellStyle name="Normal 3 2 2 2 2 2 21 2 2 8 3" xfId="29499" xr:uid="{4D9C4421-40F8-4508-8874-F446059F07A4}"/>
    <cellStyle name="Normal 3 2 2 2 2 2 21 2 2 8 4" xfId="29500" xr:uid="{657F3293-F7B5-4461-97FE-50243C9163C0}"/>
    <cellStyle name="Normal 3 2 2 2 2 2 21 2 2 9" xfId="29501" xr:uid="{ED6FA5E1-53F3-47BD-BF21-03BE0BBF3DE3}"/>
    <cellStyle name="Normal 3 2 2 2 2 2 21 2 3" xfId="29502" xr:uid="{93E18466-349F-4470-A056-D86A3E1545CD}"/>
    <cellStyle name="Normal 3 2 2 2 2 2 21 2 4" xfId="29503" xr:uid="{DE853061-E894-4D15-A65C-9C98229FF1B6}"/>
    <cellStyle name="Normal 3 2 2 2 2 2 21 2 5" xfId="29504" xr:uid="{46461980-4AA7-424E-A659-06D531CCE76F}"/>
    <cellStyle name="Normal 3 2 2 2 2 2 21 2 5 2" xfId="29505" xr:uid="{E3DE3BE0-A29F-485C-9FF5-D690FB4EFAED}"/>
    <cellStyle name="Normal 3 2 2 2 2 2 21 2 5 2 2" xfId="29506" xr:uid="{4BDBBCBA-1E93-4436-9913-3871C81989CD}"/>
    <cellStyle name="Normal 3 2 2 2 2 2 21 2 5 2 3" xfId="29507" xr:uid="{9CF6DADE-FAA6-406C-AFFB-FB9750E6F84A}"/>
    <cellStyle name="Normal 3 2 2 2 2 2 21 2 5 2 4" xfId="29508" xr:uid="{F85DDC0A-6871-489F-997B-5641E1468149}"/>
    <cellStyle name="Normal 3 2 2 2 2 2 21 2 5 3" xfId="29509" xr:uid="{746F1B02-0AA2-4D43-BA03-524806CED57F}"/>
    <cellStyle name="Normal 3 2 2 2 2 2 21 2 5 4" xfId="29510" xr:uid="{6929F700-1B7C-42AB-9B29-1740825ECFE6}"/>
    <cellStyle name="Normal 3 2 2 2 2 2 21 2 5 5" xfId="29511" xr:uid="{9EED0F42-3537-4D4C-9F5F-3DFF3DAA5DB4}"/>
    <cellStyle name="Normal 3 2 2 2 2 2 21 2 5 6" xfId="29512" xr:uid="{CE49FDDD-9A93-458C-BCF3-9AF535BF52CE}"/>
    <cellStyle name="Normal 3 2 2 2 2 2 21 2 6" xfId="29513" xr:uid="{70AB9F61-1147-496D-8551-9E7FAD3037E4}"/>
    <cellStyle name="Normal 3 2 2 2 2 2 21 2 7" xfId="29514" xr:uid="{F8034F53-8A7D-411D-896E-7BC0C8D6FBB3}"/>
    <cellStyle name="Normal 3 2 2 2 2 2 21 2 8" xfId="29515" xr:uid="{BCE8BDC9-824E-431C-9642-EB21C5B23B85}"/>
    <cellStyle name="Normal 3 2 2 2 2 2 21 2 9" xfId="29516" xr:uid="{435B003E-D960-4BCD-A9BD-7F6419A715D0}"/>
    <cellStyle name="Normal 3 2 2 2 2 2 21 3" xfId="29517" xr:uid="{340BC54E-77F3-441A-9C69-898FE0796C41}"/>
    <cellStyle name="Normal 3 2 2 2 2 2 21 4" xfId="29518" xr:uid="{670A7938-4BC2-4F7B-9C26-458D68B4A43C}"/>
    <cellStyle name="Normal 3 2 2 2 2 2 21 5" xfId="29519" xr:uid="{89F3D9F2-AE36-4ADF-B965-BC2ED5C74B4F}"/>
    <cellStyle name="Normal 3 2 2 2 2 2 21 5 10" xfId="29520" xr:uid="{C98A046C-763D-4B25-A94C-C18438DCA8E1}"/>
    <cellStyle name="Normal 3 2 2 2 2 2 21 5 11" xfId="29521" xr:uid="{0D1D5163-B518-4FA4-82BB-999B9451E8B6}"/>
    <cellStyle name="Normal 3 2 2 2 2 2 21 5 2" xfId="29522" xr:uid="{A54188C6-AE86-4F30-832D-6B3D740FD29A}"/>
    <cellStyle name="Normal 3 2 2 2 2 2 21 5 2 10" xfId="29523" xr:uid="{3DF83C55-EB64-4718-801D-BA53316A93D8}"/>
    <cellStyle name="Normal 3 2 2 2 2 2 21 5 2 11" xfId="29524" xr:uid="{59BA65EF-29FB-4BBA-8AE9-F2A31CB1E405}"/>
    <cellStyle name="Normal 3 2 2 2 2 2 21 5 2 2" xfId="29525" xr:uid="{2DB3CCC5-C7ED-4AEE-8636-DAE784A3AC75}"/>
    <cellStyle name="Normal 3 2 2 2 2 2 21 5 2 2 2" xfId="29526" xr:uid="{274FE5B6-EB73-4ABB-8D54-7C297D2E743B}"/>
    <cellStyle name="Normal 3 2 2 2 2 2 21 5 2 2 2 2" xfId="29527" xr:uid="{618BFDB2-5707-4745-A17C-2EAC44B851EF}"/>
    <cellStyle name="Normal 3 2 2 2 2 2 21 5 2 2 2 3" xfId="29528" xr:uid="{F7798B8C-5077-48F0-9C9C-DD09BD60419B}"/>
    <cellStyle name="Normal 3 2 2 2 2 2 21 5 2 2 2 4" xfId="29529" xr:uid="{F946F07C-C36E-488E-A0F6-CF034D6D20C3}"/>
    <cellStyle name="Normal 3 2 2 2 2 2 21 5 2 2 3" xfId="29530" xr:uid="{D32820DF-C9A0-42B3-AEC9-20593A378078}"/>
    <cellStyle name="Normal 3 2 2 2 2 2 21 5 2 2 4" xfId="29531" xr:uid="{CD5BA5B0-CC48-43F6-8BA6-A5FF9D2FAA22}"/>
    <cellStyle name="Normal 3 2 2 2 2 2 21 5 2 2 5" xfId="29532" xr:uid="{AFE86BFE-2C76-4432-8171-9C3DD1889758}"/>
    <cellStyle name="Normal 3 2 2 2 2 2 21 5 2 2 6" xfId="29533" xr:uid="{F1501A19-AB7A-49BA-AC83-28B16A359078}"/>
    <cellStyle name="Normal 3 2 2 2 2 2 21 5 2 3" xfId="29534" xr:uid="{A2B14C0A-3D04-41DC-9633-1AEFD7163220}"/>
    <cellStyle name="Normal 3 2 2 2 2 2 21 5 2 4" xfId="29535" xr:uid="{0DF006BA-3E2E-4C9D-B134-4413E8CEFEC1}"/>
    <cellStyle name="Normal 3 2 2 2 2 2 21 5 2 5" xfId="29536" xr:uid="{1CD00B07-8328-4E70-B156-17DDD0734DAF}"/>
    <cellStyle name="Normal 3 2 2 2 2 2 21 5 2 6" xfId="29537" xr:uid="{7D3EB644-DC9F-42E0-94FF-5F78D23A4737}"/>
    <cellStyle name="Normal 3 2 2 2 2 2 21 5 2 7" xfId="29538" xr:uid="{0AA28A18-EAD8-4349-8DE7-59388F8981E6}"/>
    <cellStyle name="Normal 3 2 2 2 2 2 21 5 2 8" xfId="29539" xr:uid="{D444DB1E-E686-499F-A4C7-DFC2D1ACC53F}"/>
    <cellStyle name="Normal 3 2 2 2 2 2 21 5 2 8 2" xfId="29540" xr:uid="{209366AC-FE4A-4A30-A957-B4F0A986CECE}"/>
    <cellStyle name="Normal 3 2 2 2 2 2 21 5 2 8 3" xfId="29541" xr:uid="{09077879-3C22-4898-AB80-D7F46FD69070}"/>
    <cellStyle name="Normal 3 2 2 2 2 2 21 5 2 8 4" xfId="29542" xr:uid="{7DA663B6-DAA0-4AB0-892C-6D121EACBDC7}"/>
    <cellStyle name="Normal 3 2 2 2 2 2 21 5 2 9" xfId="29543" xr:uid="{495E35AC-D81C-450D-8F95-0F2187F4E499}"/>
    <cellStyle name="Normal 3 2 2 2 2 2 21 5 3" xfId="29544" xr:uid="{A8C1E612-4EE9-4D12-82A6-69D6430FD28D}"/>
    <cellStyle name="Normal 3 2 2 2 2 2 21 5 3 2" xfId="29545" xr:uid="{C1C52C88-EE26-4CBA-B34E-EE530369A889}"/>
    <cellStyle name="Normal 3 2 2 2 2 2 21 5 3 2 2" xfId="29546" xr:uid="{9921F482-BEF3-4427-9A92-A8DA2F341289}"/>
    <cellStyle name="Normal 3 2 2 2 2 2 21 5 3 2 3" xfId="29547" xr:uid="{85053C18-60F8-44C8-9F0A-3B66298F1C67}"/>
    <cellStyle name="Normal 3 2 2 2 2 2 21 5 3 2 4" xfId="29548" xr:uid="{B3E42F5E-E9A5-44F3-98EF-FB46812E9B92}"/>
    <cellStyle name="Normal 3 2 2 2 2 2 21 5 3 3" xfId="29549" xr:uid="{18402593-9D3D-486A-A7F7-CCCA64873868}"/>
    <cellStyle name="Normal 3 2 2 2 2 2 21 5 3 4" xfId="29550" xr:uid="{D83BAE10-D92A-457D-A3EE-791F43D36A0A}"/>
    <cellStyle name="Normal 3 2 2 2 2 2 21 5 3 5" xfId="29551" xr:uid="{91BCDF69-14EC-4D5B-9987-1021FDE044B0}"/>
    <cellStyle name="Normal 3 2 2 2 2 2 21 5 3 6" xfId="29552" xr:uid="{523DF010-C86F-4657-ACD6-F2CF10C40154}"/>
    <cellStyle name="Normal 3 2 2 2 2 2 21 5 4" xfId="29553" xr:uid="{D27D55E4-B259-4178-8B9E-F1545CC3DB36}"/>
    <cellStyle name="Normal 3 2 2 2 2 2 21 5 5" xfId="29554" xr:uid="{8521BC54-19C0-4A33-B876-F038A7DB46A4}"/>
    <cellStyle name="Normal 3 2 2 2 2 2 21 5 6" xfId="29555" xr:uid="{91C63553-9195-4064-9A8B-B7A7737F12C7}"/>
    <cellStyle name="Normal 3 2 2 2 2 2 21 5 7" xfId="29556" xr:uid="{4A0FEF76-B6C7-403F-815C-F04A1CA728F3}"/>
    <cellStyle name="Normal 3 2 2 2 2 2 21 5 8" xfId="29557" xr:uid="{F224209E-BF9E-4712-A449-16B8CE69D7DF}"/>
    <cellStyle name="Normal 3 2 2 2 2 2 21 5 8 2" xfId="29558" xr:uid="{D50C3C1F-EBAC-4E6D-A859-2807625BCB43}"/>
    <cellStyle name="Normal 3 2 2 2 2 2 21 5 8 3" xfId="29559" xr:uid="{3EDF139C-1AAC-4758-A99E-949DCB59D89F}"/>
    <cellStyle name="Normal 3 2 2 2 2 2 21 5 8 4" xfId="29560" xr:uid="{6695BC80-8246-4073-825D-3DE266034745}"/>
    <cellStyle name="Normal 3 2 2 2 2 2 21 5 9" xfId="29561" xr:uid="{1E41C53E-87DA-466F-A2A1-4A715CF8DBFA}"/>
    <cellStyle name="Normal 3 2 2 2 2 2 21 6" xfId="29562" xr:uid="{304B8583-795C-4590-9CC1-DEB008D9F62E}"/>
    <cellStyle name="Normal 3 2 2 2 2 2 21 7" xfId="29563" xr:uid="{00A166FA-C69D-4F71-8D83-0DEC80896549}"/>
    <cellStyle name="Normal 3 2 2 2 2 2 21 7 2" xfId="29564" xr:uid="{55E86FD6-D093-4721-A9C8-BFD123AA7635}"/>
    <cellStyle name="Normal 3 2 2 2 2 2 21 7 2 2" xfId="29565" xr:uid="{903D66FA-09EA-43C2-B308-FE17701BAE96}"/>
    <cellStyle name="Normal 3 2 2 2 2 2 21 7 2 3" xfId="29566" xr:uid="{75F6B80C-6220-4E49-9A4F-F16E95749D7F}"/>
    <cellStyle name="Normal 3 2 2 2 2 2 21 7 2 4" xfId="29567" xr:uid="{88787CEC-E74A-4DF0-856B-4A390E6A4E8C}"/>
    <cellStyle name="Normal 3 2 2 2 2 2 21 7 3" xfId="29568" xr:uid="{56C3F2D6-3942-49C1-84C4-B12DC9A43DE7}"/>
    <cellStyle name="Normal 3 2 2 2 2 2 21 7 4" xfId="29569" xr:uid="{519836C8-65E9-4687-A4A9-BD486EF188AF}"/>
    <cellStyle name="Normal 3 2 2 2 2 2 21 7 5" xfId="29570" xr:uid="{B47B6F87-DD6D-4DAF-B984-AF446DECFB85}"/>
    <cellStyle name="Normal 3 2 2 2 2 2 21 7 6" xfId="29571" xr:uid="{73BF1955-CAF5-47ED-8874-7653FE662767}"/>
    <cellStyle name="Normal 3 2 2 2 2 2 21 8" xfId="29572" xr:uid="{31926C9B-4A5A-485D-AE1E-41D85794E464}"/>
    <cellStyle name="Normal 3 2 2 2 2 2 21 9" xfId="29573" xr:uid="{75364C81-4C47-43F1-A9DE-DE44A2909712}"/>
    <cellStyle name="Normal 3 2 2 2 2 2 22" xfId="29574" xr:uid="{523E0FE1-C9B3-4D4D-9415-74B5E196BD68}"/>
    <cellStyle name="Normal 3 2 2 2 2 2 23" xfId="29575" xr:uid="{A55DB2DC-3208-4A9C-A358-88AD80F666A6}"/>
    <cellStyle name="Normal 3 2 2 2 2 2 24" xfId="29576" xr:uid="{73A42D98-B5F1-4C26-A42D-857DCAC37864}"/>
    <cellStyle name="Normal 3 2 2 2 2 2 25" xfId="29577" xr:uid="{4F776AE8-79AD-4FFC-9968-91C6E407C9B5}"/>
    <cellStyle name="Normal 3 2 2 2 2 2 26" xfId="29578" xr:uid="{0362D68B-D737-49DA-9F3F-946877563C04}"/>
    <cellStyle name="Normal 3 2 2 2 2 2 27" xfId="29579" xr:uid="{E8916F1A-1B8C-49F1-BC9A-07DC65953136}"/>
    <cellStyle name="Normal 3 2 2 2 2 2 28" xfId="29580" xr:uid="{929135DF-E564-4F4A-A6EC-A5C237762077}"/>
    <cellStyle name="Normal 3 2 2 2 2 2 29" xfId="29581" xr:uid="{167A3132-0B48-4B98-B28B-AE3B78F4C1AE}"/>
    <cellStyle name="Normal 3 2 2 2 2 2 29 10" xfId="29582" xr:uid="{36DB630E-7EE5-4BBA-9BEE-843DE9518758}"/>
    <cellStyle name="Normal 3 2 2 2 2 2 29 11" xfId="29583" xr:uid="{1064D7AF-AC9C-41D1-A326-80652E778DD5}"/>
    <cellStyle name="Normal 3 2 2 2 2 2 29 11 2" xfId="29584" xr:uid="{85C4A0B9-CD67-4562-8ACE-4CD1DCD5A2A8}"/>
    <cellStyle name="Normal 3 2 2 2 2 2 29 11 3" xfId="29585" xr:uid="{4BC82904-3A36-4E4A-95E0-00E2CD2E8F78}"/>
    <cellStyle name="Normal 3 2 2 2 2 2 29 11 4" xfId="29586" xr:uid="{5A3361D3-DCA6-4DFE-A1FF-9F95B1595118}"/>
    <cellStyle name="Normal 3 2 2 2 2 2 29 12" xfId="29587" xr:uid="{08D34D7A-98B7-4F2A-B885-F4734FA9EA81}"/>
    <cellStyle name="Normal 3 2 2 2 2 2 29 13" xfId="29588" xr:uid="{0708AFB6-18EA-4D42-A66B-8DC875BAE402}"/>
    <cellStyle name="Normal 3 2 2 2 2 2 29 14" xfId="29589" xr:uid="{943E1829-9860-492D-87A5-AAC454524C9B}"/>
    <cellStyle name="Normal 3 2 2 2 2 2 29 2" xfId="29590" xr:uid="{8CD5B8CF-096A-44E4-AD90-6BD2059C993E}"/>
    <cellStyle name="Normal 3 2 2 2 2 2 29 2 10" xfId="29591" xr:uid="{355B07B1-1C0E-4108-B933-11356E1A65BA}"/>
    <cellStyle name="Normal 3 2 2 2 2 2 29 2 11" xfId="29592" xr:uid="{F4596909-076F-4CD1-9D6C-B518DA5069BD}"/>
    <cellStyle name="Normal 3 2 2 2 2 2 29 2 2" xfId="29593" xr:uid="{5687F158-2617-4FC6-B024-A8313E4FEED0}"/>
    <cellStyle name="Normal 3 2 2 2 2 2 29 2 2 10" xfId="29594" xr:uid="{FCC5AF1C-BE15-4BD6-B67E-95E772DB7945}"/>
    <cellStyle name="Normal 3 2 2 2 2 2 29 2 2 11" xfId="29595" xr:uid="{F43F763C-88C6-4CEB-BAEA-A61C4888635C}"/>
    <cellStyle name="Normal 3 2 2 2 2 2 29 2 2 2" xfId="29596" xr:uid="{72CD5169-4DDC-4590-83F4-8712E94E09B6}"/>
    <cellStyle name="Normal 3 2 2 2 2 2 29 2 2 2 2" xfId="29597" xr:uid="{3F854AAD-65B6-42EB-AC97-45EFE499295C}"/>
    <cellStyle name="Normal 3 2 2 2 2 2 29 2 2 2 2 2" xfId="29598" xr:uid="{72420CF4-FE32-4A89-A6DA-67993EE53B13}"/>
    <cellStyle name="Normal 3 2 2 2 2 2 29 2 2 2 2 3" xfId="29599" xr:uid="{11C612D6-F823-4B40-A6AE-2352CD53CA36}"/>
    <cellStyle name="Normal 3 2 2 2 2 2 29 2 2 2 2 4" xfId="29600" xr:uid="{D718BB6D-F08C-48BE-B56C-C61BB945B06D}"/>
    <cellStyle name="Normal 3 2 2 2 2 2 29 2 2 2 3" xfId="29601" xr:uid="{93963A42-87BC-4915-AC86-9233276BD0E4}"/>
    <cellStyle name="Normal 3 2 2 2 2 2 29 2 2 2 4" xfId="29602" xr:uid="{0B037D48-DEB8-43A6-BD0D-54440597BF54}"/>
    <cellStyle name="Normal 3 2 2 2 2 2 29 2 2 2 5" xfId="29603" xr:uid="{B8E6D6CA-190B-4713-9B2C-41253B33F2DB}"/>
    <cellStyle name="Normal 3 2 2 2 2 2 29 2 2 2 6" xfId="29604" xr:uid="{656FC4AF-0315-42EE-80BD-50954B382886}"/>
    <cellStyle name="Normal 3 2 2 2 2 2 29 2 2 3" xfId="29605" xr:uid="{5778A9A3-5BCF-4DF8-B59B-48D1E359A872}"/>
    <cellStyle name="Normal 3 2 2 2 2 2 29 2 2 4" xfId="29606" xr:uid="{C1B202F8-ADF7-42AF-8AE8-C43D16717245}"/>
    <cellStyle name="Normal 3 2 2 2 2 2 29 2 2 5" xfId="29607" xr:uid="{E1501737-3F4C-43F7-AF37-16FCC04F97D4}"/>
    <cellStyle name="Normal 3 2 2 2 2 2 29 2 2 6" xfId="29608" xr:uid="{50F49635-4C40-45E4-8736-342AC2A6EC95}"/>
    <cellStyle name="Normal 3 2 2 2 2 2 29 2 2 7" xfId="29609" xr:uid="{F5314339-A552-4CF2-A880-7EC858DE998A}"/>
    <cellStyle name="Normal 3 2 2 2 2 2 29 2 2 8" xfId="29610" xr:uid="{10F2B434-0C8F-4D17-A299-F433F7585223}"/>
    <cellStyle name="Normal 3 2 2 2 2 2 29 2 2 8 2" xfId="29611" xr:uid="{AEF6C2F1-1A35-4BC9-8B06-F5F7F405E3F1}"/>
    <cellStyle name="Normal 3 2 2 2 2 2 29 2 2 8 3" xfId="29612" xr:uid="{04118B98-358C-4CB5-AC62-718D03B6AF07}"/>
    <cellStyle name="Normal 3 2 2 2 2 2 29 2 2 8 4" xfId="29613" xr:uid="{BA9603CD-2C15-49DB-9534-362D948F427A}"/>
    <cellStyle name="Normal 3 2 2 2 2 2 29 2 2 9" xfId="29614" xr:uid="{2E08CE49-712D-4AE8-8E61-539B356D2515}"/>
    <cellStyle name="Normal 3 2 2 2 2 2 29 2 3" xfId="29615" xr:uid="{CF74586C-7C12-41E9-88E9-632C9B4146B0}"/>
    <cellStyle name="Normal 3 2 2 2 2 2 29 2 3 2" xfId="29616" xr:uid="{A76E8351-8085-441B-8281-950E118361DB}"/>
    <cellStyle name="Normal 3 2 2 2 2 2 29 2 3 2 2" xfId="29617" xr:uid="{A2C581BB-4B77-4C44-A19E-FFE1DC326A3E}"/>
    <cellStyle name="Normal 3 2 2 2 2 2 29 2 3 2 3" xfId="29618" xr:uid="{1CB2FBED-F26E-4A96-A83C-AC8BDC1873FB}"/>
    <cellStyle name="Normal 3 2 2 2 2 2 29 2 3 2 4" xfId="29619" xr:uid="{6C3FA81F-4C02-4AF3-868C-323807811204}"/>
    <cellStyle name="Normal 3 2 2 2 2 2 29 2 3 3" xfId="29620" xr:uid="{5C3E9058-AAF2-4822-8A34-1DB929E86AA3}"/>
    <cellStyle name="Normal 3 2 2 2 2 2 29 2 3 4" xfId="29621" xr:uid="{08D68086-99DF-45A7-B15F-7A2F71CC2996}"/>
    <cellStyle name="Normal 3 2 2 2 2 2 29 2 3 5" xfId="29622" xr:uid="{CF5E35B8-1ACB-4495-9D81-1684F2C4C9D5}"/>
    <cellStyle name="Normal 3 2 2 2 2 2 29 2 3 6" xfId="29623" xr:uid="{8F4A531B-E343-4A98-9131-F6F8EAF8D6CA}"/>
    <cellStyle name="Normal 3 2 2 2 2 2 29 2 4" xfId="29624" xr:uid="{DDE81AE7-05B7-441C-930B-1C02624A6F36}"/>
    <cellStyle name="Normal 3 2 2 2 2 2 29 2 5" xfId="29625" xr:uid="{3B049319-EED9-42CA-B60B-CF385B19D958}"/>
    <cellStyle name="Normal 3 2 2 2 2 2 29 2 6" xfId="29626" xr:uid="{3E50C5C1-83FA-4A79-BA03-26F24B634779}"/>
    <cellStyle name="Normal 3 2 2 2 2 2 29 2 7" xfId="29627" xr:uid="{33CE1BB4-21AC-4E34-ADFC-3BA26D2B6DA1}"/>
    <cellStyle name="Normal 3 2 2 2 2 2 29 2 8" xfId="29628" xr:uid="{0BD29280-D20E-4C2C-B00D-3AABAE7EF53E}"/>
    <cellStyle name="Normal 3 2 2 2 2 2 29 2 8 2" xfId="29629" xr:uid="{A00E0C16-BED2-4606-8758-3DE2B2B75E92}"/>
    <cellStyle name="Normal 3 2 2 2 2 2 29 2 8 3" xfId="29630" xr:uid="{0B034BEB-EA4A-4AF0-8423-829052D58A06}"/>
    <cellStyle name="Normal 3 2 2 2 2 2 29 2 8 4" xfId="29631" xr:uid="{191C2898-17EE-478B-8C3A-E6805A615408}"/>
    <cellStyle name="Normal 3 2 2 2 2 2 29 2 9" xfId="29632" xr:uid="{57393698-F537-42EF-9958-A4227B01638A}"/>
    <cellStyle name="Normal 3 2 2 2 2 2 29 3" xfId="29633" xr:uid="{09244F9F-FDBE-45F4-A067-7F6AE5F217E9}"/>
    <cellStyle name="Normal 3 2 2 2 2 2 29 4" xfId="29634" xr:uid="{83C8DF16-7D6E-4C62-BA24-CDB8F1AA7D67}"/>
    <cellStyle name="Normal 3 2 2 2 2 2 29 5" xfId="29635" xr:uid="{2B69303E-0B25-467C-A89E-72123FA4F426}"/>
    <cellStyle name="Normal 3 2 2 2 2 2 29 5 2" xfId="29636" xr:uid="{7CC2E335-90E7-4D12-A6C7-5CD5B9F38622}"/>
    <cellStyle name="Normal 3 2 2 2 2 2 29 5 2 2" xfId="29637" xr:uid="{E27FBBC6-5F88-405E-80B2-7C835156CC40}"/>
    <cellStyle name="Normal 3 2 2 2 2 2 29 5 2 3" xfId="29638" xr:uid="{EB6DF8F5-7547-4910-A709-929507C5DB92}"/>
    <cellStyle name="Normal 3 2 2 2 2 2 29 5 2 4" xfId="29639" xr:uid="{A0736CBA-3695-48B3-A50B-BE02B57F6E3E}"/>
    <cellStyle name="Normal 3 2 2 2 2 2 29 5 3" xfId="29640" xr:uid="{750C8D9D-FCCF-43C2-AEF1-7D1AE052B01E}"/>
    <cellStyle name="Normal 3 2 2 2 2 2 29 5 4" xfId="29641" xr:uid="{5BA618D2-3830-42C3-A62B-D4DB75E710CF}"/>
    <cellStyle name="Normal 3 2 2 2 2 2 29 5 5" xfId="29642" xr:uid="{D2C6EBE2-B28E-414B-9550-E652C3BEFCB2}"/>
    <cellStyle name="Normal 3 2 2 2 2 2 29 5 6" xfId="29643" xr:uid="{CB1B7871-2711-4942-8ACE-664D86ABA250}"/>
    <cellStyle name="Normal 3 2 2 2 2 2 29 6" xfId="29644" xr:uid="{B2F40876-7304-42C9-9E9C-9D9469435717}"/>
    <cellStyle name="Normal 3 2 2 2 2 2 29 7" xfId="29645" xr:uid="{9F9D7A4A-887D-488E-B314-CA57F445811D}"/>
    <cellStyle name="Normal 3 2 2 2 2 2 29 8" xfId="29646" xr:uid="{469331BA-F737-48BE-A458-0ECBF132F47A}"/>
    <cellStyle name="Normal 3 2 2 2 2 2 29 9" xfId="29647" xr:uid="{02664C4A-41F1-4573-845F-BDABAC3BD918}"/>
    <cellStyle name="Normal 3 2 2 2 2 2 3" xfId="29648" xr:uid="{F18D7167-C0AD-4609-8998-157EEA9FA888}"/>
    <cellStyle name="Normal 3 2 2 2 2 2 3 10" xfId="29649" xr:uid="{1290BE2C-6E30-49B8-94D3-F26C34C4720A}"/>
    <cellStyle name="Normal 3 2 2 2 2 2 3 11" xfId="29650" xr:uid="{FAA0E6A7-8B75-4CF4-A3A8-7D6B552D1353}"/>
    <cellStyle name="Normal 3 2 2 2 2 2 3 2" xfId="29651" xr:uid="{BE2A8343-1D46-45A9-9AB2-CC9ACF848E8D}"/>
    <cellStyle name="Normal 3 2 2 2 2 2 3 2 2" xfId="29652" xr:uid="{3EF44E2F-40DD-47A8-949B-97CFBBA2BBF4}"/>
    <cellStyle name="Normal 3 2 2 2 2 2 3 2 3" xfId="29653" xr:uid="{1A00FA29-DF23-47B0-B110-89792567899D}"/>
    <cellStyle name="Normal 3 2 2 2 2 2 3 2 4" xfId="29654" xr:uid="{B14E43C6-7DAE-4CAF-A820-BAF2DD771302}"/>
    <cellStyle name="Normal 3 2 2 2 2 2 3 2 5" xfId="29655" xr:uid="{A895B44C-45EE-4671-AA4C-20F4BC2A889B}"/>
    <cellStyle name="Normal 3 2 2 2 2 2 3 2 6" xfId="29656" xr:uid="{EF502F1E-D013-47C7-BA7E-442C4095D974}"/>
    <cellStyle name="Normal 3 2 2 2 2 2 3 3" xfId="29657" xr:uid="{9E4F1BD2-677A-46A8-9824-3E261D5D3ED9}"/>
    <cellStyle name="Normal 3 2 2 2 2 2 3 3 2" xfId="29658" xr:uid="{6906537E-7DEC-4D84-8CB8-44E523B1A55E}"/>
    <cellStyle name="Normal 3 2 2 2 2 2 3 3 3" xfId="29659" xr:uid="{33C1B260-7071-4E59-B48B-7688B81561F3}"/>
    <cellStyle name="Normal 3 2 2 2 2 2 3 3 4" xfId="29660" xr:uid="{F7AF22A8-B890-4306-9658-9052E197D07E}"/>
    <cellStyle name="Normal 3 2 2 2 2 2 3 3 5" xfId="29661" xr:uid="{7A804627-41D6-424B-B5F4-774013A735D0}"/>
    <cellStyle name="Normal 3 2 2 2 2 2 3 3 6" xfId="29662" xr:uid="{EE0226BF-42A9-4793-8169-5B1E18B3776B}"/>
    <cellStyle name="Normal 3 2 2 2 2 2 3 4" xfId="29663" xr:uid="{12E1618E-6FC7-4BB1-85D8-CA0A4493605C}"/>
    <cellStyle name="Normal 3 2 2 2 2 2 3 4 2" xfId="29664" xr:uid="{4A3671DF-C90E-4B6D-8AA7-AA7FEE3ED54A}"/>
    <cellStyle name="Normal 3 2 2 2 2 2 3 4 3" xfId="29665" xr:uid="{177A6822-436C-4AA3-ABC6-E71F2CA5AF00}"/>
    <cellStyle name="Normal 3 2 2 2 2 2 3 4 4" xfId="29666" xr:uid="{3FCA8CAF-2A9B-465F-98E4-359A6E78992E}"/>
    <cellStyle name="Normal 3 2 2 2 2 2 3 4 5" xfId="29667" xr:uid="{9F5E5CEE-CFEC-40CE-9296-F723BC063267}"/>
    <cellStyle name="Normal 3 2 2 2 2 2 3 4 6" xfId="29668" xr:uid="{AE1F99FD-CFE8-40D5-A2A2-10F7E78B9821}"/>
    <cellStyle name="Normal 3 2 2 2 2 2 3 5" xfId="29669" xr:uid="{36FA46E1-5DB9-4601-B1ED-E42F719F8D0D}"/>
    <cellStyle name="Normal 3 2 2 2 2 2 3 5 2" xfId="29670" xr:uid="{906BCCDF-F1BB-4B78-8C6A-8978A36C93A1}"/>
    <cellStyle name="Normal 3 2 2 2 2 2 3 5 3" xfId="29671" xr:uid="{27B8031B-F03D-4EA7-82EA-12EE2DE3A156}"/>
    <cellStyle name="Normal 3 2 2 2 2 2 3 5 4" xfId="29672" xr:uid="{885A6745-7D8E-43A7-9F0F-466AE3676844}"/>
    <cellStyle name="Normal 3 2 2 2 2 2 3 5 5" xfId="29673" xr:uid="{5F86A9FF-9218-4D5C-A268-234EED22F17F}"/>
    <cellStyle name="Normal 3 2 2 2 2 2 3 5 6" xfId="29674" xr:uid="{BD254167-54F2-4A2F-84C5-E26836144812}"/>
    <cellStyle name="Normal 3 2 2 2 2 2 3 6" xfId="29675" xr:uid="{3F871290-5043-401A-AB85-C65E88672820}"/>
    <cellStyle name="Normal 3 2 2 2 2 2 3 6 2" xfId="29676" xr:uid="{3F981EAB-CA5F-4F2E-A79B-0A4ED1222D7C}"/>
    <cellStyle name="Normal 3 2 2 2 2 2 3 6 3" xfId="29677" xr:uid="{5052CA4F-A472-4E87-808F-D5F6AC997329}"/>
    <cellStyle name="Normal 3 2 2 2 2 2 3 6 4" xfId="29678" xr:uid="{CD3A5E04-F5A7-43C3-B833-AC44F3BF04D5}"/>
    <cellStyle name="Normal 3 2 2 2 2 2 3 6 5" xfId="29679" xr:uid="{24C03B3F-0D23-4986-A22B-D9574A2313EA}"/>
    <cellStyle name="Normal 3 2 2 2 2 2 3 6 6" xfId="29680" xr:uid="{67E3763E-E915-4F2C-BD30-F8C1358F15C7}"/>
    <cellStyle name="Normal 3 2 2 2 2 2 3 7" xfId="29681" xr:uid="{36766547-7FEF-4EF8-A08D-5CFC03922844}"/>
    <cellStyle name="Normal 3 2 2 2 2 2 3 8" xfId="29682" xr:uid="{679B4E40-8400-4CA2-B087-F4CF4C6E1774}"/>
    <cellStyle name="Normal 3 2 2 2 2 2 3 9" xfId="29683" xr:uid="{C1316CC0-AA29-49AA-A3C6-8A4DF728CBE5}"/>
    <cellStyle name="Normal 3 2 2 2 2 2 30" xfId="29684" xr:uid="{EB210932-548F-4A87-B86A-78BB11A17CD6}"/>
    <cellStyle name="Normal 3 2 2 2 2 2 31" xfId="29685" xr:uid="{2E030814-D197-42B4-ACFB-62FA41D3478E}"/>
    <cellStyle name="Normal 3 2 2 2 2 2 31 10" xfId="29686" xr:uid="{EA9D10E1-6B00-465B-BBD5-73115D24604C}"/>
    <cellStyle name="Normal 3 2 2 2 2 2 31 11" xfId="29687" xr:uid="{7E06C890-BE71-482B-AC85-B1D2AFB3766C}"/>
    <cellStyle name="Normal 3 2 2 2 2 2 31 2" xfId="29688" xr:uid="{4E894E43-C262-47C7-B6A2-8C2E0CC62B40}"/>
    <cellStyle name="Normal 3 2 2 2 2 2 31 2 10" xfId="29689" xr:uid="{5DB8D0FA-F95B-4D97-B113-357112D1A590}"/>
    <cellStyle name="Normal 3 2 2 2 2 2 31 2 11" xfId="29690" xr:uid="{8256C90B-A4BC-40C8-80FB-A45FE0F7E0B0}"/>
    <cellStyle name="Normal 3 2 2 2 2 2 31 2 2" xfId="29691" xr:uid="{BDB7BFA1-A2C2-476A-8163-6690B374D6D3}"/>
    <cellStyle name="Normal 3 2 2 2 2 2 31 2 2 2" xfId="29692" xr:uid="{B9E51541-B698-44B8-82BA-EE597D00C7D4}"/>
    <cellStyle name="Normal 3 2 2 2 2 2 31 2 2 2 2" xfId="29693" xr:uid="{529BC661-E63A-40C4-850E-97DA4CBE1051}"/>
    <cellStyle name="Normal 3 2 2 2 2 2 31 2 2 2 3" xfId="29694" xr:uid="{868D5B8B-7521-495B-8044-664E4D02D99F}"/>
    <cellStyle name="Normal 3 2 2 2 2 2 31 2 2 2 4" xfId="29695" xr:uid="{FF2E52CF-F416-4985-9810-2A1595DD4C91}"/>
    <cellStyle name="Normal 3 2 2 2 2 2 31 2 2 3" xfId="29696" xr:uid="{7C53FF61-0493-49DD-8659-861A49F1EFB2}"/>
    <cellStyle name="Normal 3 2 2 2 2 2 31 2 2 4" xfId="29697" xr:uid="{0DAAE3AB-B0EC-461F-A88C-02E6FBC20352}"/>
    <cellStyle name="Normal 3 2 2 2 2 2 31 2 2 5" xfId="29698" xr:uid="{278F4071-77F5-4918-A259-44B4F6497BE8}"/>
    <cellStyle name="Normal 3 2 2 2 2 2 31 2 2 6" xfId="29699" xr:uid="{601B3BF2-636A-4AA9-A7BF-9A7D2F0186F1}"/>
    <cellStyle name="Normal 3 2 2 2 2 2 31 2 3" xfId="29700" xr:uid="{A1943D93-60E0-46CD-A4FB-6CE7054B4F1D}"/>
    <cellStyle name="Normal 3 2 2 2 2 2 31 2 4" xfId="29701" xr:uid="{9DD2B164-0BCA-45CE-9189-8D458E418A34}"/>
    <cellStyle name="Normal 3 2 2 2 2 2 31 2 5" xfId="29702" xr:uid="{1C2C5044-F319-4741-A310-63F0479541D0}"/>
    <cellStyle name="Normal 3 2 2 2 2 2 31 2 6" xfId="29703" xr:uid="{60EA060B-BE3E-4FBE-AFFD-BD30FD398AEE}"/>
    <cellStyle name="Normal 3 2 2 2 2 2 31 2 7" xfId="29704" xr:uid="{C8194417-66D9-4A8D-814E-B7DF3DB617F9}"/>
    <cellStyle name="Normal 3 2 2 2 2 2 31 2 8" xfId="29705" xr:uid="{07758A90-2EE8-4AC3-B85C-5ABEB73275CE}"/>
    <cellStyle name="Normal 3 2 2 2 2 2 31 2 8 2" xfId="29706" xr:uid="{59DF1D68-0C63-4FD7-92DE-A9AEFB84475E}"/>
    <cellStyle name="Normal 3 2 2 2 2 2 31 2 8 3" xfId="29707" xr:uid="{FA5782E1-4C79-4C9A-A003-9915B0A54BC2}"/>
    <cellStyle name="Normal 3 2 2 2 2 2 31 2 8 4" xfId="29708" xr:uid="{BFCE2AE9-5F24-423D-B2BF-90679BD3FF89}"/>
    <cellStyle name="Normal 3 2 2 2 2 2 31 2 9" xfId="29709" xr:uid="{9C3FF3B1-73F0-450D-A558-7D485BC47A00}"/>
    <cellStyle name="Normal 3 2 2 2 2 2 31 3" xfId="29710" xr:uid="{D3E8774F-16F9-4CB5-A15E-E34C97CB689E}"/>
    <cellStyle name="Normal 3 2 2 2 2 2 31 3 2" xfId="29711" xr:uid="{BBAA5ADA-CA77-4FC9-A6D5-2FFED3E4B8FA}"/>
    <cellStyle name="Normal 3 2 2 2 2 2 31 3 2 2" xfId="29712" xr:uid="{7BAE37C0-7BC8-4790-B765-11D91AB72542}"/>
    <cellStyle name="Normal 3 2 2 2 2 2 31 3 2 3" xfId="29713" xr:uid="{A6731F24-E948-4883-A905-D615362AD7DD}"/>
    <cellStyle name="Normal 3 2 2 2 2 2 31 3 2 4" xfId="29714" xr:uid="{D4AEED3A-6361-428E-B0DD-7FE96F091C26}"/>
    <cellStyle name="Normal 3 2 2 2 2 2 31 3 3" xfId="29715" xr:uid="{84D62746-4FFF-4886-97A1-A5482E4E7611}"/>
    <cellStyle name="Normal 3 2 2 2 2 2 31 3 4" xfId="29716" xr:uid="{53EBBE5F-0EAF-458E-BA54-2C62D720C22D}"/>
    <cellStyle name="Normal 3 2 2 2 2 2 31 3 5" xfId="29717" xr:uid="{BC38715F-C0F4-455E-B22C-A2A5AAB9742F}"/>
    <cellStyle name="Normal 3 2 2 2 2 2 31 3 6" xfId="29718" xr:uid="{90704AD1-6A6D-4E32-800B-ABCDB1520893}"/>
    <cellStyle name="Normal 3 2 2 2 2 2 31 4" xfId="29719" xr:uid="{1F4296A5-05BC-4EC6-9B89-7AC4BD94DA17}"/>
    <cellStyle name="Normal 3 2 2 2 2 2 31 5" xfId="29720" xr:uid="{871043BF-40FF-4530-BD1B-4A2B50EFAACD}"/>
    <cellStyle name="Normal 3 2 2 2 2 2 31 6" xfId="29721" xr:uid="{DC15FDE1-9D82-4C30-86B0-D830479D78A2}"/>
    <cellStyle name="Normal 3 2 2 2 2 2 31 7" xfId="29722" xr:uid="{A64DCF2F-9BEF-44C5-A4D1-CAFDDBA0F8F7}"/>
    <cellStyle name="Normal 3 2 2 2 2 2 31 8" xfId="29723" xr:uid="{4E2F972C-BC8F-428F-8FE9-75E82FD0B83E}"/>
    <cellStyle name="Normal 3 2 2 2 2 2 31 8 2" xfId="29724" xr:uid="{D840C526-EAD8-4671-928E-80AFBC105904}"/>
    <cellStyle name="Normal 3 2 2 2 2 2 31 8 3" xfId="29725" xr:uid="{E98E4737-2B30-4C1F-AB41-BC95A117FE2B}"/>
    <cellStyle name="Normal 3 2 2 2 2 2 31 8 4" xfId="29726" xr:uid="{A93060E8-5D2E-4C5A-988A-65240E0B7C25}"/>
    <cellStyle name="Normal 3 2 2 2 2 2 31 9" xfId="29727" xr:uid="{AA185329-4D71-4CD9-96D7-C999C85D0782}"/>
    <cellStyle name="Normal 3 2 2 2 2 2 32" xfId="29728" xr:uid="{E09CAB37-941C-41E2-9D76-0905CDE0C328}"/>
    <cellStyle name="Normal 3 2 2 2 2 2 33" xfId="29729" xr:uid="{15F0E442-0DA0-4B68-AD56-211C2766DDF0}"/>
    <cellStyle name="Normal 3 2 2 2 2 2 33 2" xfId="29730" xr:uid="{6E5D6FEA-40D3-425A-8A65-261DE9A9189D}"/>
    <cellStyle name="Normal 3 2 2 2 2 2 33 2 2" xfId="29731" xr:uid="{5AC4560A-00A3-48A1-82A6-D2AFE913F97B}"/>
    <cellStyle name="Normal 3 2 2 2 2 2 33 2 3" xfId="29732" xr:uid="{7D7ADE3A-61C2-4B1E-8B8C-C1107D6CFAC9}"/>
    <cellStyle name="Normal 3 2 2 2 2 2 33 2 4" xfId="29733" xr:uid="{0ADA881D-4AFE-4FCC-81E3-9A5D4BE37FFB}"/>
    <cellStyle name="Normal 3 2 2 2 2 2 33 3" xfId="29734" xr:uid="{B0A9B9FE-B7E9-418C-87FA-4044AF3EB304}"/>
    <cellStyle name="Normal 3 2 2 2 2 2 33 4" xfId="29735" xr:uid="{3B8DC23C-2C2B-4CB4-992E-1936E96A9863}"/>
    <cellStyle name="Normal 3 2 2 2 2 2 33 5" xfId="29736" xr:uid="{530300D4-1749-4628-930E-8BEC03811271}"/>
    <cellStyle name="Normal 3 2 2 2 2 2 33 6" xfId="29737" xr:uid="{EE79DA78-EAF4-488B-A592-C8F8176AC1D6}"/>
    <cellStyle name="Normal 3 2 2 2 2 2 34" xfId="29738" xr:uid="{E0791177-9A5C-4F88-80E7-1D25C0138D57}"/>
    <cellStyle name="Normal 3 2 2 2 2 2 35" xfId="29739" xr:uid="{34B15DBB-6240-418C-A9B1-22755B8C3327}"/>
    <cellStyle name="Normal 3 2 2 2 2 2 36" xfId="29740" xr:uid="{F223C58F-1210-4D48-A9E7-5CB5901856F4}"/>
    <cellStyle name="Normal 3 2 2 2 2 2 37" xfId="29741" xr:uid="{65D9BC94-1130-4C8F-9D7F-C55B7ACB9B45}"/>
    <cellStyle name="Normal 3 2 2 2 2 2 38" xfId="29742" xr:uid="{34C5AEA9-73F2-4D29-BB46-AFE3807DAAA0}"/>
    <cellStyle name="Normal 3 2 2 2 2 2 39" xfId="29743" xr:uid="{AD8810D2-A8E1-4959-A691-8E84B8DDDB66}"/>
    <cellStyle name="Normal 3 2 2 2 2 2 39 2" xfId="29744" xr:uid="{C5553F67-3EB0-4975-A863-8E8A094AE774}"/>
    <cellStyle name="Normal 3 2 2 2 2 2 39 3" xfId="29745" xr:uid="{C637F7C4-CE7D-41D7-A9AA-F2AC258A73D1}"/>
    <cellStyle name="Normal 3 2 2 2 2 2 39 4" xfId="29746" xr:uid="{45EC8AC0-1802-4913-BFBA-CD7999A7AA89}"/>
    <cellStyle name="Normal 3 2 2 2 2 2 4" xfId="29747" xr:uid="{9B3B1E83-6924-4DD2-B821-068A6C2705F7}"/>
    <cellStyle name="Normal 3 2 2 2 2 2 4 10" xfId="29748" xr:uid="{330E6E3A-73FF-48C1-98CC-EB94CE527A39}"/>
    <cellStyle name="Normal 3 2 2 2 2 2 4 11" xfId="29749" xr:uid="{1CAC14D8-1A46-4E9B-84DD-A579D47563F5}"/>
    <cellStyle name="Normal 3 2 2 2 2 2 4 2" xfId="29750" xr:uid="{B9626D0B-F0AC-413C-B32A-6811F95059C6}"/>
    <cellStyle name="Normal 3 2 2 2 2 2 4 2 2" xfId="29751" xr:uid="{BBD26758-D3B9-4058-84FE-5BE69C775A04}"/>
    <cellStyle name="Normal 3 2 2 2 2 2 4 2 3" xfId="29752" xr:uid="{31641F63-0A7F-435B-94F7-6633E4B0A43B}"/>
    <cellStyle name="Normal 3 2 2 2 2 2 4 2 4" xfId="29753" xr:uid="{1C70295C-F308-49F7-9F3C-2D3467198948}"/>
    <cellStyle name="Normal 3 2 2 2 2 2 4 2 5" xfId="29754" xr:uid="{B8ACF980-CAF1-4CE4-AF1E-E56C5E126131}"/>
    <cellStyle name="Normal 3 2 2 2 2 2 4 2 6" xfId="29755" xr:uid="{73835B29-155F-4315-9F73-B1C06B020D33}"/>
    <cellStyle name="Normal 3 2 2 2 2 2 4 3" xfId="29756" xr:uid="{B22537C6-B087-45D3-AC20-F12E1CFA69CF}"/>
    <cellStyle name="Normal 3 2 2 2 2 2 4 3 2" xfId="29757" xr:uid="{51E35C55-0DD9-4C59-9348-81A7F8B76AD7}"/>
    <cellStyle name="Normal 3 2 2 2 2 2 4 3 3" xfId="29758" xr:uid="{70859C08-6DAA-4C3A-B8BC-6CCDAC234B3E}"/>
    <cellStyle name="Normal 3 2 2 2 2 2 4 3 4" xfId="29759" xr:uid="{6A5A513B-BF48-41C0-B39B-9C277500F913}"/>
    <cellStyle name="Normal 3 2 2 2 2 2 4 3 5" xfId="29760" xr:uid="{40CD2E3A-DD45-409E-8D4B-A675AF9E24DC}"/>
    <cellStyle name="Normal 3 2 2 2 2 2 4 3 6" xfId="29761" xr:uid="{73920550-B51B-4ACF-A97B-85F68F54A39B}"/>
    <cellStyle name="Normal 3 2 2 2 2 2 4 4" xfId="29762" xr:uid="{BF7C9009-C24A-4E53-AAED-39508DD4FDE7}"/>
    <cellStyle name="Normal 3 2 2 2 2 2 4 4 2" xfId="29763" xr:uid="{EB524F3F-080A-463D-9CE1-2B71E5DDB617}"/>
    <cellStyle name="Normal 3 2 2 2 2 2 4 4 3" xfId="29764" xr:uid="{C6F25B7B-18F9-4431-8DAE-B4E85EC6CAE5}"/>
    <cellStyle name="Normal 3 2 2 2 2 2 4 4 4" xfId="29765" xr:uid="{18BBC846-B194-4787-A2FC-4890F04497A1}"/>
    <cellStyle name="Normal 3 2 2 2 2 2 4 4 5" xfId="29766" xr:uid="{F2481175-1EBD-4E15-AA2C-D1E5011D0941}"/>
    <cellStyle name="Normal 3 2 2 2 2 2 4 4 6" xfId="29767" xr:uid="{C9CEF17D-71FD-4CD4-86DE-CD3051C7D859}"/>
    <cellStyle name="Normal 3 2 2 2 2 2 4 5" xfId="29768" xr:uid="{4A131B3C-D006-4851-9A16-1B35E10C358D}"/>
    <cellStyle name="Normal 3 2 2 2 2 2 4 5 2" xfId="29769" xr:uid="{1339AA45-090E-48DC-BF73-D79E4D0BE679}"/>
    <cellStyle name="Normal 3 2 2 2 2 2 4 5 3" xfId="29770" xr:uid="{22C2E43E-44C6-4F40-BB96-79FD141E73B0}"/>
    <cellStyle name="Normal 3 2 2 2 2 2 4 5 4" xfId="29771" xr:uid="{79692419-9F05-4ABB-9FB9-5DF81D20C04E}"/>
    <cellStyle name="Normal 3 2 2 2 2 2 4 5 5" xfId="29772" xr:uid="{6DC52440-29F2-4158-BFE7-B1B719FF4B6C}"/>
    <cellStyle name="Normal 3 2 2 2 2 2 4 5 6" xfId="29773" xr:uid="{B2FD8570-7B9B-4B0F-A579-BAC48A6E118A}"/>
    <cellStyle name="Normal 3 2 2 2 2 2 4 6" xfId="29774" xr:uid="{567B2DD4-4CAD-4226-A778-04122599F549}"/>
    <cellStyle name="Normal 3 2 2 2 2 2 4 6 2" xfId="29775" xr:uid="{80032AA8-EB70-4F53-B98C-65C194AD7026}"/>
    <cellStyle name="Normal 3 2 2 2 2 2 4 6 3" xfId="29776" xr:uid="{13C40490-DE42-4C3B-9CCD-D45EA54E5914}"/>
    <cellStyle name="Normal 3 2 2 2 2 2 4 6 4" xfId="29777" xr:uid="{81B7369C-1C89-4624-AE90-2106539D68DD}"/>
    <cellStyle name="Normal 3 2 2 2 2 2 4 6 5" xfId="29778" xr:uid="{1AE20AA4-2AB9-4D72-8D77-358C1CE62D50}"/>
    <cellStyle name="Normal 3 2 2 2 2 2 4 6 6" xfId="29779" xr:uid="{BD64CD8B-EA5D-41C3-A96C-738B7D72933A}"/>
    <cellStyle name="Normal 3 2 2 2 2 2 4 7" xfId="29780" xr:uid="{BE4AE421-CD68-4E56-88E3-DDF410A6170A}"/>
    <cellStyle name="Normal 3 2 2 2 2 2 4 8" xfId="29781" xr:uid="{39A05860-44F0-4ACE-8662-E910901F0727}"/>
    <cellStyle name="Normal 3 2 2 2 2 2 4 9" xfId="29782" xr:uid="{5C9987E8-F5EA-4B5C-9F4E-E5B50D08971E}"/>
    <cellStyle name="Normal 3 2 2 2 2 2 40" xfId="29783" xr:uid="{151AEFBE-0406-4970-B5C1-9BA3D14BAB53}"/>
    <cellStyle name="Normal 3 2 2 2 2 2 41" xfId="29784" xr:uid="{DC5041BD-24C6-4BE9-8090-E46ABBF1E0D6}"/>
    <cellStyle name="Normal 3 2 2 2 2 2 42" xfId="29785" xr:uid="{1E1880C1-52FD-491C-9EC6-A9323F1885DC}"/>
    <cellStyle name="Normal 3 2 2 2 2 2 43" xfId="29786" xr:uid="{3EB99795-9930-4074-A0DC-9B2CC5D75C1D}"/>
    <cellStyle name="Normal 3 2 2 2 2 2 44" xfId="29787" xr:uid="{4F284AA8-4E2A-4B00-8C1C-1923CB3939D1}"/>
    <cellStyle name="Normal 3 2 2 2 2 2 45" xfId="29788" xr:uid="{58C0F436-B40A-441D-B2FF-B12B974D990D}"/>
    <cellStyle name="Normal 3 2 2 2 2 2 46" xfId="29789" xr:uid="{D7A59BD0-E905-4CC5-85D8-B0D7FB60ACED}"/>
    <cellStyle name="Normal 3 2 2 2 2 2 47" xfId="29790" xr:uid="{15B242F4-3A57-4F50-9449-2B8CCE76BCEB}"/>
    <cellStyle name="Normal 3 2 2 2 2 2 48" xfId="29791" xr:uid="{F3A633FC-86B1-4C0B-8621-67DBDF5809CA}"/>
    <cellStyle name="Normal 3 2 2 2 2 2 49" xfId="29792" xr:uid="{760967B5-E3B2-4B2D-A6D3-88F4DF01000D}"/>
    <cellStyle name="Normal 3 2 2 2 2 2 5" xfId="29793" xr:uid="{E0EFCBB8-B07B-4776-B988-281D7E3B9E8C}"/>
    <cellStyle name="Normal 3 2 2 2 2 2 5 10" xfId="29794" xr:uid="{3EC52380-0403-4327-9B0D-61C0119887D6}"/>
    <cellStyle name="Normal 3 2 2 2 2 2 5 11" xfId="29795" xr:uid="{4FF437E9-ADC5-496D-8157-336E161981B3}"/>
    <cellStyle name="Normal 3 2 2 2 2 2 5 2" xfId="29796" xr:uid="{E62A80DB-0236-4CE0-8BD0-EC4EA6E4F7B4}"/>
    <cellStyle name="Normal 3 2 2 2 2 2 5 2 2" xfId="29797" xr:uid="{A09D1DFF-4B2C-4999-972A-92365605CEF0}"/>
    <cellStyle name="Normal 3 2 2 2 2 2 5 2 3" xfId="29798" xr:uid="{8DC7D49E-75A7-4B80-BE4F-429EE68DF81E}"/>
    <cellStyle name="Normal 3 2 2 2 2 2 5 2 4" xfId="29799" xr:uid="{56403A91-492C-4CBA-86FC-E133E68E3D16}"/>
    <cellStyle name="Normal 3 2 2 2 2 2 5 2 5" xfId="29800" xr:uid="{DF2551C0-02CF-4B40-B7D9-F9734E5FB372}"/>
    <cellStyle name="Normal 3 2 2 2 2 2 5 2 6" xfId="29801" xr:uid="{475CE201-EE58-4AB7-B2D1-F862B3C17AB8}"/>
    <cellStyle name="Normal 3 2 2 2 2 2 5 3" xfId="29802" xr:uid="{CF72A049-28FE-41F1-8A88-4064BE139434}"/>
    <cellStyle name="Normal 3 2 2 2 2 2 5 3 2" xfId="29803" xr:uid="{11CD6052-648D-4309-9D26-0DB1373AE04E}"/>
    <cellStyle name="Normal 3 2 2 2 2 2 5 3 3" xfId="29804" xr:uid="{3B552FB5-AC0F-4875-B260-33F35030BF49}"/>
    <cellStyle name="Normal 3 2 2 2 2 2 5 3 4" xfId="29805" xr:uid="{E165746E-EC53-41EF-A5D6-E14FAC58D14D}"/>
    <cellStyle name="Normal 3 2 2 2 2 2 5 3 5" xfId="29806" xr:uid="{DC2244EA-8463-42D2-B991-413355FBA6F8}"/>
    <cellStyle name="Normal 3 2 2 2 2 2 5 3 6" xfId="29807" xr:uid="{C408051B-967F-40B3-B33F-E7A761F76523}"/>
    <cellStyle name="Normal 3 2 2 2 2 2 5 4" xfId="29808" xr:uid="{32C0CFE6-BB61-4201-BA1A-C82D8D8B95DD}"/>
    <cellStyle name="Normal 3 2 2 2 2 2 5 4 2" xfId="29809" xr:uid="{35BF7CDE-CD37-4011-9475-7F49BC052DB4}"/>
    <cellStyle name="Normal 3 2 2 2 2 2 5 4 3" xfId="29810" xr:uid="{0F89C650-19E7-46AE-A16F-C102BDBC29B5}"/>
    <cellStyle name="Normal 3 2 2 2 2 2 5 4 4" xfId="29811" xr:uid="{555FE205-CE3B-4587-B26C-371F76A91379}"/>
    <cellStyle name="Normal 3 2 2 2 2 2 5 4 5" xfId="29812" xr:uid="{29D49F04-B9DE-4431-ADFE-0989516AA704}"/>
    <cellStyle name="Normal 3 2 2 2 2 2 5 4 6" xfId="29813" xr:uid="{002BCFF7-8FE9-4605-81F0-C4A04B13FE38}"/>
    <cellStyle name="Normal 3 2 2 2 2 2 5 5" xfId="29814" xr:uid="{1CC1E44C-72DD-4B7C-BECA-F5FFD8E6C5D0}"/>
    <cellStyle name="Normal 3 2 2 2 2 2 5 5 2" xfId="29815" xr:uid="{5268ADDE-3CAA-4A3E-8F52-93A95697BA98}"/>
    <cellStyle name="Normal 3 2 2 2 2 2 5 5 3" xfId="29816" xr:uid="{B110ADB2-112F-4088-836E-D9E4F35FF513}"/>
    <cellStyle name="Normal 3 2 2 2 2 2 5 5 4" xfId="29817" xr:uid="{F0DA4E56-3318-4480-AEDF-6CDC2DF0B9E5}"/>
    <cellStyle name="Normal 3 2 2 2 2 2 5 5 5" xfId="29818" xr:uid="{EDAD9AFD-8C36-4D54-ACE7-22668D44BA77}"/>
    <cellStyle name="Normal 3 2 2 2 2 2 5 5 6" xfId="29819" xr:uid="{8A703747-FD90-4ED1-BD1C-B4C0CCE5A2F3}"/>
    <cellStyle name="Normal 3 2 2 2 2 2 5 6" xfId="29820" xr:uid="{EB4C470A-44AE-4F68-B6EF-4F7F6F0D39BF}"/>
    <cellStyle name="Normal 3 2 2 2 2 2 5 6 2" xfId="29821" xr:uid="{C5A07DE4-B38F-4FE7-BE54-4C17C45F1CD6}"/>
    <cellStyle name="Normal 3 2 2 2 2 2 5 6 3" xfId="29822" xr:uid="{FC8AE860-58FD-44B8-AA5D-A6BF1F8724C0}"/>
    <cellStyle name="Normal 3 2 2 2 2 2 5 6 4" xfId="29823" xr:uid="{8E565A81-711A-4C3C-9ADD-AE291B9000E1}"/>
    <cellStyle name="Normal 3 2 2 2 2 2 5 6 5" xfId="29824" xr:uid="{B5A741E0-7CE7-4B72-9FEE-26BCA9BF26E6}"/>
    <cellStyle name="Normal 3 2 2 2 2 2 5 6 6" xfId="29825" xr:uid="{F82BD0BF-6822-4B7D-8A2C-450F267ABB8C}"/>
    <cellStyle name="Normal 3 2 2 2 2 2 5 7" xfId="29826" xr:uid="{2154BF09-8E35-4874-9C01-B93AD7BD726D}"/>
    <cellStyle name="Normal 3 2 2 2 2 2 5 8" xfId="29827" xr:uid="{C4FBE115-094A-4056-9F38-1A23DA9EF286}"/>
    <cellStyle name="Normal 3 2 2 2 2 2 5 9" xfId="29828" xr:uid="{9A80F64E-E2A3-47C8-B9FF-73989DAB47E7}"/>
    <cellStyle name="Normal 3 2 2 2 2 2 50" xfId="29829" xr:uid="{7238726C-E4A5-4A34-83F0-17C87FFC9556}"/>
    <cellStyle name="Normal 3 2 2 2 2 2 51" xfId="29830" xr:uid="{F386A49C-9367-49C1-B2D2-ED41A7271556}"/>
    <cellStyle name="Normal 3 2 2 2 2 2 52" xfId="29831" xr:uid="{CCCEBC1C-E834-4B07-A1A3-AE52538D9C41}"/>
    <cellStyle name="Normal 3 2 2 2 2 2 53" xfId="29832" xr:uid="{4C00CC70-4645-44AB-B7B8-0540604D9A57}"/>
    <cellStyle name="Normal 3 2 2 2 2 2 54" xfId="29833" xr:uid="{4A204B78-406C-466A-811C-74C9A6C1665D}"/>
    <cellStyle name="Normal 3 2 2 2 2 2 54 2" xfId="29834" xr:uid="{A8D672FE-8042-472D-83DD-B2092A283D25}"/>
    <cellStyle name="Normal 3 2 2 2 2 2 54 3" xfId="29835" xr:uid="{FD731035-C2F9-4ABE-9C35-67A56C08FFCD}"/>
    <cellStyle name="Normal 3 2 2 2 2 2 54 4" xfId="29836" xr:uid="{EA098660-16AF-4F44-84B6-82B46C9AC406}"/>
    <cellStyle name="Normal 3 2 2 2 2 2 54 5" xfId="29837" xr:uid="{8E2A7BFF-BCB6-44DB-90ED-E80A9F09EC52}"/>
    <cellStyle name="Normal 3 2 2 2 2 2 54 6" xfId="29838" xr:uid="{F96B2794-3D54-4D20-9B7D-BFC8794BC35D}"/>
    <cellStyle name="Normal 3 2 2 2 2 2 54 7" xfId="29839" xr:uid="{7185F316-7520-4ADE-ACD9-9D671D35348B}"/>
    <cellStyle name="Normal 3 2 2 2 2 2 55" xfId="29840" xr:uid="{195BE5B3-379E-466C-9BE2-B232ECBBB124}"/>
    <cellStyle name="Normal 3 2 2 2 2 2 56" xfId="29841" xr:uid="{74921029-BC19-46F0-A85E-A99161427C33}"/>
    <cellStyle name="Normal 3 2 2 2 2 2 57" xfId="29842" xr:uid="{9C60D770-6FE1-4235-B3DB-B3086C0B4DDF}"/>
    <cellStyle name="Normal 3 2 2 2 2 2 58" xfId="29843" xr:uid="{81A6CAE2-CADA-4D34-9ADF-102883C49231}"/>
    <cellStyle name="Normal 3 2 2 2 2 2 59" xfId="29844" xr:uid="{C9C11CCC-3FCB-4137-971A-08A1C43D1512}"/>
    <cellStyle name="Normal 3 2 2 2 2 2 6" xfId="29845" xr:uid="{4315C613-80C0-4BBD-86DF-A5EA297A697E}"/>
    <cellStyle name="Normal 3 2 2 2 2 2 6 10" xfId="29846" xr:uid="{E3DA9046-7FA3-474C-98A9-E407CE94682B}"/>
    <cellStyle name="Normal 3 2 2 2 2 2 6 11" xfId="29847" xr:uid="{B6700879-CAFF-488C-8CBD-A60C772AA173}"/>
    <cellStyle name="Normal 3 2 2 2 2 2 6 2" xfId="29848" xr:uid="{8E4F6B51-DA86-491F-8882-E5C34DC41589}"/>
    <cellStyle name="Normal 3 2 2 2 2 2 6 2 2" xfId="29849" xr:uid="{E4F78F2A-68BD-4134-8924-8BFDE2550BE1}"/>
    <cellStyle name="Normal 3 2 2 2 2 2 6 2 3" xfId="29850" xr:uid="{36DE2F12-B290-41BC-BDBF-9BFAA97EBBDD}"/>
    <cellStyle name="Normal 3 2 2 2 2 2 6 2 4" xfId="29851" xr:uid="{3295FA5E-9186-4BD5-8D66-2561F18AE673}"/>
    <cellStyle name="Normal 3 2 2 2 2 2 6 2 5" xfId="29852" xr:uid="{8458BE22-6B95-4C14-90CE-04DDE88BB179}"/>
    <cellStyle name="Normal 3 2 2 2 2 2 6 2 6" xfId="29853" xr:uid="{7D72E263-C3DC-40D7-B4CE-42C5DAD89435}"/>
    <cellStyle name="Normal 3 2 2 2 2 2 6 3" xfId="29854" xr:uid="{12775CAF-7E9A-4890-ADA7-91D95E61752E}"/>
    <cellStyle name="Normal 3 2 2 2 2 2 6 3 2" xfId="29855" xr:uid="{8C5D91AF-3F95-4770-B7CB-9DFEAFB7BA9D}"/>
    <cellStyle name="Normal 3 2 2 2 2 2 6 3 3" xfId="29856" xr:uid="{D342C567-C746-4C1D-B6EB-E4EDCF8F93C8}"/>
    <cellStyle name="Normal 3 2 2 2 2 2 6 3 4" xfId="29857" xr:uid="{D3CBF53F-693A-4DCD-9D48-627550857BDE}"/>
    <cellStyle name="Normal 3 2 2 2 2 2 6 3 5" xfId="29858" xr:uid="{1D3F50FF-A02C-4736-B167-B4EF897A1386}"/>
    <cellStyle name="Normal 3 2 2 2 2 2 6 3 6" xfId="29859" xr:uid="{724068B6-A48A-4365-8319-A2AF9487F325}"/>
    <cellStyle name="Normal 3 2 2 2 2 2 6 4" xfId="29860" xr:uid="{79640037-4DFA-4F9C-8451-81FF6E7E18A6}"/>
    <cellStyle name="Normal 3 2 2 2 2 2 6 4 2" xfId="29861" xr:uid="{14E0184E-FF95-4979-8F5D-D86A1184F04E}"/>
    <cellStyle name="Normal 3 2 2 2 2 2 6 4 3" xfId="29862" xr:uid="{1CCF5516-0C0D-4A4A-9C9D-72D8A8B04D9D}"/>
    <cellStyle name="Normal 3 2 2 2 2 2 6 4 4" xfId="29863" xr:uid="{AD415154-6037-44C4-A8F8-4F1B039E0D1C}"/>
    <cellStyle name="Normal 3 2 2 2 2 2 6 4 5" xfId="29864" xr:uid="{BB527027-0F72-4778-A90E-AB7D0CBAD71F}"/>
    <cellStyle name="Normal 3 2 2 2 2 2 6 4 6" xfId="29865" xr:uid="{85ADF0E5-A31A-453A-ACF3-8F7B91B94164}"/>
    <cellStyle name="Normal 3 2 2 2 2 2 6 5" xfId="29866" xr:uid="{E25D762A-94F9-4C7B-929A-06097284D22E}"/>
    <cellStyle name="Normal 3 2 2 2 2 2 6 5 2" xfId="29867" xr:uid="{E140EAB3-CEDC-4885-82C2-89C60E34787F}"/>
    <cellStyle name="Normal 3 2 2 2 2 2 6 5 3" xfId="29868" xr:uid="{6BFFFF35-5AAB-41B7-BD52-C34784B7D493}"/>
    <cellStyle name="Normal 3 2 2 2 2 2 6 5 4" xfId="29869" xr:uid="{03443B3A-24DC-4864-ADB2-D6F5A0D27875}"/>
    <cellStyle name="Normal 3 2 2 2 2 2 6 5 5" xfId="29870" xr:uid="{5E8836E2-6D26-4C37-A881-7486A35E5C6B}"/>
    <cellStyle name="Normal 3 2 2 2 2 2 6 5 6" xfId="29871" xr:uid="{5815434B-FA82-42E6-9838-065A7205417F}"/>
    <cellStyle name="Normal 3 2 2 2 2 2 6 6" xfId="29872" xr:uid="{8D82B698-3836-437C-A90F-24967905B26D}"/>
    <cellStyle name="Normal 3 2 2 2 2 2 6 6 2" xfId="29873" xr:uid="{159F7BEB-95E9-4120-9732-7B4DACF5C701}"/>
    <cellStyle name="Normal 3 2 2 2 2 2 6 6 3" xfId="29874" xr:uid="{3733BF6D-542A-4913-9D43-A7D744A4EB59}"/>
    <cellStyle name="Normal 3 2 2 2 2 2 6 6 4" xfId="29875" xr:uid="{212FDC01-CA9A-4DD8-8322-D3AE96F21466}"/>
    <cellStyle name="Normal 3 2 2 2 2 2 6 6 5" xfId="29876" xr:uid="{AA565D16-8B71-418B-97CC-45FE72B71DD2}"/>
    <cellStyle name="Normal 3 2 2 2 2 2 6 6 6" xfId="29877" xr:uid="{C8229499-E988-43A8-A7BE-76D0EFE0DB22}"/>
    <cellStyle name="Normal 3 2 2 2 2 2 6 7" xfId="29878" xr:uid="{989C31A0-0965-4217-A942-429E60D03728}"/>
    <cellStyle name="Normal 3 2 2 2 2 2 6 8" xfId="29879" xr:uid="{0023BE49-5428-4BEC-8E81-B18AEFA28FDD}"/>
    <cellStyle name="Normal 3 2 2 2 2 2 6 9" xfId="29880" xr:uid="{C7304463-D71D-4961-86FE-5409D6D27796}"/>
    <cellStyle name="Normal 3 2 2 2 2 2 60" xfId="29881" xr:uid="{2FC6563F-355E-4247-A70B-32FDCDEA8FB9}"/>
    <cellStyle name="Normal 3 2 2 2 2 2 61" xfId="29882" xr:uid="{B3C2CD45-9B0C-4805-9345-735EF15F2458}"/>
    <cellStyle name="Normal 3 2 2 2 2 2 62" xfId="29883" xr:uid="{2ED75A35-0966-4B86-BDDB-F3E9BF97F65C}"/>
    <cellStyle name="Normal 3 2 2 2 2 2 63" xfId="29884" xr:uid="{160399DE-6BD3-427D-8A4F-C8892EE89C1A}"/>
    <cellStyle name="Normal 3 2 2 2 2 2 64" xfId="29885" xr:uid="{28226536-65C1-41A4-B2ED-9B4FB5965A53}"/>
    <cellStyle name="Normal 3 2 2 2 2 2 65" xfId="29886" xr:uid="{D18D8CAF-11CD-4D16-8962-796949C5ED23}"/>
    <cellStyle name="Normal 3 2 2 2 2 2 66" xfId="29887" xr:uid="{1E012A86-BAE8-433D-A645-0476EA87025F}"/>
    <cellStyle name="Normal 3 2 2 2 2 2 67" xfId="29888" xr:uid="{CBB45915-71D3-41EE-B5ED-13017F84A7E0}"/>
    <cellStyle name="Normal 3 2 2 2 2 2 68" xfId="29889" xr:uid="{23BED056-0FF2-4FBC-BAC2-7D75262AE62E}"/>
    <cellStyle name="Normal 3 2 2 2 2 2 69" xfId="29890" xr:uid="{4FB3F38C-FBF0-4D32-A26D-33F67B1E1E7A}"/>
    <cellStyle name="Normal 3 2 2 2 2 2 7" xfId="29891" xr:uid="{FC7465EA-97EE-4835-B568-7455D1C9801D}"/>
    <cellStyle name="Normal 3 2 2 2 2 2 7 10" xfId="29892" xr:uid="{55CA4877-D531-4D19-AD6B-EF5A5D77A5BB}"/>
    <cellStyle name="Normal 3 2 2 2 2 2 7 11" xfId="29893" xr:uid="{4D5343EA-2225-4055-9F28-C5E1E7D4C6DA}"/>
    <cellStyle name="Normal 3 2 2 2 2 2 7 2" xfId="29894" xr:uid="{9F99723A-7AD0-46EB-9F00-55DDAF2A51C0}"/>
    <cellStyle name="Normal 3 2 2 2 2 2 7 2 2" xfId="29895" xr:uid="{65549B03-57AE-4FB5-AD9F-AE29F583F5D0}"/>
    <cellStyle name="Normal 3 2 2 2 2 2 7 2 3" xfId="29896" xr:uid="{622A0F67-4F2E-4581-8773-2331C4A2FD6D}"/>
    <cellStyle name="Normal 3 2 2 2 2 2 7 2 4" xfId="29897" xr:uid="{CE5608A8-3D02-4B28-BB98-FF7D2766C647}"/>
    <cellStyle name="Normal 3 2 2 2 2 2 7 2 5" xfId="29898" xr:uid="{CAB03D04-C147-4815-ABD9-820DA3D05D02}"/>
    <cellStyle name="Normal 3 2 2 2 2 2 7 2 6" xfId="29899" xr:uid="{91B1E29E-D1FA-461B-ABF2-AAF594FD90FA}"/>
    <cellStyle name="Normal 3 2 2 2 2 2 7 3" xfId="29900" xr:uid="{174A2322-1781-4DDE-A69A-9CB9264C54B6}"/>
    <cellStyle name="Normal 3 2 2 2 2 2 7 3 2" xfId="29901" xr:uid="{FEAE5A49-8991-44C4-ABF9-0D8987399EF9}"/>
    <cellStyle name="Normal 3 2 2 2 2 2 7 3 3" xfId="29902" xr:uid="{6487BC37-AAAB-44CE-B1B7-A66710807F73}"/>
    <cellStyle name="Normal 3 2 2 2 2 2 7 3 4" xfId="29903" xr:uid="{BC7AF911-C786-41F5-AED1-B7BE8F6CD259}"/>
    <cellStyle name="Normal 3 2 2 2 2 2 7 3 5" xfId="29904" xr:uid="{8B5A20D9-FC17-496C-8884-789DEA70D1D7}"/>
    <cellStyle name="Normal 3 2 2 2 2 2 7 3 6" xfId="29905" xr:uid="{EE3B1F4F-AC07-4104-9F8B-53BC13583009}"/>
    <cellStyle name="Normal 3 2 2 2 2 2 7 4" xfId="29906" xr:uid="{FA8895BB-66E1-4EC3-9E4F-2082508A420E}"/>
    <cellStyle name="Normal 3 2 2 2 2 2 7 4 2" xfId="29907" xr:uid="{A450F7DA-6D16-4A5E-9EF2-C0688F282D76}"/>
    <cellStyle name="Normal 3 2 2 2 2 2 7 4 3" xfId="29908" xr:uid="{33FC3095-F93A-47F3-8391-63BB51E93009}"/>
    <cellStyle name="Normal 3 2 2 2 2 2 7 4 4" xfId="29909" xr:uid="{A3992705-F180-4EAF-AC99-BD6419960F0D}"/>
    <cellStyle name="Normal 3 2 2 2 2 2 7 4 5" xfId="29910" xr:uid="{E7C3CF71-AAC5-4254-B85C-52E74943379D}"/>
    <cellStyle name="Normal 3 2 2 2 2 2 7 4 6" xfId="29911" xr:uid="{3AE45425-FE32-49A5-98F7-B3C9C8E60FC1}"/>
    <cellStyle name="Normal 3 2 2 2 2 2 7 5" xfId="29912" xr:uid="{3C112A35-9372-4814-8930-C69D05952B8B}"/>
    <cellStyle name="Normal 3 2 2 2 2 2 7 5 2" xfId="29913" xr:uid="{65DCAAFD-A103-4635-82E0-C0FC8022C95F}"/>
    <cellStyle name="Normal 3 2 2 2 2 2 7 5 3" xfId="29914" xr:uid="{ECA13ADE-EE9D-4AC9-AD35-34F6C58781ED}"/>
    <cellStyle name="Normal 3 2 2 2 2 2 7 5 4" xfId="29915" xr:uid="{7463C00C-3E26-41A1-A34A-6097768B58BD}"/>
    <cellStyle name="Normal 3 2 2 2 2 2 7 5 5" xfId="29916" xr:uid="{EB3EE1A0-36B0-4DB8-8869-399ED6A43899}"/>
    <cellStyle name="Normal 3 2 2 2 2 2 7 5 6" xfId="29917" xr:uid="{6445F383-8CCC-4E23-A371-A0E4D426DA31}"/>
    <cellStyle name="Normal 3 2 2 2 2 2 7 6" xfId="29918" xr:uid="{DF7626A2-6947-4BAA-B304-E9CE0F4336CE}"/>
    <cellStyle name="Normal 3 2 2 2 2 2 7 6 2" xfId="29919" xr:uid="{E3D72FE9-07A3-4DD3-8091-6A48228D899D}"/>
    <cellStyle name="Normal 3 2 2 2 2 2 7 6 3" xfId="29920" xr:uid="{BB367516-B07E-4F6B-9FC6-30A06BA2162C}"/>
    <cellStyle name="Normal 3 2 2 2 2 2 7 6 4" xfId="29921" xr:uid="{435CB2C3-7229-4DB6-9E8F-2312B23139DE}"/>
    <cellStyle name="Normal 3 2 2 2 2 2 7 6 5" xfId="29922" xr:uid="{F6B70128-13A4-46CC-B77A-BE4490CF16B9}"/>
    <cellStyle name="Normal 3 2 2 2 2 2 7 6 6" xfId="29923" xr:uid="{E31798F5-9B28-489B-BD56-F7B3C06752AA}"/>
    <cellStyle name="Normal 3 2 2 2 2 2 7 7" xfId="29924" xr:uid="{165C6911-38D9-4226-88B4-8D7FCD90435C}"/>
    <cellStyle name="Normal 3 2 2 2 2 2 7 8" xfId="29925" xr:uid="{E302F321-F700-460A-BDC6-4633DE1BB4F7}"/>
    <cellStyle name="Normal 3 2 2 2 2 2 7 9" xfId="29926" xr:uid="{CBF109D6-39F2-4221-9120-1775014FB186}"/>
    <cellStyle name="Normal 3 2 2 2 2 2 70" xfId="29927" xr:uid="{FD0E06E6-AD62-4583-9275-17D70DEBE8E1}"/>
    <cellStyle name="Normal 3 2 2 2 2 2 71" xfId="29928" xr:uid="{D95B3C86-2483-4A54-8DAB-BD8A7299912C}"/>
    <cellStyle name="Normal 3 2 2 2 2 2 72" xfId="29929" xr:uid="{F6C5C096-52B5-4DD4-ADB9-83F70122B7C1}"/>
    <cellStyle name="Normal 3 2 2 2 2 2 73" xfId="29930" xr:uid="{032B6728-A940-4438-B63D-003B3502EA5F}"/>
    <cellStyle name="Normal 3 2 2 2 2 2 74" xfId="29931" xr:uid="{C1ACBEBF-FD24-460A-B3A9-4F20085E427A}"/>
    <cellStyle name="Normal 3 2 2 2 2 2 75" xfId="29932" xr:uid="{F08693C9-7BD7-49E4-A0AE-222E39C87893}"/>
    <cellStyle name="Normal 3 2 2 2 2 2 76" xfId="29933" xr:uid="{0837DEBC-4724-4B28-9DAB-37680C56F2E9}"/>
    <cellStyle name="Normal 3 2 2 2 2 2 77" xfId="29934" xr:uid="{F3E2DBE4-BA45-47AA-AF51-2734E527AE5D}"/>
    <cellStyle name="Normal 3 2 2 2 2 2 78" xfId="29935" xr:uid="{3079B27A-24B5-4B1D-9C55-8D41BC9387E3}"/>
    <cellStyle name="Normal 3 2 2 2 2 2 79" xfId="29936" xr:uid="{24D0185D-A7A8-4D22-A7CB-8691275ADB3B}"/>
    <cellStyle name="Normal 3 2 2 2 2 2 8" xfId="29937" xr:uid="{9C16B2CD-88FC-4133-9FEB-DB787D23CF8D}"/>
    <cellStyle name="Normal 3 2 2 2 2 2 8 10" xfId="29938" xr:uid="{AE2AB3ED-469B-4E8D-ACA3-B84A68CBA549}"/>
    <cellStyle name="Normal 3 2 2 2 2 2 8 11" xfId="29939" xr:uid="{D2282039-F256-4514-B806-152CF950C97A}"/>
    <cellStyle name="Normal 3 2 2 2 2 2 8 2" xfId="29940" xr:uid="{1935A98C-4A08-4ACF-9D59-461201692EB1}"/>
    <cellStyle name="Normal 3 2 2 2 2 2 8 2 2" xfId="29941" xr:uid="{236CD318-A862-4390-A80D-6434A96DF8EF}"/>
    <cellStyle name="Normal 3 2 2 2 2 2 8 2 3" xfId="29942" xr:uid="{E1557C4E-E00A-43D6-8333-DFCD68C76FD8}"/>
    <cellStyle name="Normal 3 2 2 2 2 2 8 2 4" xfId="29943" xr:uid="{5AEEAD2B-B0A6-42AB-8D9C-6B29D296F424}"/>
    <cellStyle name="Normal 3 2 2 2 2 2 8 2 5" xfId="29944" xr:uid="{6670778C-DBA1-4711-88A5-8F9F0CC0A70D}"/>
    <cellStyle name="Normal 3 2 2 2 2 2 8 2 6" xfId="29945" xr:uid="{7DB5CE39-BDB8-40F2-861F-DEE858315748}"/>
    <cellStyle name="Normal 3 2 2 2 2 2 8 3" xfId="29946" xr:uid="{DEE7F40E-B863-4395-8258-3C790FB0704E}"/>
    <cellStyle name="Normal 3 2 2 2 2 2 8 3 2" xfId="29947" xr:uid="{904A4C25-3BA7-4DA0-A528-30D4D89CA0D4}"/>
    <cellStyle name="Normal 3 2 2 2 2 2 8 3 3" xfId="29948" xr:uid="{7DCED6F5-2843-40DA-8776-7A6839F986D0}"/>
    <cellStyle name="Normal 3 2 2 2 2 2 8 3 4" xfId="29949" xr:uid="{8FFED5A3-AE61-4BA9-A010-B3F7EFA4C32C}"/>
    <cellStyle name="Normal 3 2 2 2 2 2 8 3 5" xfId="29950" xr:uid="{2CD92CEA-D828-45C4-80B7-9267C893DB49}"/>
    <cellStyle name="Normal 3 2 2 2 2 2 8 3 6" xfId="29951" xr:uid="{E211899D-7CE4-4C06-B26A-71151E5CF4FC}"/>
    <cellStyle name="Normal 3 2 2 2 2 2 8 4" xfId="29952" xr:uid="{C71530B3-07D6-4515-AE2B-E837BA694FC2}"/>
    <cellStyle name="Normal 3 2 2 2 2 2 8 4 2" xfId="29953" xr:uid="{EB26AF94-3092-4ED9-BA3B-D525021FE394}"/>
    <cellStyle name="Normal 3 2 2 2 2 2 8 4 3" xfId="29954" xr:uid="{20C9DBD6-F8AF-4991-A51C-FBB70ACF9D27}"/>
    <cellStyle name="Normal 3 2 2 2 2 2 8 4 4" xfId="29955" xr:uid="{9F4B9E75-D49D-49C4-9943-D93FB6774653}"/>
    <cellStyle name="Normal 3 2 2 2 2 2 8 4 5" xfId="29956" xr:uid="{BFA19487-7666-4721-9097-EDEC54D9AAA2}"/>
    <cellStyle name="Normal 3 2 2 2 2 2 8 4 6" xfId="29957" xr:uid="{9009F174-4985-4127-9F84-77CD9FC701E7}"/>
    <cellStyle name="Normal 3 2 2 2 2 2 8 5" xfId="29958" xr:uid="{B79E240E-FA25-424B-BC90-98D5FBE5436E}"/>
    <cellStyle name="Normal 3 2 2 2 2 2 8 5 2" xfId="29959" xr:uid="{AE1C77D6-03DE-4137-AD6E-013571BF3A2A}"/>
    <cellStyle name="Normal 3 2 2 2 2 2 8 5 3" xfId="29960" xr:uid="{57932946-36E4-49E0-87C5-D741DE15FCAA}"/>
    <cellStyle name="Normal 3 2 2 2 2 2 8 5 4" xfId="29961" xr:uid="{150062BF-B58D-4AAE-AC05-A08A2F705B9A}"/>
    <cellStyle name="Normal 3 2 2 2 2 2 8 5 5" xfId="29962" xr:uid="{620A92F9-F0C7-44D3-A754-40CD056A3078}"/>
    <cellStyle name="Normal 3 2 2 2 2 2 8 5 6" xfId="29963" xr:uid="{657B6DFC-9EFF-4FA1-9DCC-FBF293405D16}"/>
    <cellStyle name="Normal 3 2 2 2 2 2 8 6" xfId="29964" xr:uid="{EAF1D8C9-71D0-4AA2-90C3-889B29F9B4F9}"/>
    <cellStyle name="Normal 3 2 2 2 2 2 8 6 2" xfId="29965" xr:uid="{DF2E57FC-02AD-4843-8C97-92BF508E8838}"/>
    <cellStyle name="Normal 3 2 2 2 2 2 8 6 3" xfId="29966" xr:uid="{E89F6115-38FA-41EB-BAE5-AD799C23E2E8}"/>
    <cellStyle name="Normal 3 2 2 2 2 2 8 6 4" xfId="29967" xr:uid="{EE437F73-23FC-4972-A7FC-F611D436C741}"/>
    <cellStyle name="Normal 3 2 2 2 2 2 8 6 5" xfId="29968" xr:uid="{13CABE91-63ED-49F3-AC78-087EE0B79981}"/>
    <cellStyle name="Normal 3 2 2 2 2 2 8 6 6" xfId="29969" xr:uid="{407C4DDD-1203-450A-B336-C5CA5B6368C4}"/>
    <cellStyle name="Normal 3 2 2 2 2 2 8 7" xfId="29970" xr:uid="{E6AA3DA0-CFD8-406B-B7DF-D73E639A5118}"/>
    <cellStyle name="Normal 3 2 2 2 2 2 8 8" xfId="29971" xr:uid="{1AE6147D-FA20-422A-87B4-488D7136677E}"/>
    <cellStyle name="Normal 3 2 2 2 2 2 8 9" xfId="29972" xr:uid="{2E651215-193C-4557-A4DD-F679F7A77938}"/>
    <cellStyle name="Normal 3 2 2 2 2 2 80" xfId="29973" xr:uid="{4CC3C479-46F7-4734-8C51-427813DCA228}"/>
    <cellStyle name="Normal 3 2 2 2 2 2 81" xfId="29974" xr:uid="{48DFA08C-220D-4981-9EE8-93D4E54F2AA4}"/>
    <cellStyle name="Normal 3 2 2 2 2 2 82" xfId="29975" xr:uid="{46A25E44-C9E2-4642-AD05-B19BE0923491}"/>
    <cellStyle name="Normal 3 2 2 2 2 2 83" xfId="29976" xr:uid="{089BA8CC-2162-4C54-94C9-F93814FB5158}"/>
    <cellStyle name="Normal 3 2 2 2 2 2 84" xfId="29977" xr:uid="{2B5F52D7-67CC-45A1-AD0B-B8F3A2150445}"/>
    <cellStyle name="Normal 3 2 2 2 2 2 85" xfId="29978" xr:uid="{7F092B0E-9B5D-4C6F-A81A-7420016DD3AE}"/>
    <cellStyle name="Normal 3 2 2 2 2 2 86" xfId="29979" xr:uid="{57C239B8-F931-448C-8794-E4E14B02E029}"/>
    <cellStyle name="Normal 3 2 2 2 2 2 86 2" xfId="29980" xr:uid="{DA44EA4C-46D8-46A3-B544-D271321842E1}"/>
    <cellStyle name="Normal 3 2 2 2 2 2 86 3" xfId="29981" xr:uid="{E26C1009-2B4B-4051-9CCC-FF5FD45B0A0E}"/>
    <cellStyle name="Normal 3 2 2 2 2 2 86 4" xfId="29982" xr:uid="{CCD37087-6034-4E5F-9903-BD1E83BC22C1}"/>
    <cellStyle name="Normal 3 2 2 2 2 2 87" xfId="29983" xr:uid="{93F39973-2E02-4F1F-99DC-D6CF5FE69E61}"/>
    <cellStyle name="Normal 3 2 2 2 2 2 88" xfId="29984" xr:uid="{8E39FF27-AE8A-4658-99AA-81800AC189A2}"/>
    <cellStyle name="Normal 3 2 2 2 2 2 9" xfId="29985" xr:uid="{668FF2A6-76A2-401D-B5FB-B85746929215}"/>
    <cellStyle name="Normal 3 2 2 2 2 2 9 10" xfId="29986" xr:uid="{F0E9DB58-83FB-4617-ABB6-15125BBEB4D0}"/>
    <cellStyle name="Normal 3 2 2 2 2 2 9 11" xfId="29987" xr:uid="{4470A5C8-E478-493A-B6E3-6630EBF0B445}"/>
    <cellStyle name="Normal 3 2 2 2 2 2 9 2" xfId="29988" xr:uid="{39F52C09-8084-4D0F-A05E-E852D17CAF72}"/>
    <cellStyle name="Normal 3 2 2 2 2 2 9 2 2" xfId="29989" xr:uid="{155C9500-C221-409E-BFE9-7CDC3ED58724}"/>
    <cellStyle name="Normal 3 2 2 2 2 2 9 2 3" xfId="29990" xr:uid="{75975763-6B46-41FB-97E3-64F0E5952F91}"/>
    <cellStyle name="Normal 3 2 2 2 2 2 9 2 4" xfId="29991" xr:uid="{CCC4F9F9-35CE-4913-B0BB-54879286C891}"/>
    <cellStyle name="Normal 3 2 2 2 2 2 9 2 5" xfId="29992" xr:uid="{751A5C87-1CAB-40B7-8434-3D43FCE445F4}"/>
    <cellStyle name="Normal 3 2 2 2 2 2 9 2 6" xfId="29993" xr:uid="{CFB3BE71-55C2-4E34-923A-45B5F7A84E3A}"/>
    <cellStyle name="Normal 3 2 2 2 2 2 9 3" xfId="29994" xr:uid="{C437C82C-695D-4840-99D6-BD9F47B07960}"/>
    <cellStyle name="Normal 3 2 2 2 2 2 9 3 2" xfId="29995" xr:uid="{66B255A8-AD00-43A1-A2C9-2659512BCEC3}"/>
    <cellStyle name="Normal 3 2 2 2 2 2 9 3 3" xfId="29996" xr:uid="{0BC6BA84-EC59-4A17-9D98-6505300DA49D}"/>
    <cellStyle name="Normal 3 2 2 2 2 2 9 3 4" xfId="29997" xr:uid="{E519572E-54ED-4AEC-B7B4-E838F81EFA97}"/>
    <cellStyle name="Normal 3 2 2 2 2 2 9 3 5" xfId="29998" xr:uid="{6BE5CF8C-BC99-4EA9-AAD1-B857758D3B96}"/>
    <cellStyle name="Normal 3 2 2 2 2 2 9 3 6" xfId="29999" xr:uid="{CF67A772-8DF9-41F1-9B89-FE5768EDF02D}"/>
    <cellStyle name="Normal 3 2 2 2 2 2 9 4" xfId="30000" xr:uid="{916FE56C-7576-4BED-8713-E57611C7B3B2}"/>
    <cellStyle name="Normal 3 2 2 2 2 2 9 4 2" xfId="30001" xr:uid="{16EA6377-BD81-48C3-942E-4BA7D48F1FC5}"/>
    <cellStyle name="Normal 3 2 2 2 2 2 9 4 3" xfId="30002" xr:uid="{D52FB062-408B-4196-B628-57427F832D01}"/>
    <cellStyle name="Normal 3 2 2 2 2 2 9 4 4" xfId="30003" xr:uid="{4E4BCF20-46C8-4E1E-B4A4-02D05467B324}"/>
    <cellStyle name="Normal 3 2 2 2 2 2 9 4 5" xfId="30004" xr:uid="{4C564568-816D-4958-8104-2D1B33393FE9}"/>
    <cellStyle name="Normal 3 2 2 2 2 2 9 4 6" xfId="30005" xr:uid="{E8872641-D71B-4FF2-B708-EF3F952D746E}"/>
    <cellStyle name="Normal 3 2 2 2 2 2 9 5" xfId="30006" xr:uid="{8F961DEF-B54B-4661-B542-B81F57BDCAA4}"/>
    <cellStyle name="Normal 3 2 2 2 2 2 9 5 2" xfId="30007" xr:uid="{3CB6AE56-9E53-45C8-9E9A-566EA88CA692}"/>
    <cellStyle name="Normal 3 2 2 2 2 2 9 5 3" xfId="30008" xr:uid="{B703B911-5FAB-4F5D-AAC5-4C1B225707CA}"/>
    <cellStyle name="Normal 3 2 2 2 2 2 9 5 4" xfId="30009" xr:uid="{720A9B16-1634-4B4E-98FD-E9124899AC0C}"/>
    <cellStyle name="Normal 3 2 2 2 2 2 9 5 5" xfId="30010" xr:uid="{F820BFA2-053D-4C8B-8769-4433D652AE06}"/>
    <cellStyle name="Normal 3 2 2 2 2 2 9 5 6" xfId="30011" xr:uid="{EAC8F2DD-64CA-4224-8D5E-176388FD6425}"/>
    <cellStyle name="Normal 3 2 2 2 2 2 9 6" xfId="30012" xr:uid="{247BD0D8-79DA-4EA3-8AC0-71F588BA4D92}"/>
    <cellStyle name="Normal 3 2 2 2 2 2 9 6 2" xfId="30013" xr:uid="{EC2797CC-431E-4F9E-AB58-DCC63AF4DA8D}"/>
    <cellStyle name="Normal 3 2 2 2 2 2 9 6 3" xfId="30014" xr:uid="{A9EC94D5-C926-4F5C-9984-C8A20945C471}"/>
    <cellStyle name="Normal 3 2 2 2 2 2 9 6 4" xfId="30015" xr:uid="{2F13A7BC-D2A0-4597-A2FC-6B3AB70BEB8F}"/>
    <cellStyle name="Normal 3 2 2 2 2 2 9 6 5" xfId="30016" xr:uid="{C7DA0690-B74A-45C6-8ADB-A6601562459A}"/>
    <cellStyle name="Normal 3 2 2 2 2 2 9 6 6" xfId="30017" xr:uid="{9A9977EC-2793-4F91-8E44-17FB11B629E0}"/>
    <cellStyle name="Normal 3 2 2 2 2 2 9 7" xfId="30018" xr:uid="{14C5CD35-D4F2-49E6-9EC7-28E0E5A58DFE}"/>
    <cellStyle name="Normal 3 2 2 2 2 2 9 8" xfId="30019" xr:uid="{6728761C-F00C-4627-8AFB-D934E162EC8C}"/>
    <cellStyle name="Normal 3 2 2 2 2 2 9 9" xfId="30020" xr:uid="{27994EB3-656B-4FCB-AA39-F1447B8B0152}"/>
    <cellStyle name="Normal 3 2 2 2 2 20" xfId="30021" xr:uid="{22BC363A-BE5C-4470-9728-15FECEA8CF96}"/>
    <cellStyle name="Normal 3 2 2 2 2 20 10" xfId="30022" xr:uid="{E24330E4-79DA-47F6-8406-B56069FE37E0}"/>
    <cellStyle name="Normal 3 2 2 2 2 20 11" xfId="30023" xr:uid="{AC16E9AF-967E-48E3-B12C-34EBC0C7B9E8}"/>
    <cellStyle name="Normal 3 2 2 2 2 20 11 10" xfId="30024" xr:uid="{724C7665-A73C-4B87-BA6C-9DE51114131A}"/>
    <cellStyle name="Normal 3 2 2 2 2 20 11 11" xfId="30025" xr:uid="{ACC3B40B-4EB7-4140-83A6-B605ED7D6D97}"/>
    <cellStyle name="Normal 3 2 2 2 2 20 11 11 2" xfId="30026" xr:uid="{E2E0F34D-2FAF-43DB-930B-38A449D8DA71}"/>
    <cellStyle name="Normal 3 2 2 2 2 20 11 11 3" xfId="30027" xr:uid="{26D10ABE-C010-4A7D-BFB1-4198FD5C1C8C}"/>
    <cellStyle name="Normal 3 2 2 2 2 20 11 11 4" xfId="30028" xr:uid="{0B40FE3B-9D3C-4663-9B90-B04F98CD04AE}"/>
    <cellStyle name="Normal 3 2 2 2 2 20 11 12" xfId="30029" xr:uid="{BCDEE303-26BA-4227-A8D2-D790A5330E32}"/>
    <cellStyle name="Normal 3 2 2 2 2 20 11 13" xfId="30030" xr:uid="{EDAE8DFE-4D5B-4D40-BFEF-A5B092FE8042}"/>
    <cellStyle name="Normal 3 2 2 2 2 20 11 14" xfId="30031" xr:uid="{E75F2973-7911-49A1-A6DF-C0FA22796A44}"/>
    <cellStyle name="Normal 3 2 2 2 2 20 11 2" xfId="30032" xr:uid="{7DD97293-8FDD-4EE7-8EFA-06E3DAF43F46}"/>
    <cellStyle name="Normal 3 2 2 2 2 20 11 2 10" xfId="30033" xr:uid="{049FD045-1305-4C71-A1E3-D0512BF9A3D2}"/>
    <cellStyle name="Normal 3 2 2 2 2 20 11 2 11" xfId="30034" xr:uid="{AF703166-E6C6-46A4-BFC0-F7DF9E97808F}"/>
    <cellStyle name="Normal 3 2 2 2 2 20 11 2 2" xfId="30035" xr:uid="{B7F13253-6ADF-4AE7-A554-F9CC9C86B391}"/>
    <cellStyle name="Normal 3 2 2 2 2 20 11 2 2 10" xfId="30036" xr:uid="{5C2D2611-0D75-4631-81E8-D0F922F1CF7C}"/>
    <cellStyle name="Normal 3 2 2 2 2 20 11 2 2 11" xfId="30037" xr:uid="{A144D621-08E8-42FA-BD4B-914057D92BB7}"/>
    <cellStyle name="Normal 3 2 2 2 2 20 11 2 2 2" xfId="30038" xr:uid="{EDE94B22-49A1-4CF6-BC17-2779CAA0FEAC}"/>
    <cellStyle name="Normal 3 2 2 2 2 20 11 2 2 2 2" xfId="30039" xr:uid="{B9DA752D-8841-4316-914D-304EA40CD0EA}"/>
    <cellStyle name="Normal 3 2 2 2 2 20 11 2 2 2 2 2" xfId="30040" xr:uid="{46167478-76C6-40CB-BFE3-502134B28DF4}"/>
    <cellStyle name="Normal 3 2 2 2 2 20 11 2 2 2 2 3" xfId="30041" xr:uid="{D6026398-E1B6-4616-85A4-122D457F65A5}"/>
    <cellStyle name="Normal 3 2 2 2 2 20 11 2 2 2 2 4" xfId="30042" xr:uid="{D0FEAED5-014D-4DB4-B3BD-0F3DC8CEA860}"/>
    <cellStyle name="Normal 3 2 2 2 2 20 11 2 2 2 3" xfId="30043" xr:uid="{B74CC1D0-FC2D-473C-9663-DB118956A107}"/>
    <cellStyle name="Normal 3 2 2 2 2 20 11 2 2 2 4" xfId="30044" xr:uid="{8CAD90B3-1A64-4477-BBDC-0E95C3836BCF}"/>
    <cellStyle name="Normal 3 2 2 2 2 20 11 2 2 2 5" xfId="30045" xr:uid="{12C30128-C646-45CA-98A9-9CD9016ED9CF}"/>
    <cellStyle name="Normal 3 2 2 2 2 20 11 2 2 2 6" xfId="30046" xr:uid="{E6DA0004-2EB8-41D5-89F9-55608F3E07D9}"/>
    <cellStyle name="Normal 3 2 2 2 2 20 11 2 2 3" xfId="30047" xr:uid="{9AABFE75-197C-4EE6-B0E0-708179CEE1C5}"/>
    <cellStyle name="Normal 3 2 2 2 2 20 11 2 2 4" xfId="30048" xr:uid="{DE4D6485-1636-45DE-A377-B94F1B46BACF}"/>
    <cellStyle name="Normal 3 2 2 2 2 20 11 2 2 5" xfId="30049" xr:uid="{E76180A8-C45A-40EC-B360-C3096F8BCEA0}"/>
    <cellStyle name="Normal 3 2 2 2 2 20 11 2 2 6" xfId="30050" xr:uid="{28976E7A-1F0F-4917-BE64-1DB79BB35E87}"/>
    <cellStyle name="Normal 3 2 2 2 2 20 11 2 2 7" xfId="30051" xr:uid="{6C301CD1-5648-4D8E-B1F4-A97170AE8388}"/>
    <cellStyle name="Normal 3 2 2 2 2 20 11 2 2 8" xfId="30052" xr:uid="{4A57CBFC-B800-4F5B-A110-78B35DBF3E5C}"/>
    <cellStyle name="Normal 3 2 2 2 2 20 11 2 2 8 2" xfId="30053" xr:uid="{8D26746E-066B-4D03-B15A-1979F1815AED}"/>
    <cellStyle name="Normal 3 2 2 2 2 20 11 2 2 8 3" xfId="30054" xr:uid="{82598C35-C1CB-4DB0-A3E7-3EAADFE829EC}"/>
    <cellStyle name="Normal 3 2 2 2 2 20 11 2 2 8 4" xfId="30055" xr:uid="{15D641C2-B594-45C5-84D5-E15B9C6EBD6E}"/>
    <cellStyle name="Normal 3 2 2 2 2 20 11 2 2 9" xfId="30056" xr:uid="{86949F6D-9583-4B80-9AF9-AC3805A48822}"/>
    <cellStyle name="Normal 3 2 2 2 2 20 11 2 3" xfId="30057" xr:uid="{C9250623-B79A-468C-95A4-4669753DC8EC}"/>
    <cellStyle name="Normal 3 2 2 2 2 20 11 2 3 2" xfId="30058" xr:uid="{7EF1972B-BD76-4892-BFBB-D7D5C40779FB}"/>
    <cellStyle name="Normal 3 2 2 2 2 20 11 2 3 2 2" xfId="30059" xr:uid="{647844E0-7429-4882-BDC8-A452D5FDC17A}"/>
    <cellStyle name="Normal 3 2 2 2 2 20 11 2 3 2 3" xfId="30060" xr:uid="{B9ACB968-7319-437B-A445-2A61D1188420}"/>
    <cellStyle name="Normal 3 2 2 2 2 20 11 2 3 2 4" xfId="30061" xr:uid="{B44697B1-CCE1-4217-A851-3AF49D1846CA}"/>
    <cellStyle name="Normal 3 2 2 2 2 20 11 2 3 3" xfId="30062" xr:uid="{AF6EDB99-2A18-4C2C-AED0-065977A0F14D}"/>
    <cellStyle name="Normal 3 2 2 2 2 20 11 2 3 4" xfId="30063" xr:uid="{D9371371-E80C-4EF1-85ED-0A33FC79EE44}"/>
    <cellStyle name="Normal 3 2 2 2 2 20 11 2 3 5" xfId="30064" xr:uid="{6CA16776-DAB5-4664-84AD-75602853B014}"/>
    <cellStyle name="Normal 3 2 2 2 2 20 11 2 3 6" xfId="30065" xr:uid="{6295A8A2-E42C-495E-B1BF-08AFAECD7495}"/>
    <cellStyle name="Normal 3 2 2 2 2 20 11 2 4" xfId="30066" xr:uid="{5B623158-33DB-4323-AA6F-BC18811B7916}"/>
    <cellStyle name="Normal 3 2 2 2 2 20 11 2 5" xfId="30067" xr:uid="{29F766B4-FD4C-418F-A542-2D98FC7A113F}"/>
    <cellStyle name="Normal 3 2 2 2 2 20 11 2 6" xfId="30068" xr:uid="{D2F91298-52DA-4577-8603-FAF0BDE0742A}"/>
    <cellStyle name="Normal 3 2 2 2 2 20 11 2 7" xfId="30069" xr:uid="{53F81F4C-8082-442F-BE71-65527B4B7582}"/>
    <cellStyle name="Normal 3 2 2 2 2 20 11 2 8" xfId="30070" xr:uid="{9A6E894A-9071-4C90-ACD2-1CC5382206DC}"/>
    <cellStyle name="Normal 3 2 2 2 2 20 11 2 8 2" xfId="30071" xr:uid="{278F3A91-6C5B-4523-A2D3-D4418FFA41F5}"/>
    <cellStyle name="Normal 3 2 2 2 2 20 11 2 8 3" xfId="30072" xr:uid="{1349EC89-6CA9-4D3A-A55B-460F8938A41D}"/>
    <cellStyle name="Normal 3 2 2 2 2 20 11 2 8 4" xfId="30073" xr:uid="{B76FE19B-3BD0-4791-902A-7F9194B18522}"/>
    <cellStyle name="Normal 3 2 2 2 2 20 11 2 9" xfId="30074" xr:uid="{AE7AA955-4C72-4355-BA35-AB828CC32D3A}"/>
    <cellStyle name="Normal 3 2 2 2 2 20 11 3" xfId="30075" xr:uid="{F1E04E88-EF6B-4058-AC76-E76B965B361E}"/>
    <cellStyle name="Normal 3 2 2 2 2 20 11 4" xfId="30076" xr:uid="{0130E1D5-7427-4533-AFA6-F83FD82EA128}"/>
    <cellStyle name="Normal 3 2 2 2 2 20 11 5" xfId="30077" xr:uid="{10B93605-4663-4DE2-A0A1-8039254283B7}"/>
    <cellStyle name="Normal 3 2 2 2 2 20 11 5 2" xfId="30078" xr:uid="{E9D2ED79-3134-4B7D-8897-107B96F75394}"/>
    <cellStyle name="Normal 3 2 2 2 2 20 11 5 2 2" xfId="30079" xr:uid="{5D3C7A84-8EEC-40EF-A5D0-6325D2B4C23B}"/>
    <cellStyle name="Normal 3 2 2 2 2 20 11 5 2 3" xfId="30080" xr:uid="{63E77527-8403-449C-BBCC-583F0F1C817B}"/>
    <cellStyle name="Normal 3 2 2 2 2 20 11 5 2 4" xfId="30081" xr:uid="{7BFAB001-0480-4994-8170-BC9E6658AC83}"/>
    <cellStyle name="Normal 3 2 2 2 2 20 11 5 3" xfId="30082" xr:uid="{2F8B3A44-514E-4D0B-B4A9-957F8C6EE785}"/>
    <cellStyle name="Normal 3 2 2 2 2 20 11 5 4" xfId="30083" xr:uid="{8A996EDE-1BCB-43EA-B821-795BD08CC98B}"/>
    <cellStyle name="Normal 3 2 2 2 2 20 11 5 5" xfId="30084" xr:uid="{4B54AF7F-55A5-45FB-8A3D-563C49F51B39}"/>
    <cellStyle name="Normal 3 2 2 2 2 20 11 5 6" xfId="30085" xr:uid="{9698F68D-8EB6-4EE7-AB81-4A7B367036AD}"/>
    <cellStyle name="Normal 3 2 2 2 2 20 11 6" xfId="30086" xr:uid="{222669E4-BA97-47FB-8C85-F90DAF4B9CA1}"/>
    <cellStyle name="Normal 3 2 2 2 2 20 11 7" xfId="30087" xr:uid="{2926A886-37EE-4D77-B23A-8736E485E38F}"/>
    <cellStyle name="Normal 3 2 2 2 2 20 11 8" xfId="30088" xr:uid="{43D30E50-B589-49F9-A3F0-DC9369E76D36}"/>
    <cellStyle name="Normal 3 2 2 2 2 20 11 9" xfId="30089" xr:uid="{9BFE9EA7-6BE1-4F43-9F1E-5B0C28072DA5}"/>
    <cellStyle name="Normal 3 2 2 2 2 20 12" xfId="30090" xr:uid="{00746FE2-D48D-4C82-AA52-95CA9D58E9D7}"/>
    <cellStyle name="Normal 3 2 2 2 2 20 13" xfId="30091" xr:uid="{07D7A323-929A-458D-9EC8-0D7CA85576CF}"/>
    <cellStyle name="Normal 3 2 2 2 2 20 13 10" xfId="30092" xr:uid="{1C318F28-AF4F-434B-A4B7-776697F7C25B}"/>
    <cellStyle name="Normal 3 2 2 2 2 20 13 11" xfId="30093" xr:uid="{6D6DD98D-9DC5-4330-B6C1-18F40177B88A}"/>
    <cellStyle name="Normal 3 2 2 2 2 20 13 2" xfId="30094" xr:uid="{37336C17-B828-47FD-BAD2-28EB1EA18B2E}"/>
    <cellStyle name="Normal 3 2 2 2 2 20 13 2 10" xfId="30095" xr:uid="{1EAFCA67-E846-4619-AB58-A55B60E79F22}"/>
    <cellStyle name="Normal 3 2 2 2 2 20 13 2 11" xfId="30096" xr:uid="{D8124A2C-A16F-4BB3-A8A8-2DD8ADB0A7CF}"/>
    <cellStyle name="Normal 3 2 2 2 2 20 13 2 2" xfId="30097" xr:uid="{C6176388-BADA-4E09-8337-CA74BAAEF8D2}"/>
    <cellStyle name="Normal 3 2 2 2 2 20 13 2 2 2" xfId="30098" xr:uid="{441942B9-AF62-4E0C-89D7-88C08C2C30F5}"/>
    <cellStyle name="Normal 3 2 2 2 2 20 13 2 2 2 2" xfId="30099" xr:uid="{4033627A-6745-4B18-A2FC-C08688BAC968}"/>
    <cellStyle name="Normal 3 2 2 2 2 20 13 2 2 2 3" xfId="30100" xr:uid="{33426DAC-AB10-4D47-B885-3E765955F75F}"/>
    <cellStyle name="Normal 3 2 2 2 2 20 13 2 2 2 4" xfId="30101" xr:uid="{D32B811C-A0BF-4BE3-88E9-CA85064E7A72}"/>
    <cellStyle name="Normal 3 2 2 2 2 20 13 2 2 3" xfId="30102" xr:uid="{B403AD75-A81B-4ACD-AF1B-F03CB0CD21A0}"/>
    <cellStyle name="Normal 3 2 2 2 2 20 13 2 2 4" xfId="30103" xr:uid="{B65791DA-D234-4C03-9707-4AA7211141EF}"/>
    <cellStyle name="Normal 3 2 2 2 2 20 13 2 2 5" xfId="30104" xr:uid="{82CCB75B-DF04-42AE-AE59-97725B7356EE}"/>
    <cellStyle name="Normal 3 2 2 2 2 20 13 2 2 6" xfId="30105" xr:uid="{75F38CB2-35D0-48BA-9DA7-87B9B75D0DCE}"/>
    <cellStyle name="Normal 3 2 2 2 2 20 13 2 3" xfId="30106" xr:uid="{17834151-AFBB-492C-B87D-81292DE60AEB}"/>
    <cellStyle name="Normal 3 2 2 2 2 20 13 2 4" xfId="30107" xr:uid="{A936D9C3-A928-471D-BD37-C5A23381B238}"/>
    <cellStyle name="Normal 3 2 2 2 2 20 13 2 5" xfId="30108" xr:uid="{4A7F9E72-90C9-4D78-B93B-A73696E1B182}"/>
    <cellStyle name="Normal 3 2 2 2 2 20 13 2 6" xfId="30109" xr:uid="{B967BD51-14C6-4694-B377-A107B901E76C}"/>
    <cellStyle name="Normal 3 2 2 2 2 20 13 2 7" xfId="30110" xr:uid="{B3B1EFB2-1AF3-4943-BDD3-49F8076F2C1D}"/>
    <cellStyle name="Normal 3 2 2 2 2 20 13 2 8" xfId="30111" xr:uid="{5BB24B37-AC77-47B2-9FBE-746E15D46226}"/>
    <cellStyle name="Normal 3 2 2 2 2 20 13 2 8 2" xfId="30112" xr:uid="{029369FA-BD29-41A2-B22E-F3453A5C3763}"/>
    <cellStyle name="Normal 3 2 2 2 2 20 13 2 8 3" xfId="30113" xr:uid="{DE9D5D4E-0E60-4CD5-AAFB-59654345F1CE}"/>
    <cellStyle name="Normal 3 2 2 2 2 20 13 2 8 4" xfId="30114" xr:uid="{74866CCF-C2C5-471B-A657-5D2DBD21B0B3}"/>
    <cellStyle name="Normal 3 2 2 2 2 20 13 2 9" xfId="30115" xr:uid="{85B5D3FE-E15A-4C43-8015-6C61DDDD900F}"/>
    <cellStyle name="Normal 3 2 2 2 2 20 13 3" xfId="30116" xr:uid="{64EF318A-C367-43E7-A0C8-AF2F5C44AB32}"/>
    <cellStyle name="Normal 3 2 2 2 2 20 13 3 2" xfId="30117" xr:uid="{92775DB4-3ECB-4049-AB24-B546FFD06C4B}"/>
    <cellStyle name="Normal 3 2 2 2 2 20 13 3 2 2" xfId="30118" xr:uid="{D1177D83-BD28-4723-AE6B-4B7D18895508}"/>
    <cellStyle name="Normal 3 2 2 2 2 20 13 3 2 3" xfId="30119" xr:uid="{DF1B510A-E370-4C2D-B23D-3B045AB14EED}"/>
    <cellStyle name="Normal 3 2 2 2 2 20 13 3 2 4" xfId="30120" xr:uid="{2EA6E126-0592-42E6-A57E-D3607C887DDB}"/>
    <cellStyle name="Normal 3 2 2 2 2 20 13 3 3" xfId="30121" xr:uid="{23207DC1-EDA9-4C1B-BEEE-3FA62009E4D9}"/>
    <cellStyle name="Normal 3 2 2 2 2 20 13 3 4" xfId="30122" xr:uid="{E87D6008-06BB-4109-8302-2A5B7CE27F8D}"/>
    <cellStyle name="Normal 3 2 2 2 2 20 13 3 5" xfId="30123" xr:uid="{8F4DB6FE-98B3-4E35-981B-B65596F2A795}"/>
    <cellStyle name="Normal 3 2 2 2 2 20 13 3 6" xfId="30124" xr:uid="{C5EABB87-9196-4A7A-B339-964C9287AADB}"/>
    <cellStyle name="Normal 3 2 2 2 2 20 13 4" xfId="30125" xr:uid="{E3C35AA0-8221-40E4-87B9-9333D5E32201}"/>
    <cellStyle name="Normal 3 2 2 2 2 20 13 5" xfId="30126" xr:uid="{755C0A2C-4A19-46A4-A9B3-7763346642F2}"/>
    <cellStyle name="Normal 3 2 2 2 2 20 13 6" xfId="30127" xr:uid="{E41D9A6D-5C29-48AE-9339-55EEEB1092D9}"/>
    <cellStyle name="Normal 3 2 2 2 2 20 13 7" xfId="30128" xr:uid="{8CB86151-B6D3-4FCF-8BD4-7CD98CCB30D1}"/>
    <cellStyle name="Normal 3 2 2 2 2 20 13 8" xfId="30129" xr:uid="{F2C445A8-4896-4176-A426-3FF9580AB140}"/>
    <cellStyle name="Normal 3 2 2 2 2 20 13 8 2" xfId="30130" xr:uid="{3B2F1808-A4F9-4E83-9853-7DDB725C6540}"/>
    <cellStyle name="Normal 3 2 2 2 2 20 13 8 3" xfId="30131" xr:uid="{23777BC4-A191-4229-B21A-8EE81F635278}"/>
    <cellStyle name="Normal 3 2 2 2 2 20 13 8 4" xfId="30132" xr:uid="{7EE274E1-D8C9-4EFF-8880-B437BFC52669}"/>
    <cellStyle name="Normal 3 2 2 2 2 20 13 9" xfId="30133" xr:uid="{CFD7BB88-772B-422D-A959-B8EFEC90B17F}"/>
    <cellStyle name="Normal 3 2 2 2 2 20 14" xfId="30134" xr:uid="{D609C0B0-76B5-4D13-80E3-730ABB043F5A}"/>
    <cellStyle name="Normal 3 2 2 2 2 20 15" xfId="30135" xr:uid="{2DA37CBF-6AE9-4262-9FD5-9203BD35D580}"/>
    <cellStyle name="Normal 3 2 2 2 2 20 15 2" xfId="30136" xr:uid="{D95BBD4B-351F-4E9C-9531-63A75C2BC4A6}"/>
    <cellStyle name="Normal 3 2 2 2 2 20 15 2 2" xfId="30137" xr:uid="{C8FD1EE5-70A5-4B82-AD4D-62188C282772}"/>
    <cellStyle name="Normal 3 2 2 2 2 20 15 2 3" xfId="30138" xr:uid="{8212267E-D962-41BB-A944-95ABF63FA59D}"/>
    <cellStyle name="Normal 3 2 2 2 2 20 15 2 4" xfId="30139" xr:uid="{057036AF-08A2-4F2C-8626-2E229D15E6CA}"/>
    <cellStyle name="Normal 3 2 2 2 2 20 15 3" xfId="30140" xr:uid="{F57A2B0B-1945-4941-AEC9-586962149885}"/>
    <cellStyle name="Normal 3 2 2 2 2 20 15 4" xfId="30141" xr:uid="{8698F86E-367D-4A80-89FF-EAA8A2A4AD50}"/>
    <cellStyle name="Normal 3 2 2 2 2 20 15 5" xfId="30142" xr:uid="{C3DE42F5-C603-4CD3-A572-F743ECF86601}"/>
    <cellStyle name="Normal 3 2 2 2 2 20 15 6" xfId="30143" xr:uid="{70B48591-EE1D-4890-9B80-0356B622EA4F}"/>
    <cellStyle name="Normal 3 2 2 2 2 20 16" xfId="30144" xr:uid="{DC891D1E-A1E3-4A09-9B14-F13CD504B38C}"/>
    <cellStyle name="Normal 3 2 2 2 2 20 17" xfId="30145" xr:uid="{618795A9-34AE-4D25-AA8E-0FC33E005948}"/>
    <cellStyle name="Normal 3 2 2 2 2 20 18" xfId="30146" xr:uid="{14B29B13-638B-4F8F-B6B6-ECC152C22AB6}"/>
    <cellStyle name="Normal 3 2 2 2 2 20 19" xfId="30147" xr:uid="{555CBDCB-D73E-4204-B2A3-DA0C9EBA56BC}"/>
    <cellStyle name="Normal 3 2 2 2 2 20 2" xfId="30148" xr:uid="{F71FEF9E-C9FC-43AE-AB9C-0CF41430AF80}"/>
    <cellStyle name="Normal 3 2 2 2 2 20 2 10" xfId="30149" xr:uid="{FDC3E7A9-B150-4B49-B0A8-9BBD266A5F15}"/>
    <cellStyle name="Normal 3 2 2 2 2 20 2 11" xfId="30150" xr:uid="{977993F2-41B6-4E95-B7EA-A74C49908CAD}"/>
    <cellStyle name="Normal 3 2 2 2 2 20 2 12" xfId="30151" xr:uid="{C0F9BBFA-AE7B-488C-B0C2-2698493EF4A6}"/>
    <cellStyle name="Normal 3 2 2 2 2 20 2 13" xfId="30152" xr:uid="{C888365C-E4F4-47DF-9BF5-341A73C95AC6}"/>
    <cellStyle name="Normal 3 2 2 2 2 20 2 13 2" xfId="30153" xr:uid="{C4D12248-ED70-402E-9770-334EB042BD27}"/>
    <cellStyle name="Normal 3 2 2 2 2 20 2 13 3" xfId="30154" xr:uid="{37A13A12-F73C-47FB-9EF3-DB03FA47D48C}"/>
    <cellStyle name="Normal 3 2 2 2 2 20 2 13 4" xfId="30155" xr:uid="{341A7A8B-D7DA-4E74-BBDF-523CC5AD3612}"/>
    <cellStyle name="Normal 3 2 2 2 2 20 2 14" xfId="30156" xr:uid="{8AB275A5-9702-4C57-A3F5-4C88498DE81F}"/>
    <cellStyle name="Normal 3 2 2 2 2 20 2 15" xfId="30157" xr:uid="{20B75235-3CD7-4A6F-935C-6EF21D3A5417}"/>
    <cellStyle name="Normal 3 2 2 2 2 20 2 16" xfId="30158" xr:uid="{486594EB-0BAF-4E1B-B34A-79B465C1FE23}"/>
    <cellStyle name="Normal 3 2 2 2 2 20 2 2" xfId="30159" xr:uid="{CE008C49-CDF5-4AC2-A966-8A98A3B712A7}"/>
    <cellStyle name="Normal 3 2 2 2 2 20 2 2 10" xfId="30160" xr:uid="{2165D6CA-8662-4244-95B3-2E65A9274BC8}"/>
    <cellStyle name="Normal 3 2 2 2 2 20 2 2 11" xfId="30161" xr:uid="{F23A0A05-4A61-4FD8-8A5C-DDD58CFAB9B7}"/>
    <cellStyle name="Normal 3 2 2 2 2 20 2 2 11 2" xfId="30162" xr:uid="{89D4E96E-64F2-43EE-9E37-FF64DF58ADC0}"/>
    <cellStyle name="Normal 3 2 2 2 2 20 2 2 11 3" xfId="30163" xr:uid="{1A2F8D57-16AC-4577-857C-012DD2CD9DB9}"/>
    <cellStyle name="Normal 3 2 2 2 2 20 2 2 11 4" xfId="30164" xr:uid="{2EBE2619-55AA-41EF-A12C-910C325F1150}"/>
    <cellStyle name="Normal 3 2 2 2 2 20 2 2 12" xfId="30165" xr:uid="{5BB25C9A-BC39-4FFD-8468-E70EEB8181B8}"/>
    <cellStyle name="Normal 3 2 2 2 2 20 2 2 13" xfId="30166" xr:uid="{50C07DFB-8929-42BE-9008-7A9523A1D300}"/>
    <cellStyle name="Normal 3 2 2 2 2 20 2 2 14" xfId="30167" xr:uid="{DF88D5D3-3451-4105-8958-1A536B5105CB}"/>
    <cellStyle name="Normal 3 2 2 2 2 20 2 2 2" xfId="30168" xr:uid="{AEB8F83B-573D-42C0-BBB7-16C424811E85}"/>
    <cellStyle name="Normal 3 2 2 2 2 20 2 2 2 10" xfId="30169" xr:uid="{4B87178F-653E-4B9C-BFDC-9D908BE17290}"/>
    <cellStyle name="Normal 3 2 2 2 2 20 2 2 2 11" xfId="30170" xr:uid="{C471AC80-D7FC-4AB8-B53E-120FD4D8F30F}"/>
    <cellStyle name="Normal 3 2 2 2 2 20 2 2 2 2" xfId="30171" xr:uid="{4B0B2312-4B3B-4AC3-BC0E-4686328ECDAF}"/>
    <cellStyle name="Normal 3 2 2 2 2 20 2 2 2 2 10" xfId="30172" xr:uid="{7CC8CDE4-C457-4A18-9C63-D756D535E4E9}"/>
    <cellStyle name="Normal 3 2 2 2 2 20 2 2 2 2 11" xfId="30173" xr:uid="{A032AD7B-9BD3-443E-BA97-A45BC0E163B0}"/>
    <cellStyle name="Normal 3 2 2 2 2 20 2 2 2 2 2" xfId="30174" xr:uid="{EC66B4CE-524C-4435-8C34-39EF1F232A5C}"/>
    <cellStyle name="Normal 3 2 2 2 2 20 2 2 2 2 2 2" xfId="30175" xr:uid="{E729400C-A7FD-4897-B60B-F7AB45095608}"/>
    <cellStyle name="Normal 3 2 2 2 2 20 2 2 2 2 2 2 2" xfId="30176" xr:uid="{94A9B9C7-F1B0-4245-AEB8-A39DA14D63B6}"/>
    <cellStyle name="Normal 3 2 2 2 2 20 2 2 2 2 2 2 3" xfId="30177" xr:uid="{4C7A5B7F-04DE-432F-B9A5-C266E42FE627}"/>
    <cellStyle name="Normal 3 2 2 2 2 20 2 2 2 2 2 2 4" xfId="30178" xr:uid="{D2AB09FB-553B-41F3-96DA-EDDB79119F74}"/>
    <cellStyle name="Normal 3 2 2 2 2 20 2 2 2 2 2 3" xfId="30179" xr:uid="{6E624763-CEC7-4CAE-BB8C-4C279B9E326A}"/>
    <cellStyle name="Normal 3 2 2 2 2 20 2 2 2 2 2 4" xfId="30180" xr:uid="{A13C27B5-5924-426F-9711-AB4EB977C5A7}"/>
    <cellStyle name="Normal 3 2 2 2 2 20 2 2 2 2 2 5" xfId="30181" xr:uid="{B16D0D06-631C-4CE6-8C98-2D1A751A419F}"/>
    <cellStyle name="Normal 3 2 2 2 2 20 2 2 2 2 2 6" xfId="30182" xr:uid="{08F726B8-0F5E-4C64-B301-30149B6A5BA8}"/>
    <cellStyle name="Normal 3 2 2 2 2 20 2 2 2 2 3" xfId="30183" xr:uid="{8A040C6B-C880-4F3F-A904-F4345B1ABE91}"/>
    <cellStyle name="Normal 3 2 2 2 2 20 2 2 2 2 4" xfId="30184" xr:uid="{EF42D4EB-9AE7-46DF-B3BD-E87795ADE0C5}"/>
    <cellStyle name="Normal 3 2 2 2 2 20 2 2 2 2 5" xfId="30185" xr:uid="{208FBF61-BCBA-4167-8456-A22D7AF44A07}"/>
    <cellStyle name="Normal 3 2 2 2 2 20 2 2 2 2 6" xfId="30186" xr:uid="{9003A679-0C12-4C2F-855A-A20EDD6473E8}"/>
    <cellStyle name="Normal 3 2 2 2 2 20 2 2 2 2 7" xfId="30187" xr:uid="{35F9EF74-FD2E-4EE6-8A39-B963B909E891}"/>
    <cellStyle name="Normal 3 2 2 2 2 20 2 2 2 2 8" xfId="30188" xr:uid="{BA8B0DDD-D22A-4887-A0CE-4298526A3D9F}"/>
    <cellStyle name="Normal 3 2 2 2 2 20 2 2 2 2 8 2" xfId="30189" xr:uid="{40EEF296-C3E7-4943-84F1-27D7E927A294}"/>
    <cellStyle name="Normal 3 2 2 2 2 20 2 2 2 2 8 3" xfId="30190" xr:uid="{ACABEA19-7B4D-44A5-80A5-55E67541511F}"/>
    <cellStyle name="Normal 3 2 2 2 2 20 2 2 2 2 8 4" xfId="30191" xr:uid="{AA58084E-5EC6-4E10-919E-8F1376668878}"/>
    <cellStyle name="Normal 3 2 2 2 2 20 2 2 2 2 9" xfId="30192" xr:uid="{E85A751A-905D-4017-A87F-F8CBEBF1164E}"/>
    <cellStyle name="Normal 3 2 2 2 2 20 2 2 2 3" xfId="30193" xr:uid="{3BEE5DF2-B625-4A58-BCC2-F94FE36071A8}"/>
    <cellStyle name="Normal 3 2 2 2 2 20 2 2 2 3 2" xfId="30194" xr:uid="{08638288-C3B1-4D30-9EE5-6DBD18D80E1C}"/>
    <cellStyle name="Normal 3 2 2 2 2 20 2 2 2 3 2 2" xfId="30195" xr:uid="{86446069-7790-4290-92AB-0CBB70BD84F4}"/>
    <cellStyle name="Normal 3 2 2 2 2 20 2 2 2 3 2 3" xfId="30196" xr:uid="{A9C28FFC-0BAA-4647-9608-3A1911636AC9}"/>
    <cellStyle name="Normal 3 2 2 2 2 20 2 2 2 3 2 4" xfId="30197" xr:uid="{C4021C56-F2BA-4FC8-995E-5963BB6F03B0}"/>
    <cellStyle name="Normal 3 2 2 2 2 20 2 2 2 3 3" xfId="30198" xr:uid="{8410ABC7-E52F-4754-B232-19444B61BDBB}"/>
    <cellStyle name="Normal 3 2 2 2 2 20 2 2 2 3 4" xfId="30199" xr:uid="{0BC6D72A-4A8B-4BDB-B915-E74514B208FB}"/>
    <cellStyle name="Normal 3 2 2 2 2 20 2 2 2 3 5" xfId="30200" xr:uid="{534409A4-A00E-4582-9E82-321658BA2273}"/>
    <cellStyle name="Normal 3 2 2 2 2 20 2 2 2 3 6" xfId="30201" xr:uid="{766F2BAB-6E94-43C3-930B-22B31812D0C4}"/>
    <cellStyle name="Normal 3 2 2 2 2 20 2 2 2 4" xfId="30202" xr:uid="{B20A309A-B5F5-4F2E-B0AF-86504C78B173}"/>
    <cellStyle name="Normal 3 2 2 2 2 20 2 2 2 5" xfId="30203" xr:uid="{BAF87D8D-E196-4A8A-B916-9CD1E5A4761E}"/>
    <cellStyle name="Normal 3 2 2 2 2 20 2 2 2 6" xfId="30204" xr:uid="{A4B2D442-4038-42C6-AC0D-E41844088999}"/>
    <cellStyle name="Normal 3 2 2 2 2 20 2 2 2 7" xfId="30205" xr:uid="{34AEF10C-C11B-4591-AF5B-F261C0FD96F0}"/>
    <cellStyle name="Normal 3 2 2 2 2 20 2 2 2 8" xfId="30206" xr:uid="{12D97124-B5FA-484F-B0F0-C0023FF3EAE1}"/>
    <cellStyle name="Normal 3 2 2 2 2 20 2 2 2 8 2" xfId="30207" xr:uid="{F6EC5989-A5E7-4546-B96F-5BDFF9E8A0E1}"/>
    <cellStyle name="Normal 3 2 2 2 2 20 2 2 2 8 3" xfId="30208" xr:uid="{DFBF3537-4D8F-4A39-9A55-3161F3D71933}"/>
    <cellStyle name="Normal 3 2 2 2 2 20 2 2 2 8 4" xfId="30209" xr:uid="{5D50B8E7-2439-4907-B25E-3DEC4D0A950C}"/>
    <cellStyle name="Normal 3 2 2 2 2 20 2 2 2 9" xfId="30210" xr:uid="{60D6CB02-A1AF-4BD0-A0F4-105F79D867D7}"/>
    <cellStyle name="Normal 3 2 2 2 2 20 2 2 3" xfId="30211" xr:uid="{82AB0DBF-15C1-4295-BA9E-30F9C0993F60}"/>
    <cellStyle name="Normal 3 2 2 2 2 20 2 2 4" xfId="30212" xr:uid="{EC8BF6E4-4F62-45CC-8D32-A83E259E02F1}"/>
    <cellStyle name="Normal 3 2 2 2 2 20 2 2 5" xfId="30213" xr:uid="{BC181370-1C4E-456C-A67F-C9A0105C11CC}"/>
    <cellStyle name="Normal 3 2 2 2 2 20 2 2 5 2" xfId="30214" xr:uid="{3D553CF9-346A-47D8-8844-B885177C8D50}"/>
    <cellStyle name="Normal 3 2 2 2 2 20 2 2 5 2 2" xfId="30215" xr:uid="{8E7FA367-693E-4388-88C9-E5D9B19EA9E4}"/>
    <cellStyle name="Normal 3 2 2 2 2 20 2 2 5 2 3" xfId="30216" xr:uid="{1C7FDB71-8CDF-45E4-BB55-46BB556426F4}"/>
    <cellStyle name="Normal 3 2 2 2 2 20 2 2 5 2 4" xfId="30217" xr:uid="{B7BEEDA5-3F8E-4FFF-8141-A0E44A0997D1}"/>
    <cellStyle name="Normal 3 2 2 2 2 20 2 2 5 3" xfId="30218" xr:uid="{FC8546B7-57E5-4D45-84B4-6BA5D522988E}"/>
    <cellStyle name="Normal 3 2 2 2 2 20 2 2 5 4" xfId="30219" xr:uid="{9521EFF0-7D53-4F47-92A7-0B6D23AC7F42}"/>
    <cellStyle name="Normal 3 2 2 2 2 20 2 2 5 5" xfId="30220" xr:uid="{AF946DBA-B6DF-451F-94AA-8723392F848F}"/>
    <cellStyle name="Normal 3 2 2 2 2 20 2 2 5 6" xfId="30221" xr:uid="{00B8679A-92CE-4E83-A2E4-0A174A49FF0E}"/>
    <cellStyle name="Normal 3 2 2 2 2 20 2 2 6" xfId="30222" xr:uid="{962D3FBB-E122-4E15-834B-F39D829BF1D4}"/>
    <cellStyle name="Normal 3 2 2 2 2 20 2 2 7" xfId="30223" xr:uid="{761D3809-43DE-4FB2-8147-EC2972CF9AEF}"/>
    <cellStyle name="Normal 3 2 2 2 2 20 2 2 8" xfId="30224" xr:uid="{655AFBA2-624A-4931-95A8-5C704B4D7C8D}"/>
    <cellStyle name="Normal 3 2 2 2 2 20 2 2 9" xfId="30225" xr:uid="{1EC41BAE-E3B2-4848-82D2-C2A038D01D21}"/>
    <cellStyle name="Normal 3 2 2 2 2 20 2 3" xfId="30226" xr:uid="{C7319F0C-BB5F-4B4E-9502-1B2D36564250}"/>
    <cellStyle name="Normal 3 2 2 2 2 20 2 4" xfId="30227" xr:uid="{684E2571-5F66-4574-9F85-A7E42A42B8E8}"/>
    <cellStyle name="Normal 3 2 2 2 2 20 2 5" xfId="30228" xr:uid="{28DD8D30-89C3-499E-BDE8-B27D5D75ACE4}"/>
    <cellStyle name="Normal 3 2 2 2 2 20 2 5 10" xfId="30229" xr:uid="{BF4EE61D-3D33-4DB3-B7E2-A09AA20F53AE}"/>
    <cellStyle name="Normal 3 2 2 2 2 20 2 5 11" xfId="30230" xr:uid="{B9A5A2BB-D142-4098-8664-38823F2BA5F6}"/>
    <cellStyle name="Normal 3 2 2 2 2 20 2 5 2" xfId="30231" xr:uid="{EC847D6C-7662-4871-B8FA-5AB51F32A70F}"/>
    <cellStyle name="Normal 3 2 2 2 2 20 2 5 2 10" xfId="30232" xr:uid="{DA705E39-9416-4B18-A5D3-BCE5B23C0534}"/>
    <cellStyle name="Normal 3 2 2 2 2 20 2 5 2 11" xfId="30233" xr:uid="{C5FADE18-4E90-4487-8BB9-B63C837493AB}"/>
    <cellStyle name="Normal 3 2 2 2 2 20 2 5 2 2" xfId="30234" xr:uid="{F042860B-91ED-4E57-8199-460A99C7E248}"/>
    <cellStyle name="Normal 3 2 2 2 2 20 2 5 2 2 2" xfId="30235" xr:uid="{7C54944E-1791-4FE7-BCB2-D794D95FDD68}"/>
    <cellStyle name="Normal 3 2 2 2 2 20 2 5 2 2 2 2" xfId="30236" xr:uid="{29E8C92E-F3D0-4B34-8C9F-36D5125A4486}"/>
    <cellStyle name="Normal 3 2 2 2 2 20 2 5 2 2 2 3" xfId="30237" xr:uid="{D79D6E52-294F-4654-A1ED-02903C951AA0}"/>
    <cellStyle name="Normal 3 2 2 2 2 20 2 5 2 2 2 4" xfId="30238" xr:uid="{3EBC23E9-1287-47E2-A44F-DFB93966ED5F}"/>
    <cellStyle name="Normal 3 2 2 2 2 20 2 5 2 2 3" xfId="30239" xr:uid="{E42CDCA3-CF6C-4DEE-831B-061EE7FA1434}"/>
    <cellStyle name="Normal 3 2 2 2 2 20 2 5 2 2 4" xfId="30240" xr:uid="{F4C07FB2-8717-4D4A-9D4A-54E949235993}"/>
    <cellStyle name="Normal 3 2 2 2 2 20 2 5 2 2 5" xfId="30241" xr:uid="{9359EF4D-4392-477C-A782-4AF5BB378A2C}"/>
    <cellStyle name="Normal 3 2 2 2 2 20 2 5 2 2 6" xfId="30242" xr:uid="{541C16EA-641E-4F5C-BAB0-BE073217DF8F}"/>
    <cellStyle name="Normal 3 2 2 2 2 20 2 5 2 3" xfId="30243" xr:uid="{C142B430-9C75-4B01-A102-A1BCDCE0C976}"/>
    <cellStyle name="Normal 3 2 2 2 2 20 2 5 2 4" xfId="30244" xr:uid="{A83AC211-5CC9-4953-BCE1-1C5E9C836A27}"/>
    <cellStyle name="Normal 3 2 2 2 2 20 2 5 2 5" xfId="30245" xr:uid="{F9AA0F35-66BF-4BA6-A91E-8E323B85377E}"/>
    <cellStyle name="Normal 3 2 2 2 2 20 2 5 2 6" xfId="30246" xr:uid="{CBE49825-D3DF-417E-B307-F9DF409BC10A}"/>
    <cellStyle name="Normal 3 2 2 2 2 20 2 5 2 7" xfId="30247" xr:uid="{9E564C4D-34B5-4EB4-AF4D-24C6748D50A6}"/>
    <cellStyle name="Normal 3 2 2 2 2 20 2 5 2 8" xfId="30248" xr:uid="{0D862AFB-B9CC-4AA5-BA60-E72D5A5BAA6D}"/>
    <cellStyle name="Normal 3 2 2 2 2 20 2 5 2 8 2" xfId="30249" xr:uid="{D375C785-3E99-490B-A0E6-0EBE6CC2BAD9}"/>
    <cellStyle name="Normal 3 2 2 2 2 20 2 5 2 8 3" xfId="30250" xr:uid="{B4DB7B8F-4044-4819-A661-4471FE590272}"/>
    <cellStyle name="Normal 3 2 2 2 2 20 2 5 2 8 4" xfId="30251" xr:uid="{1E59F0BA-DFF2-40B4-A973-BFFD30A2F517}"/>
    <cellStyle name="Normal 3 2 2 2 2 20 2 5 2 9" xfId="30252" xr:uid="{23CAD7AF-CF9C-45CE-B479-C17BC0371BE9}"/>
    <cellStyle name="Normal 3 2 2 2 2 20 2 5 3" xfId="30253" xr:uid="{AF9B311A-8640-4A58-A9D1-4D10FBCE745E}"/>
    <cellStyle name="Normal 3 2 2 2 2 20 2 5 3 2" xfId="30254" xr:uid="{5A4A9B9F-1CC3-4FBC-B324-76686EC3B046}"/>
    <cellStyle name="Normal 3 2 2 2 2 20 2 5 3 2 2" xfId="30255" xr:uid="{BD34E4E6-F1A9-4EB9-9DD8-F0040797CFB2}"/>
    <cellStyle name="Normal 3 2 2 2 2 20 2 5 3 2 3" xfId="30256" xr:uid="{6B98448B-5380-4973-8086-12876D329ACD}"/>
    <cellStyle name="Normal 3 2 2 2 2 20 2 5 3 2 4" xfId="30257" xr:uid="{A217C1A8-A404-4553-8F9B-E60FA3F9B065}"/>
    <cellStyle name="Normal 3 2 2 2 2 20 2 5 3 3" xfId="30258" xr:uid="{F04AD223-F154-4E2F-BFFF-38AF438720FA}"/>
    <cellStyle name="Normal 3 2 2 2 2 20 2 5 3 4" xfId="30259" xr:uid="{D07774CE-007D-4838-B3DF-667CFD95FBB0}"/>
    <cellStyle name="Normal 3 2 2 2 2 20 2 5 3 5" xfId="30260" xr:uid="{2EEFA25A-4338-48FA-B6DF-1942350DE570}"/>
    <cellStyle name="Normal 3 2 2 2 2 20 2 5 3 6" xfId="30261" xr:uid="{FD078461-6562-43D7-B95A-FC60F8517B4D}"/>
    <cellStyle name="Normal 3 2 2 2 2 20 2 5 4" xfId="30262" xr:uid="{342A7677-9628-4C3C-8D3E-FED10455A470}"/>
    <cellStyle name="Normal 3 2 2 2 2 20 2 5 5" xfId="30263" xr:uid="{93D7D1FD-BA3A-4B49-8F73-A52BE9D6C18B}"/>
    <cellStyle name="Normal 3 2 2 2 2 20 2 5 6" xfId="30264" xr:uid="{B810C70C-AC07-44F2-A5EB-B0AE736954BE}"/>
    <cellStyle name="Normal 3 2 2 2 2 20 2 5 7" xfId="30265" xr:uid="{679014E3-8653-4BF0-A35A-DE68C85E690B}"/>
    <cellStyle name="Normal 3 2 2 2 2 20 2 5 8" xfId="30266" xr:uid="{1D9BD9C1-C742-4BF0-9D89-8FCC459FDBA7}"/>
    <cellStyle name="Normal 3 2 2 2 2 20 2 5 8 2" xfId="30267" xr:uid="{608FE773-04BC-4A03-82E9-02556E652FEA}"/>
    <cellStyle name="Normal 3 2 2 2 2 20 2 5 8 3" xfId="30268" xr:uid="{3EF468B5-6E27-47EB-A64F-4405EA3DB4DE}"/>
    <cellStyle name="Normal 3 2 2 2 2 20 2 5 8 4" xfId="30269" xr:uid="{2A4A7123-321F-46C2-AA90-877A64B92B7B}"/>
    <cellStyle name="Normal 3 2 2 2 2 20 2 5 9" xfId="30270" xr:uid="{1BC0039D-77C1-4630-AEA6-00D3D02A4015}"/>
    <cellStyle name="Normal 3 2 2 2 2 20 2 6" xfId="30271" xr:uid="{9E1968A9-06CA-4176-B3C6-9DC606AFA1D4}"/>
    <cellStyle name="Normal 3 2 2 2 2 20 2 7" xfId="30272" xr:uid="{F6341E5F-B659-46AF-AB4B-A808207964AF}"/>
    <cellStyle name="Normal 3 2 2 2 2 20 2 7 2" xfId="30273" xr:uid="{0661C1B5-15A5-4FEC-BE57-BDC03775F122}"/>
    <cellStyle name="Normal 3 2 2 2 2 20 2 7 2 2" xfId="30274" xr:uid="{478B50F6-9D05-49D2-B45D-E7C865BB5A79}"/>
    <cellStyle name="Normal 3 2 2 2 2 20 2 7 2 3" xfId="30275" xr:uid="{126EB821-5298-448D-B560-60ABF8F92185}"/>
    <cellStyle name="Normal 3 2 2 2 2 20 2 7 2 4" xfId="30276" xr:uid="{8D4CEB42-D052-4467-8BCB-FBC85B0CF578}"/>
    <cellStyle name="Normal 3 2 2 2 2 20 2 7 3" xfId="30277" xr:uid="{7952BEEC-C837-4E84-A37E-71AA3872C743}"/>
    <cellStyle name="Normal 3 2 2 2 2 20 2 7 4" xfId="30278" xr:uid="{33B89AD9-C357-479F-A751-253FF7C214A1}"/>
    <cellStyle name="Normal 3 2 2 2 2 20 2 7 5" xfId="30279" xr:uid="{ED7F51BE-C1E9-4DB0-BF39-A968C367F860}"/>
    <cellStyle name="Normal 3 2 2 2 2 20 2 7 6" xfId="30280" xr:uid="{18ED6DE9-68C3-45FE-A360-FDAFFF38A2C3}"/>
    <cellStyle name="Normal 3 2 2 2 2 20 2 8" xfId="30281" xr:uid="{2CDD02D2-E3ED-40C5-99ED-1C5CDC3084BD}"/>
    <cellStyle name="Normal 3 2 2 2 2 20 2 9" xfId="30282" xr:uid="{891C1C45-F7E2-412C-9E54-F4AECD95EF30}"/>
    <cellStyle name="Normal 3 2 2 2 2 20 20" xfId="30283" xr:uid="{B1AD71BE-96CA-475D-BC09-395E145264B5}"/>
    <cellStyle name="Normal 3 2 2 2 2 20 21" xfId="30284" xr:uid="{F4309AC2-D164-4731-866E-F8C31BC543A0}"/>
    <cellStyle name="Normal 3 2 2 2 2 20 21 2" xfId="30285" xr:uid="{F8899B59-1E79-4353-B29E-A530600EE82A}"/>
    <cellStyle name="Normal 3 2 2 2 2 20 21 3" xfId="30286" xr:uid="{8B15B5AD-0FFD-4E44-A282-7DD7D095CFF7}"/>
    <cellStyle name="Normal 3 2 2 2 2 20 21 4" xfId="30287" xr:uid="{DAF0BEF1-0760-4499-8050-DDC4C0478F36}"/>
    <cellStyle name="Normal 3 2 2 2 2 20 22" xfId="30288" xr:uid="{874AF610-DC75-485D-AE58-C96C07DC37C5}"/>
    <cellStyle name="Normal 3 2 2 2 2 20 23" xfId="30289" xr:uid="{7FBAD3C4-65C3-4B7F-9F38-7E41935D3745}"/>
    <cellStyle name="Normal 3 2 2 2 2 20 24" xfId="30290" xr:uid="{17F85666-5F51-4D18-9225-0DFBBF5E3E51}"/>
    <cellStyle name="Normal 3 2 2 2 2 20 3" xfId="30291" xr:uid="{340E7796-9F06-4E3C-B8DC-DD2A8D8DB64C}"/>
    <cellStyle name="Normal 3 2 2 2 2 20 4" xfId="30292" xr:uid="{0D2A310C-41A4-4A3A-B836-2C1005FD6D99}"/>
    <cellStyle name="Normal 3 2 2 2 2 20 5" xfId="30293" xr:uid="{6690696D-C19B-4BA6-9822-1D03391F67E5}"/>
    <cellStyle name="Normal 3 2 2 2 2 20 6" xfId="30294" xr:uid="{785EE641-5E2B-4603-BACF-63D62648431A}"/>
    <cellStyle name="Normal 3 2 2 2 2 20 7" xfId="30295" xr:uid="{EFCD185F-2455-4D17-B560-E066703D5908}"/>
    <cellStyle name="Normal 3 2 2 2 2 20 8" xfId="30296" xr:uid="{637C4145-2F88-47EE-BBA4-3E4249C94DC8}"/>
    <cellStyle name="Normal 3 2 2 2 2 20 9" xfId="30297" xr:uid="{D0CB7E8C-8406-4354-8E07-DC65B59CD577}"/>
    <cellStyle name="Normal 3 2 2 2 2 21" xfId="30298" xr:uid="{11151135-6440-4AB8-9CEA-D606B86A9EA9}"/>
    <cellStyle name="Normal 3 2 2 2 2 21 10" xfId="30299" xr:uid="{5B1F3B8D-F642-42F2-970E-3205DFEBE6D7}"/>
    <cellStyle name="Normal 3 2 2 2 2 21 11" xfId="30300" xr:uid="{BC215428-9100-48AA-8E72-9EA05F209160}"/>
    <cellStyle name="Normal 3 2 2 2 2 21 12" xfId="30301" xr:uid="{633C7673-715A-4774-B4E5-A3FB1908FEFF}"/>
    <cellStyle name="Normal 3 2 2 2 2 21 13" xfId="30302" xr:uid="{C493008F-2469-4CE6-8C5E-E860BCA516FE}"/>
    <cellStyle name="Normal 3 2 2 2 2 21 13 2" xfId="30303" xr:uid="{42A6A77F-0746-4A1D-9B81-DFAA9758C82E}"/>
    <cellStyle name="Normal 3 2 2 2 2 21 13 3" xfId="30304" xr:uid="{D5BF5632-E3DB-4581-81DE-7E61EA239AF5}"/>
    <cellStyle name="Normal 3 2 2 2 2 21 13 4" xfId="30305" xr:uid="{A768E863-C055-4CEC-AAB1-CCA6A3CC391C}"/>
    <cellStyle name="Normal 3 2 2 2 2 21 14" xfId="30306" xr:uid="{992DA0C5-54BF-4349-B4C4-36CB011B6CFE}"/>
    <cellStyle name="Normal 3 2 2 2 2 21 15" xfId="30307" xr:uid="{5FB04B18-EA4B-44F7-920B-6856BB66D60B}"/>
    <cellStyle name="Normal 3 2 2 2 2 21 16" xfId="30308" xr:uid="{EBF0BD5D-442E-4EB0-8A60-6767E05AE726}"/>
    <cellStyle name="Normal 3 2 2 2 2 21 2" xfId="30309" xr:uid="{C403168C-C00E-449E-B7FA-88234991F107}"/>
    <cellStyle name="Normal 3 2 2 2 2 21 2 10" xfId="30310" xr:uid="{0CEDED9F-6A2C-48C7-8AEE-F14C6F24304D}"/>
    <cellStyle name="Normal 3 2 2 2 2 21 2 11" xfId="30311" xr:uid="{9F33CE0F-22C9-4E8A-A3F5-5925A6B37371}"/>
    <cellStyle name="Normal 3 2 2 2 2 21 2 11 2" xfId="30312" xr:uid="{59EC2B9E-6C13-4EE8-BD1D-9D226357F871}"/>
    <cellStyle name="Normal 3 2 2 2 2 21 2 11 3" xfId="30313" xr:uid="{5A244423-7042-40C6-BF3E-4BFF1CAD6C3D}"/>
    <cellStyle name="Normal 3 2 2 2 2 21 2 11 4" xfId="30314" xr:uid="{398809A3-CC72-474A-B94A-A45F07A68B3D}"/>
    <cellStyle name="Normal 3 2 2 2 2 21 2 12" xfId="30315" xr:uid="{50EDEB55-C74F-46B3-AEC0-7179AA17E9DC}"/>
    <cellStyle name="Normal 3 2 2 2 2 21 2 13" xfId="30316" xr:uid="{D9F2C67E-FCAF-4E05-BDEE-BB7A7D6AD0D8}"/>
    <cellStyle name="Normal 3 2 2 2 2 21 2 14" xfId="30317" xr:uid="{E7E43365-908C-4BFD-9236-664E788D51BC}"/>
    <cellStyle name="Normal 3 2 2 2 2 21 2 2" xfId="30318" xr:uid="{45BB8DA2-249E-4A5E-AE73-EAD54BB6EDE0}"/>
    <cellStyle name="Normal 3 2 2 2 2 21 2 2 10" xfId="30319" xr:uid="{CBA20BBC-AE2B-4B17-8183-A4936349D699}"/>
    <cellStyle name="Normal 3 2 2 2 2 21 2 2 11" xfId="30320" xr:uid="{78CADFEE-7F7F-41C3-998A-BBCB1F29D806}"/>
    <cellStyle name="Normal 3 2 2 2 2 21 2 2 2" xfId="30321" xr:uid="{E63FF2EC-E9B0-4773-A6AE-02E8475C851F}"/>
    <cellStyle name="Normal 3 2 2 2 2 21 2 2 2 10" xfId="30322" xr:uid="{4CCB881B-3B55-4D51-8AE3-924D7894F596}"/>
    <cellStyle name="Normal 3 2 2 2 2 21 2 2 2 11" xfId="30323" xr:uid="{D7C48654-FF98-4923-A723-EEDFD4464EFA}"/>
    <cellStyle name="Normal 3 2 2 2 2 21 2 2 2 2" xfId="30324" xr:uid="{B245A5FB-EC61-453D-9716-6AA799DE37E6}"/>
    <cellStyle name="Normal 3 2 2 2 2 21 2 2 2 2 2" xfId="30325" xr:uid="{F85ECEC6-AFC1-4361-A995-EEF798B590D3}"/>
    <cellStyle name="Normal 3 2 2 2 2 21 2 2 2 2 2 2" xfId="30326" xr:uid="{AFBA75B8-E387-4C46-8133-3ED3CE6D2395}"/>
    <cellStyle name="Normal 3 2 2 2 2 21 2 2 2 2 2 3" xfId="30327" xr:uid="{728637F7-BE63-4A85-A3A8-0347E70EB255}"/>
    <cellStyle name="Normal 3 2 2 2 2 21 2 2 2 2 2 4" xfId="30328" xr:uid="{8016A9C8-8759-4027-9027-B40C8F9F2976}"/>
    <cellStyle name="Normal 3 2 2 2 2 21 2 2 2 2 3" xfId="30329" xr:uid="{B2606ED2-9652-464C-900C-C37CB165FEA8}"/>
    <cellStyle name="Normal 3 2 2 2 2 21 2 2 2 2 4" xfId="30330" xr:uid="{1D61F3F6-5417-4ADE-B02E-81169FFBDB0B}"/>
    <cellStyle name="Normal 3 2 2 2 2 21 2 2 2 2 5" xfId="30331" xr:uid="{0F0AE494-30D7-45E5-A3D8-F0757D8DAF5E}"/>
    <cellStyle name="Normal 3 2 2 2 2 21 2 2 2 2 6" xfId="30332" xr:uid="{F94472DC-ABB1-4ED0-A3EC-653043D9F053}"/>
    <cellStyle name="Normal 3 2 2 2 2 21 2 2 2 3" xfId="30333" xr:uid="{BAF13ECE-0D53-4DEC-B8EB-C4D8D9BBCF09}"/>
    <cellStyle name="Normal 3 2 2 2 2 21 2 2 2 4" xfId="30334" xr:uid="{8D340E7B-0423-4CCF-91C6-F39256A7D4C2}"/>
    <cellStyle name="Normal 3 2 2 2 2 21 2 2 2 5" xfId="30335" xr:uid="{D53A9619-8631-4947-9A82-251A1989680E}"/>
    <cellStyle name="Normal 3 2 2 2 2 21 2 2 2 6" xfId="30336" xr:uid="{81522CBF-3FDA-49A3-BF8B-2314273E165E}"/>
    <cellStyle name="Normal 3 2 2 2 2 21 2 2 2 7" xfId="30337" xr:uid="{4FCB8A53-DA75-42D8-89DC-D19B9C304A29}"/>
    <cellStyle name="Normal 3 2 2 2 2 21 2 2 2 8" xfId="30338" xr:uid="{B1E8AEB1-5EC5-4021-90AB-763680A00F28}"/>
    <cellStyle name="Normal 3 2 2 2 2 21 2 2 2 8 2" xfId="30339" xr:uid="{A46DA9D5-F35E-4BAD-B1DD-B9319080D602}"/>
    <cellStyle name="Normal 3 2 2 2 2 21 2 2 2 8 3" xfId="30340" xr:uid="{92C3B993-E7ED-4F8F-9980-C9AE6C727064}"/>
    <cellStyle name="Normal 3 2 2 2 2 21 2 2 2 8 4" xfId="30341" xr:uid="{E1F071CE-2632-444A-9BA5-84BD2E2DA661}"/>
    <cellStyle name="Normal 3 2 2 2 2 21 2 2 2 9" xfId="30342" xr:uid="{63FA7A99-C8F1-40E8-B7DE-04E6A70157E0}"/>
    <cellStyle name="Normal 3 2 2 2 2 21 2 2 3" xfId="30343" xr:uid="{8F424517-00B7-4CBB-9634-3E41862E7CB6}"/>
    <cellStyle name="Normal 3 2 2 2 2 21 2 2 3 2" xfId="30344" xr:uid="{93B725E3-A0B3-4F8F-A40E-CA435C9851D6}"/>
    <cellStyle name="Normal 3 2 2 2 2 21 2 2 3 2 2" xfId="30345" xr:uid="{28B505EE-6AEB-4D13-A151-C0BCEF143E68}"/>
    <cellStyle name="Normal 3 2 2 2 2 21 2 2 3 2 3" xfId="30346" xr:uid="{7BFCF985-F0A2-43C9-96A8-76C80D14F9F0}"/>
    <cellStyle name="Normal 3 2 2 2 2 21 2 2 3 2 4" xfId="30347" xr:uid="{7F40DA97-E75D-46F5-B1CF-5810817B3B80}"/>
    <cellStyle name="Normal 3 2 2 2 2 21 2 2 3 3" xfId="30348" xr:uid="{BAE45B55-1243-48D6-9295-A4063CA11B1B}"/>
    <cellStyle name="Normal 3 2 2 2 2 21 2 2 3 4" xfId="30349" xr:uid="{58440B2D-9672-465A-8AF8-6F6322DA24A8}"/>
    <cellStyle name="Normal 3 2 2 2 2 21 2 2 3 5" xfId="30350" xr:uid="{70999204-2DCF-408E-8140-C915C58D5CDD}"/>
    <cellStyle name="Normal 3 2 2 2 2 21 2 2 3 6" xfId="30351" xr:uid="{0DBE4249-9595-416B-A85A-24EA81EF17FB}"/>
    <cellStyle name="Normal 3 2 2 2 2 21 2 2 4" xfId="30352" xr:uid="{2AA7A2C9-633A-4C8C-B684-DAA226BCE64B}"/>
    <cellStyle name="Normal 3 2 2 2 2 21 2 2 5" xfId="30353" xr:uid="{84D9A87D-9204-4D1F-AE18-DCEE4C548B9E}"/>
    <cellStyle name="Normal 3 2 2 2 2 21 2 2 6" xfId="30354" xr:uid="{8AEB567F-5B03-43DA-9C17-A12C3FF302FB}"/>
    <cellStyle name="Normal 3 2 2 2 2 21 2 2 7" xfId="30355" xr:uid="{8C37F8C1-6661-4AE2-875F-F176D2F4D805}"/>
    <cellStyle name="Normal 3 2 2 2 2 21 2 2 8" xfId="30356" xr:uid="{789CFAB8-7C9E-43F2-9EB3-71B540E0E2DF}"/>
    <cellStyle name="Normal 3 2 2 2 2 21 2 2 8 2" xfId="30357" xr:uid="{02AB6FE2-5F28-4AC8-BFF6-FF2E2561C5E4}"/>
    <cellStyle name="Normal 3 2 2 2 2 21 2 2 8 3" xfId="30358" xr:uid="{8A6E34DC-8514-4C8E-8285-0A0957DA2480}"/>
    <cellStyle name="Normal 3 2 2 2 2 21 2 2 8 4" xfId="30359" xr:uid="{CB44D0B9-EC3D-4D5D-8204-47FB1D848742}"/>
    <cellStyle name="Normal 3 2 2 2 2 21 2 2 9" xfId="30360" xr:uid="{9DB8AA33-1C85-4363-9561-FCB902E05A41}"/>
    <cellStyle name="Normal 3 2 2 2 2 21 2 3" xfId="30361" xr:uid="{673A0E46-F60E-400B-AF2E-ED17E74226BE}"/>
    <cellStyle name="Normal 3 2 2 2 2 21 2 4" xfId="30362" xr:uid="{B7054D64-ECAA-42D5-A0C0-91EB11E5A7CA}"/>
    <cellStyle name="Normal 3 2 2 2 2 21 2 5" xfId="30363" xr:uid="{E57A4E98-2981-415B-937D-6C4544B01657}"/>
    <cellStyle name="Normal 3 2 2 2 2 21 2 5 2" xfId="30364" xr:uid="{5E35B70D-E529-4C31-8E38-52311442E16A}"/>
    <cellStyle name="Normal 3 2 2 2 2 21 2 5 2 2" xfId="30365" xr:uid="{C7CB226B-B233-4990-93B6-BC66A89617A5}"/>
    <cellStyle name="Normal 3 2 2 2 2 21 2 5 2 3" xfId="30366" xr:uid="{B69B2EA2-B478-424A-9C68-790A6BED0DC8}"/>
    <cellStyle name="Normal 3 2 2 2 2 21 2 5 2 4" xfId="30367" xr:uid="{F245C191-1526-44D1-A5D8-BD916985A25E}"/>
    <cellStyle name="Normal 3 2 2 2 2 21 2 5 3" xfId="30368" xr:uid="{48B60408-2D0A-4501-B3A3-3CBF01D4C70F}"/>
    <cellStyle name="Normal 3 2 2 2 2 21 2 5 4" xfId="30369" xr:uid="{8126EDC9-87A0-4351-B980-FA7E37EE6DAD}"/>
    <cellStyle name="Normal 3 2 2 2 2 21 2 5 5" xfId="30370" xr:uid="{68A4BE8D-B1AF-4402-B76A-3519639319FB}"/>
    <cellStyle name="Normal 3 2 2 2 2 21 2 5 6" xfId="30371" xr:uid="{8CB77277-EE15-470D-A157-11D34AC8898A}"/>
    <cellStyle name="Normal 3 2 2 2 2 21 2 6" xfId="30372" xr:uid="{46E92BAB-12C9-4086-8B43-0410A404C53A}"/>
    <cellStyle name="Normal 3 2 2 2 2 21 2 7" xfId="30373" xr:uid="{14AD7673-534A-4C5E-B492-59808942218E}"/>
    <cellStyle name="Normal 3 2 2 2 2 21 2 8" xfId="30374" xr:uid="{1144A76A-2277-4211-A4F5-F878A41A5E3A}"/>
    <cellStyle name="Normal 3 2 2 2 2 21 2 9" xfId="30375" xr:uid="{FFE24F19-0FBF-4317-B32F-732AA42C521F}"/>
    <cellStyle name="Normal 3 2 2 2 2 21 3" xfId="30376" xr:uid="{FBDFECE2-B55A-45C7-9D55-49414D87EB19}"/>
    <cellStyle name="Normal 3 2 2 2 2 21 4" xfId="30377" xr:uid="{5651DCAF-F638-4E51-9ED1-D437F42A7306}"/>
    <cellStyle name="Normal 3 2 2 2 2 21 5" xfId="30378" xr:uid="{71069FB7-5085-4E85-9D6B-80C084A25584}"/>
    <cellStyle name="Normal 3 2 2 2 2 21 5 10" xfId="30379" xr:uid="{B67D2E38-8980-49E5-97A3-5FAB2980A1C7}"/>
    <cellStyle name="Normal 3 2 2 2 2 21 5 11" xfId="30380" xr:uid="{02660CCF-F12F-4695-8E6F-23E261A491E4}"/>
    <cellStyle name="Normal 3 2 2 2 2 21 5 2" xfId="30381" xr:uid="{FF504A53-BF40-4501-9840-5FCAE035E9D4}"/>
    <cellStyle name="Normal 3 2 2 2 2 21 5 2 10" xfId="30382" xr:uid="{9A8E4CDA-894C-4B63-A22A-4181AAD16ADA}"/>
    <cellStyle name="Normal 3 2 2 2 2 21 5 2 11" xfId="30383" xr:uid="{8B81C050-E384-415B-AF15-3A59778FA0C9}"/>
    <cellStyle name="Normal 3 2 2 2 2 21 5 2 2" xfId="30384" xr:uid="{A4051767-5845-4B92-A7FE-3DE254CD4C55}"/>
    <cellStyle name="Normal 3 2 2 2 2 21 5 2 2 2" xfId="30385" xr:uid="{9A4F9EF6-90DE-4B43-8D22-44F5888DFB73}"/>
    <cellStyle name="Normal 3 2 2 2 2 21 5 2 2 2 2" xfId="30386" xr:uid="{F9913FF4-57DE-4217-B8D9-2AEB5EC19B75}"/>
    <cellStyle name="Normal 3 2 2 2 2 21 5 2 2 2 3" xfId="30387" xr:uid="{E77C5D01-BF33-4E9A-B5F1-E47F7D726E9C}"/>
    <cellStyle name="Normal 3 2 2 2 2 21 5 2 2 2 4" xfId="30388" xr:uid="{3918348C-12E2-4FAE-89E4-CA4FD28E74F5}"/>
    <cellStyle name="Normal 3 2 2 2 2 21 5 2 2 3" xfId="30389" xr:uid="{947795D7-B232-425C-A515-1DC04B1C3B61}"/>
    <cellStyle name="Normal 3 2 2 2 2 21 5 2 2 4" xfId="30390" xr:uid="{531EC1C3-9EA1-4EBC-848F-E25F37B3CC95}"/>
    <cellStyle name="Normal 3 2 2 2 2 21 5 2 2 5" xfId="30391" xr:uid="{8F68DA87-2429-4798-BF5C-3EE528F746CF}"/>
    <cellStyle name="Normal 3 2 2 2 2 21 5 2 2 6" xfId="30392" xr:uid="{76843107-4AA2-41F7-BA90-040179BB0DB5}"/>
    <cellStyle name="Normal 3 2 2 2 2 21 5 2 3" xfId="30393" xr:uid="{C0B0348C-03AE-432B-9056-874E1485D5CA}"/>
    <cellStyle name="Normal 3 2 2 2 2 21 5 2 4" xfId="30394" xr:uid="{910236FB-7D58-4356-8C83-9879D9C26708}"/>
    <cellStyle name="Normal 3 2 2 2 2 21 5 2 5" xfId="30395" xr:uid="{1B38D06C-07D8-48E5-B2F9-93C2A3286284}"/>
    <cellStyle name="Normal 3 2 2 2 2 21 5 2 6" xfId="30396" xr:uid="{A27CAE1B-2E4E-4200-83EE-4D6F9791C84A}"/>
    <cellStyle name="Normal 3 2 2 2 2 21 5 2 7" xfId="30397" xr:uid="{D8DE1EF8-A1D9-42FE-8AF8-A3382EC3420E}"/>
    <cellStyle name="Normal 3 2 2 2 2 21 5 2 8" xfId="30398" xr:uid="{36E720AD-32D4-4D7C-8622-55C87D66EAEB}"/>
    <cellStyle name="Normal 3 2 2 2 2 21 5 2 8 2" xfId="30399" xr:uid="{90C8607D-E951-43F4-B851-555455B73304}"/>
    <cellStyle name="Normal 3 2 2 2 2 21 5 2 8 3" xfId="30400" xr:uid="{DBDD698B-BFB8-4B9A-B8E2-986BA6182680}"/>
    <cellStyle name="Normal 3 2 2 2 2 21 5 2 8 4" xfId="30401" xr:uid="{70D41545-AA17-4834-80B2-05A41431573B}"/>
    <cellStyle name="Normal 3 2 2 2 2 21 5 2 9" xfId="30402" xr:uid="{5095120F-8FE7-4D85-8FE5-A35B01E78943}"/>
    <cellStyle name="Normal 3 2 2 2 2 21 5 3" xfId="30403" xr:uid="{8ACA7707-F0E2-42BD-8A2A-BFD1C5FE87E2}"/>
    <cellStyle name="Normal 3 2 2 2 2 21 5 3 2" xfId="30404" xr:uid="{A9EAD137-17D3-45D4-9A1F-2C44635268F8}"/>
    <cellStyle name="Normal 3 2 2 2 2 21 5 3 2 2" xfId="30405" xr:uid="{EF6BA3F1-0CE7-4D9E-A0C0-8220CE06D452}"/>
    <cellStyle name="Normal 3 2 2 2 2 21 5 3 2 3" xfId="30406" xr:uid="{9779426C-D7CE-407F-9749-69DBE099BC7C}"/>
    <cellStyle name="Normal 3 2 2 2 2 21 5 3 2 4" xfId="30407" xr:uid="{7B1A5A6F-F885-4B6C-A015-4E41ED230341}"/>
    <cellStyle name="Normal 3 2 2 2 2 21 5 3 3" xfId="30408" xr:uid="{17C49F91-B2DE-4F8D-A43F-112CD31CC344}"/>
    <cellStyle name="Normal 3 2 2 2 2 21 5 3 4" xfId="30409" xr:uid="{306C7201-AAF1-47D2-9173-EDCBFB809733}"/>
    <cellStyle name="Normal 3 2 2 2 2 21 5 3 5" xfId="30410" xr:uid="{46F2008D-7D92-4C81-A678-9E802A609ED8}"/>
    <cellStyle name="Normal 3 2 2 2 2 21 5 3 6" xfId="30411" xr:uid="{FFC5A1EF-F956-48A7-BA0E-EA1928A73B4F}"/>
    <cellStyle name="Normal 3 2 2 2 2 21 5 4" xfId="30412" xr:uid="{6BFC2F68-E6ED-4EE9-A2D4-A2A8C921E7BB}"/>
    <cellStyle name="Normal 3 2 2 2 2 21 5 5" xfId="30413" xr:uid="{08B0F883-EDA5-404E-B1FD-E15D0640D521}"/>
    <cellStyle name="Normal 3 2 2 2 2 21 5 6" xfId="30414" xr:uid="{546B50ED-E100-4D50-8192-11AA43AA24CD}"/>
    <cellStyle name="Normal 3 2 2 2 2 21 5 7" xfId="30415" xr:uid="{E7B49BCF-4ACE-4A69-8068-9619313028C8}"/>
    <cellStyle name="Normal 3 2 2 2 2 21 5 8" xfId="30416" xr:uid="{B468E1F7-CF55-4636-8876-D0F88CED1544}"/>
    <cellStyle name="Normal 3 2 2 2 2 21 5 8 2" xfId="30417" xr:uid="{034A1A7F-2271-47CC-B780-C07C79ABCB9B}"/>
    <cellStyle name="Normal 3 2 2 2 2 21 5 8 3" xfId="30418" xr:uid="{A2B13C63-3ED5-4B52-B500-4D03E22D188F}"/>
    <cellStyle name="Normal 3 2 2 2 2 21 5 8 4" xfId="30419" xr:uid="{CAEB03B1-0C51-472F-B773-DF79624433DA}"/>
    <cellStyle name="Normal 3 2 2 2 2 21 5 9" xfId="30420" xr:uid="{4FCE8DDA-9408-413A-99F4-D9B3AE88B62A}"/>
    <cellStyle name="Normal 3 2 2 2 2 21 6" xfId="30421" xr:uid="{C833C7B0-10F5-46F0-9460-41E8CF2E0198}"/>
    <cellStyle name="Normal 3 2 2 2 2 21 7" xfId="30422" xr:uid="{5C9D49B3-73CF-4E47-B7D1-FC0EB8454D94}"/>
    <cellStyle name="Normal 3 2 2 2 2 21 7 2" xfId="30423" xr:uid="{812174BA-4EF5-48FA-838C-84850315D494}"/>
    <cellStyle name="Normal 3 2 2 2 2 21 7 2 2" xfId="30424" xr:uid="{943341FF-F3E7-4A02-B3D2-C8BB3120DA11}"/>
    <cellStyle name="Normal 3 2 2 2 2 21 7 2 3" xfId="30425" xr:uid="{A0A7F2AA-3513-4722-9877-888B7FE5C46E}"/>
    <cellStyle name="Normal 3 2 2 2 2 21 7 2 4" xfId="30426" xr:uid="{5EECF093-32F7-467B-A9E3-419DBEFDD5D2}"/>
    <cellStyle name="Normal 3 2 2 2 2 21 7 3" xfId="30427" xr:uid="{D08497DE-CFCF-40EB-88A9-056990F743A8}"/>
    <cellStyle name="Normal 3 2 2 2 2 21 7 4" xfId="30428" xr:uid="{43865A73-A0BC-4F0D-B030-B60B5648CB7B}"/>
    <cellStyle name="Normal 3 2 2 2 2 21 7 5" xfId="30429" xr:uid="{96B9FE6D-4DCE-4600-8670-EC90D23E49F9}"/>
    <cellStyle name="Normal 3 2 2 2 2 21 7 6" xfId="30430" xr:uid="{CD3FE881-8C02-49A2-A64B-12796091E6A5}"/>
    <cellStyle name="Normal 3 2 2 2 2 21 8" xfId="30431" xr:uid="{1AA28294-2A87-4797-ABCD-BFF4BB3C108A}"/>
    <cellStyle name="Normal 3 2 2 2 2 21 9" xfId="30432" xr:uid="{3537D80C-8358-45A9-B944-62C8BC99F0FB}"/>
    <cellStyle name="Normal 3 2 2 2 2 22" xfId="30433" xr:uid="{FD7ACF01-0499-4D45-BA14-6F4808682D0B}"/>
    <cellStyle name="Normal 3 2 2 2 2 23" xfId="30434" xr:uid="{D4A66D54-0AE3-4F66-B4DF-671C89E70E90}"/>
    <cellStyle name="Normal 3 2 2 2 2 24" xfId="30435" xr:uid="{FD1C67CB-9358-4F68-B014-713FDE108378}"/>
    <cellStyle name="Normal 3 2 2 2 2 25" xfId="30436" xr:uid="{33F9BAD0-449D-4AD1-BC68-78011EE39BBD}"/>
    <cellStyle name="Normal 3 2 2 2 2 26" xfId="30437" xr:uid="{667F5580-DFEB-4985-BA0E-A90BDAC24DA3}"/>
    <cellStyle name="Normal 3 2 2 2 2 27" xfId="30438" xr:uid="{59B88D22-DA1B-465B-BF50-66E26A66D19F}"/>
    <cellStyle name="Normal 3 2 2 2 2 28" xfId="30439" xr:uid="{4B78E034-BB70-420D-86BA-D2ADDEFC8898}"/>
    <cellStyle name="Normal 3 2 2 2 2 29" xfId="30440" xr:uid="{81F4A8AA-2202-4293-BDC8-8F268526E563}"/>
    <cellStyle name="Normal 3 2 2 2 2 29 10" xfId="30441" xr:uid="{337594C9-9D6E-4EE3-93B3-CDFAD6588E05}"/>
    <cellStyle name="Normal 3 2 2 2 2 29 11" xfId="30442" xr:uid="{FB77B0C7-F7B3-4DFB-B3F6-1952A053B9B8}"/>
    <cellStyle name="Normal 3 2 2 2 2 29 11 2" xfId="30443" xr:uid="{2B5EF7A6-3915-4107-B3B8-CDD8EEBEF389}"/>
    <cellStyle name="Normal 3 2 2 2 2 29 11 3" xfId="30444" xr:uid="{543305C5-969F-46A1-A57A-90001BF64E64}"/>
    <cellStyle name="Normal 3 2 2 2 2 29 11 4" xfId="30445" xr:uid="{21CE8931-D65D-4000-9B78-FDDEF407EBF0}"/>
    <cellStyle name="Normal 3 2 2 2 2 29 12" xfId="30446" xr:uid="{1C6A9D2D-8CED-4838-99CC-43CC6E689FCD}"/>
    <cellStyle name="Normal 3 2 2 2 2 29 13" xfId="30447" xr:uid="{F47DCCC0-B871-4C08-89C8-A9AA8EF33679}"/>
    <cellStyle name="Normal 3 2 2 2 2 29 14" xfId="30448" xr:uid="{E54F58AB-A700-4108-84D5-11B750AEB64D}"/>
    <cellStyle name="Normal 3 2 2 2 2 29 2" xfId="30449" xr:uid="{0CB1DCC8-67A4-40AA-A80E-44F0911BD2FB}"/>
    <cellStyle name="Normal 3 2 2 2 2 29 2 10" xfId="30450" xr:uid="{E388B16E-8F2E-4C59-8BCB-ACDF46B280EF}"/>
    <cellStyle name="Normal 3 2 2 2 2 29 2 11" xfId="30451" xr:uid="{D7318693-12C8-4AE8-B506-602D8DE2C131}"/>
    <cellStyle name="Normal 3 2 2 2 2 29 2 2" xfId="30452" xr:uid="{0A950B2E-0979-4E76-AB15-DE7FCD088BCD}"/>
    <cellStyle name="Normal 3 2 2 2 2 29 2 2 10" xfId="30453" xr:uid="{911C1676-0F1B-4FBF-8F4A-FB0F2CD4D7CD}"/>
    <cellStyle name="Normal 3 2 2 2 2 29 2 2 11" xfId="30454" xr:uid="{D956D540-700C-420A-913A-D719CDC9EEB5}"/>
    <cellStyle name="Normal 3 2 2 2 2 29 2 2 2" xfId="30455" xr:uid="{65FAD210-6E6C-4B75-87C6-5759DBC92CF5}"/>
    <cellStyle name="Normal 3 2 2 2 2 29 2 2 2 2" xfId="30456" xr:uid="{A6B590F5-4EF0-49BA-A69A-7DCA5FD62EA1}"/>
    <cellStyle name="Normal 3 2 2 2 2 29 2 2 2 2 2" xfId="30457" xr:uid="{020DA9D5-08C4-422F-8B33-0E0E2D8A78B5}"/>
    <cellStyle name="Normal 3 2 2 2 2 29 2 2 2 2 3" xfId="30458" xr:uid="{49871ACC-075F-4E76-BDA3-32C79BD9D4D5}"/>
    <cellStyle name="Normal 3 2 2 2 2 29 2 2 2 2 4" xfId="30459" xr:uid="{CBBF290C-9921-4BB8-A88A-5CFC37491E08}"/>
    <cellStyle name="Normal 3 2 2 2 2 29 2 2 2 3" xfId="30460" xr:uid="{9A49E9CE-8A3A-4AC8-813D-1C7F939FF273}"/>
    <cellStyle name="Normal 3 2 2 2 2 29 2 2 2 4" xfId="30461" xr:uid="{DD6EBFD2-55D6-429A-8802-FA7512AE5801}"/>
    <cellStyle name="Normal 3 2 2 2 2 29 2 2 2 5" xfId="30462" xr:uid="{287E2D13-3425-49B6-A144-4F771BACF499}"/>
    <cellStyle name="Normal 3 2 2 2 2 29 2 2 2 6" xfId="30463" xr:uid="{D4137EC4-2A51-42C5-B34F-837C20A75D73}"/>
    <cellStyle name="Normal 3 2 2 2 2 29 2 2 3" xfId="30464" xr:uid="{FAAF8288-5E23-4954-A7F0-8EB100AAE261}"/>
    <cellStyle name="Normal 3 2 2 2 2 29 2 2 4" xfId="30465" xr:uid="{F01A5371-1E62-4CF4-8092-10BDA9C86310}"/>
    <cellStyle name="Normal 3 2 2 2 2 29 2 2 5" xfId="30466" xr:uid="{65CA09DC-B207-483C-8210-DB11F1268D0E}"/>
    <cellStyle name="Normal 3 2 2 2 2 29 2 2 6" xfId="30467" xr:uid="{511BBACB-7BDC-4A27-B8CE-9B9ACAAFD9E4}"/>
    <cellStyle name="Normal 3 2 2 2 2 29 2 2 7" xfId="30468" xr:uid="{0AB9E279-EDA5-45D4-90A4-63C2221971B7}"/>
    <cellStyle name="Normal 3 2 2 2 2 29 2 2 8" xfId="30469" xr:uid="{3912BA15-F144-422C-9025-081819659BA5}"/>
    <cellStyle name="Normal 3 2 2 2 2 29 2 2 8 2" xfId="30470" xr:uid="{F71D6336-106C-4FE9-945E-6C36E4E7354F}"/>
    <cellStyle name="Normal 3 2 2 2 2 29 2 2 8 3" xfId="30471" xr:uid="{CD8CF29A-AE7E-417E-88D0-9765522DEA9F}"/>
    <cellStyle name="Normal 3 2 2 2 2 29 2 2 8 4" xfId="30472" xr:uid="{72AF1E08-6DAB-4A40-9B4E-09EA35D83180}"/>
    <cellStyle name="Normal 3 2 2 2 2 29 2 2 9" xfId="30473" xr:uid="{D7B6E5D1-0E1B-4F24-89A7-2770932E3092}"/>
    <cellStyle name="Normal 3 2 2 2 2 29 2 3" xfId="30474" xr:uid="{3DE9900E-DA13-4D08-BBC3-57E55AA30669}"/>
    <cellStyle name="Normal 3 2 2 2 2 29 2 3 2" xfId="30475" xr:uid="{F413F911-7FBD-4021-AAD5-66368FE10770}"/>
    <cellStyle name="Normal 3 2 2 2 2 29 2 3 2 2" xfId="30476" xr:uid="{C0C8639D-E392-41D3-A471-CF66EDEEF626}"/>
    <cellStyle name="Normal 3 2 2 2 2 29 2 3 2 3" xfId="30477" xr:uid="{8D92FAA9-1F68-4047-97FE-0A0C9CC0A434}"/>
    <cellStyle name="Normal 3 2 2 2 2 29 2 3 2 4" xfId="30478" xr:uid="{D50F9780-F879-48A4-B8A8-ACB8EE987530}"/>
    <cellStyle name="Normal 3 2 2 2 2 29 2 3 3" xfId="30479" xr:uid="{59039F66-AFAC-4A0F-8F1C-0E02528423BC}"/>
    <cellStyle name="Normal 3 2 2 2 2 29 2 3 4" xfId="30480" xr:uid="{D6D6BF23-A5D6-438E-A5E7-448C976A9E0F}"/>
    <cellStyle name="Normal 3 2 2 2 2 29 2 3 5" xfId="30481" xr:uid="{CC0E5F10-5F5A-46E3-98BC-90F264E62877}"/>
    <cellStyle name="Normal 3 2 2 2 2 29 2 3 6" xfId="30482" xr:uid="{DAE9B6E3-E441-4AF5-A640-B9B8E5930CF4}"/>
    <cellStyle name="Normal 3 2 2 2 2 29 2 4" xfId="30483" xr:uid="{008FEFFE-4E71-4ACE-81A3-A635B27B3B93}"/>
    <cellStyle name="Normal 3 2 2 2 2 29 2 5" xfId="30484" xr:uid="{578A319C-0D41-45DE-846F-B18A82EDEA74}"/>
    <cellStyle name="Normal 3 2 2 2 2 29 2 6" xfId="30485" xr:uid="{CD022DD0-4A9A-4397-A695-600258485E84}"/>
    <cellStyle name="Normal 3 2 2 2 2 29 2 7" xfId="30486" xr:uid="{D37DF21F-9EF2-423F-B999-0E02FD88382A}"/>
    <cellStyle name="Normal 3 2 2 2 2 29 2 8" xfId="30487" xr:uid="{6CF91BEA-F67B-4791-95CB-69D13CC16814}"/>
    <cellStyle name="Normal 3 2 2 2 2 29 2 8 2" xfId="30488" xr:uid="{B298DE2D-1E0A-487F-984A-1E7354B12453}"/>
    <cellStyle name="Normal 3 2 2 2 2 29 2 8 3" xfId="30489" xr:uid="{CA31D1CA-C599-4342-9864-A90B75CB3F30}"/>
    <cellStyle name="Normal 3 2 2 2 2 29 2 8 4" xfId="30490" xr:uid="{91B28707-007F-4443-920C-32141B16726B}"/>
    <cellStyle name="Normal 3 2 2 2 2 29 2 9" xfId="30491" xr:uid="{77D1F92E-C1C2-440F-A91F-7F3D4800FE91}"/>
    <cellStyle name="Normal 3 2 2 2 2 29 3" xfId="30492" xr:uid="{2493ADA3-7CC1-43A6-874C-5FE899D448F4}"/>
    <cellStyle name="Normal 3 2 2 2 2 29 4" xfId="30493" xr:uid="{AA492FAE-E23D-45E2-959C-C048E951E24B}"/>
    <cellStyle name="Normal 3 2 2 2 2 29 5" xfId="30494" xr:uid="{4CB511A1-7A43-46DB-B67F-08C8285E89D0}"/>
    <cellStyle name="Normal 3 2 2 2 2 29 5 2" xfId="30495" xr:uid="{139DB022-4B69-40FE-B25C-F2B8CACE7D18}"/>
    <cellStyle name="Normal 3 2 2 2 2 29 5 2 2" xfId="30496" xr:uid="{A52DB7B8-5446-4D6C-96B7-BE7EAFB2AF01}"/>
    <cellStyle name="Normal 3 2 2 2 2 29 5 2 3" xfId="30497" xr:uid="{C1E6877F-244E-4AD4-932E-7DCFE2127860}"/>
    <cellStyle name="Normal 3 2 2 2 2 29 5 2 4" xfId="30498" xr:uid="{55FD0FF5-0CA9-4BA3-B4E8-488CBA536EE6}"/>
    <cellStyle name="Normal 3 2 2 2 2 29 5 3" xfId="30499" xr:uid="{5DBC0A11-FB3B-4DF8-B095-00F0EC9B5086}"/>
    <cellStyle name="Normal 3 2 2 2 2 29 5 4" xfId="30500" xr:uid="{0D618B88-007B-4E32-A15B-891A8C6035B7}"/>
    <cellStyle name="Normal 3 2 2 2 2 29 5 5" xfId="30501" xr:uid="{DEF74513-2970-496A-8083-AE3306058BF6}"/>
    <cellStyle name="Normal 3 2 2 2 2 29 5 6" xfId="30502" xr:uid="{42A3F300-76B2-45CA-86B7-94E06C34E654}"/>
    <cellStyle name="Normal 3 2 2 2 2 29 6" xfId="30503" xr:uid="{E79145BA-1203-4D3B-847D-4D27D38950DB}"/>
    <cellStyle name="Normal 3 2 2 2 2 29 7" xfId="30504" xr:uid="{E30E118C-5731-46B8-BEB0-712C4566E426}"/>
    <cellStyle name="Normal 3 2 2 2 2 29 8" xfId="30505" xr:uid="{66A0344E-D454-49C6-869B-9338F7341A73}"/>
    <cellStyle name="Normal 3 2 2 2 2 29 9" xfId="30506" xr:uid="{ABE44E01-1C37-49AB-ADE2-6671C582DD40}"/>
    <cellStyle name="Normal 3 2 2 2 2 3" xfId="30507" xr:uid="{52877AD4-31B8-4B58-B564-898B99093412}"/>
    <cellStyle name="Normal 3 2 2 2 2 30" xfId="30508" xr:uid="{A052AA39-A6E8-4E44-BA2D-CF61257EA45A}"/>
    <cellStyle name="Normal 3 2 2 2 2 31" xfId="30509" xr:uid="{6012D051-091E-48BE-8449-7428EB77C90E}"/>
    <cellStyle name="Normal 3 2 2 2 2 31 10" xfId="30510" xr:uid="{5B1EE969-41D9-4B1C-AE10-79E03F006067}"/>
    <cellStyle name="Normal 3 2 2 2 2 31 11" xfId="30511" xr:uid="{B1B1063C-2145-49BB-8144-F934F0F33584}"/>
    <cellStyle name="Normal 3 2 2 2 2 31 2" xfId="30512" xr:uid="{FA3B13B1-E90E-478F-A2B3-1D70FEBB79EC}"/>
    <cellStyle name="Normal 3 2 2 2 2 31 2 10" xfId="30513" xr:uid="{87827A1F-91BF-47E9-B079-BA682E5E62FB}"/>
    <cellStyle name="Normal 3 2 2 2 2 31 2 11" xfId="30514" xr:uid="{A29F50B8-3A52-4882-9623-51C2D2BE907B}"/>
    <cellStyle name="Normal 3 2 2 2 2 31 2 2" xfId="30515" xr:uid="{AF2F96D8-A1E7-4A45-88E3-348ACB5E7665}"/>
    <cellStyle name="Normal 3 2 2 2 2 31 2 2 2" xfId="30516" xr:uid="{300DEB32-7BE0-4165-9E00-3AC213457252}"/>
    <cellStyle name="Normal 3 2 2 2 2 31 2 2 2 2" xfId="30517" xr:uid="{BDEF86BD-7673-4ECA-B98A-7165FCE7A3DA}"/>
    <cellStyle name="Normal 3 2 2 2 2 31 2 2 2 3" xfId="30518" xr:uid="{FC1E578E-4F38-412E-A443-EEA4688B634F}"/>
    <cellStyle name="Normal 3 2 2 2 2 31 2 2 2 4" xfId="30519" xr:uid="{BEE6D3E6-F05C-4CD6-BEF2-AECA80B26EA4}"/>
    <cellStyle name="Normal 3 2 2 2 2 31 2 2 3" xfId="30520" xr:uid="{487BED4B-C8ED-4C08-9950-90173AF2DB9A}"/>
    <cellStyle name="Normal 3 2 2 2 2 31 2 2 4" xfId="30521" xr:uid="{2A8B25D4-0B3C-4E6D-8C3D-D036C609451A}"/>
    <cellStyle name="Normal 3 2 2 2 2 31 2 2 5" xfId="30522" xr:uid="{E15787B1-A271-42EF-9B06-DACC51ACCB27}"/>
    <cellStyle name="Normal 3 2 2 2 2 31 2 2 6" xfId="30523" xr:uid="{086ECC7B-1E0F-4927-B2AF-AC47AF364B35}"/>
    <cellStyle name="Normal 3 2 2 2 2 31 2 3" xfId="30524" xr:uid="{F547F03E-8CFA-4DFB-8DA4-062FA55DB02B}"/>
    <cellStyle name="Normal 3 2 2 2 2 31 2 4" xfId="30525" xr:uid="{C2E879AC-541D-4E96-89C6-A1F0453EBCA4}"/>
    <cellStyle name="Normal 3 2 2 2 2 31 2 5" xfId="30526" xr:uid="{805B54E2-8C1C-4FCB-B6A5-A5990B5C6741}"/>
    <cellStyle name="Normal 3 2 2 2 2 31 2 6" xfId="30527" xr:uid="{A0B31726-86B5-4DB7-B093-F438C2C6D297}"/>
    <cellStyle name="Normal 3 2 2 2 2 31 2 7" xfId="30528" xr:uid="{0FE5F398-8499-4F54-AAA4-064B5C781A99}"/>
    <cellStyle name="Normal 3 2 2 2 2 31 2 8" xfId="30529" xr:uid="{BAFAFEDD-D2F6-4931-A863-BFF6B2C28525}"/>
    <cellStyle name="Normal 3 2 2 2 2 31 2 8 2" xfId="30530" xr:uid="{CC9D5FA1-E970-4913-A22F-D0D293C7C755}"/>
    <cellStyle name="Normal 3 2 2 2 2 31 2 8 3" xfId="30531" xr:uid="{6517059B-6FB7-4D30-A3D1-C8002EB40EBC}"/>
    <cellStyle name="Normal 3 2 2 2 2 31 2 8 4" xfId="30532" xr:uid="{17111468-BF25-45F2-A097-637AD23D813C}"/>
    <cellStyle name="Normal 3 2 2 2 2 31 2 9" xfId="30533" xr:uid="{8F700E40-6BC3-403E-BDBA-1F8F9633E4E6}"/>
    <cellStyle name="Normal 3 2 2 2 2 31 3" xfId="30534" xr:uid="{5F75496C-FB9B-4A80-B449-B47C69602D41}"/>
    <cellStyle name="Normal 3 2 2 2 2 31 3 2" xfId="30535" xr:uid="{4FED5399-2C8D-4225-AD29-DA3C1D1A9E2C}"/>
    <cellStyle name="Normal 3 2 2 2 2 31 3 2 2" xfId="30536" xr:uid="{AA817F73-4DD1-4EBF-981A-693F59BDD5B4}"/>
    <cellStyle name="Normal 3 2 2 2 2 31 3 2 3" xfId="30537" xr:uid="{97DD4BF9-3827-47EE-855B-25CBFA4D647E}"/>
    <cellStyle name="Normal 3 2 2 2 2 31 3 2 4" xfId="30538" xr:uid="{0A58DBA5-1B0A-42C0-800B-AECFA8895294}"/>
    <cellStyle name="Normal 3 2 2 2 2 31 3 3" xfId="30539" xr:uid="{8B8A6D21-F6AB-4BF8-82D7-958FA98DC3B1}"/>
    <cellStyle name="Normal 3 2 2 2 2 31 3 4" xfId="30540" xr:uid="{9BEAFF24-45AC-4AEA-B646-80C87103536A}"/>
    <cellStyle name="Normal 3 2 2 2 2 31 3 5" xfId="30541" xr:uid="{DE8EA929-9293-437E-B68C-A8697CC5FF45}"/>
    <cellStyle name="Normal 3 2 2 2 2 31 3 6" xfId="30542" xr:uid="{B269AE68-3979-416D-91C6-836911967998}"/>
    <cellStyle name="Normal 3 2 2 2 2 31 4" xfId="30543" xr:uid="{7DE41059-E294-4B5C-BA1F-2FD0E07F8454}"/>
    <cellStyle name="Normal 3 2 2 2 2 31 5" xfId="30544" xr:uid="{B9C65CA7-77A0-4E92-9188-55A72233ECF0}"/>
    <cellStyle name="Normal 3 2 2 2 2 31 6" xfId="30545" xr:uid="{E98A3CAA-B7A9-4F00-AAFE-D659F51F20C3}"/>
    <cellStyle name="Normal 3 2 2 2 2 31 7" xfId="30546" xr:uid="{37A07314-EE8D-4B72-98C1-453C2E1CE582}"/>
    <cellStyle name="Normal 3 2 2 2 2 31 8" xfId="30547" xr:uid="{E281332A-D6E1-481D-B21E-5E4BF79D1A55}"/>
    <cellStyle name="Normal 3 2 2 2 2 31 8 2" xfId="30548" xr:uid="{5D0A747B-B982-4649-8EF3-9EBCD26C67A4}"/>
    <cellStyle name="Normal 3 2 2 2 2 31 8 3" xfId="30549" xr:uid="{ACEFE350-A995-44E2-BDB2-AF18D7893EAA}"/>
    <cellStyle name="Normal 3 2 2 2 2 31 8 4" xfId="30550" xr:uid="{E1477302-5D00-48D4-A0D0-B5B60703AC40}"/>
    <cellStyle name="Normal 3 2 2 2 2 31 9" xfId="30551" xr:uid="{219A42AA-B5CC-4725-AB08-B29FDCE6555E}"/>
    <cellStyle name="Normal 3 2 2 2 2 32" xfId="30552" xr:uid="{A570FC7D-1F96-4B8E-BAA8-32C09F045F80}"/>
    <cellStyle name="Normal 3 2 2 2 2 33" xfId="30553" xr:uid="{3262EAB1-A72B-41F0-BD30-5AD57E892329}"/>
    <cellStyle name="Normal 3 2 2 2 2 33 2" xfId="30554" xr:uid="{38322866-79E8-4597-A3A6-7CEBA1437994}"/>
    <cellStyle name="Normal 3 2 2 2 2 33 2 2" xfId="30555" xr:uid="{599A0A3B-EF7E-4C38-9D86-2A9E5917A45A}"/>
    <cellStyle name="Normal 3 2 2 2 2 33 2 3" xfId="30556" xr:uid="{69DDB269-C355-4D44-A118-D7B1A4A16F55}"/>
    <cellStyle name="Normal 3 2 2 2 2 33 2 4" xfId="30557" xr:uid="{F931B3E9-3B14-4746-A012-2296DF52C489}"/>
    <cellStyle name="Normal 3 2 2 2 2 33 3" xfId="30558" xr:uid="{66DD867F-161F-4748-ACF5-14AE59C03FBD}"/>
    <cellStyle name="Normal 3 2 2 2 2 33 4" xfId="30559" xr:uid="{305D0CA0-E039-4956-B139-9570011ABA68}"/>
    <cellStyle name="Normal 3 2 2 2 2 33 5" xfId="30560" xr:uid="{6A90AF9D-7157-402C-B16C-BEE207BB23F0}"/>
    <cellStyle name="Normal 3 2 2 2 2 33 6" xfId="30561" xr:uid="{982A5E3D-4221-4E24-976D-6A210C5EDF47}"/>
    <cellStyle name="Normal 3 2 2 2 2 34" xfId="30562" xr:uid="{A6D13D2A-B22B-4F0A-8B78-98C54AD0ACED}"/>
    <cellStyle name="Normal 3 2 2 2 2 35" xfId="30563" xr:uid="{BBD234A4-031B-41CB-B443-6784278582B8}"/>
    <cellStyle name="Normal 3 2 2 2 2 36" xfId="30564" xr:uid="{8B7DC1FF-326B-4C56-9B55-10E6D9A60512}"/>
    <cellStyle name="Normal 3 2 2 2 2 37" xfId="30565" xr:uid="{D0E943A7-525D-4934-84E8-2F08A8F16CFF}"/>
    <cellStyle name="Normal 3 2 2 2 2 38" xfId="30566" xr:uid="{58B4C09B-CC19-4E6B-9E42-B6F02000DB68}"/>
    <cellStyle name="Normal 3 2 2 2 2 39" xfId="30567" xr:uid="{051610FC-EF26-4D02-981B-303D6FC32818}"/>
    <cellStyle name="Normal 3 2 2 2 2 39 2" xfId="30568" xr:uid="{2859BAF9-0CB0-46E3-AB2C-59D81360C4EC}"/>
    <cellStyle name="Normal 3 2 2 2 2 39 3" xfId="30569" xr:uid="{6B56DE1D-6BA4-4F9F-A190-32162F276F3F}"/>
    <cellStyle name="Normal 3 2 2 2 2 39 4" xfId="30570" xr:uid="{677ED7DC-CB93-4B3E-9D39-EC6AA58344B0}"/>
    <cellStyle name="Normal 3 2 2 2 2 4" xfId="30571" xr:uid="{C229121B-D7E7-4A7A-9794-91C67FC6E3F5}"/>
    <cellStyle name="Normal 3 2 2 2 2 40" xfId="30572" xr:uid="{F369C645-9992-469D-97C0-7D17FFCCB8D3}"/>
    <cellStyle name="Normal 3 2 2 2 2 41" xfId="30573" xr:uid="{A356F9E2-1538-4298-8D8E-0F40F3824422}"/>
    <cellStyle name="Normal 3 2 2 2 2 42" xfId="30574" xr:uid="{CF7F1B0D-6552-4CCA-BC05-5CFD1F71A5BE}"/>
    <cellStyle name="Normal 3 2 2 2 2 43" xfId="30575" xr:uid="{09AA3C9B-5BE9-4BEA-89A7-B3DA1B7FD134}"/>
    <cellStyle name="Normal 3 2 2 2 2 44" xfId="30576" xr:uid="{E41C26C4-7FDB-47E5-81F4-C1502181F15A}"/>
    <cellStyle name="Normal 3 2 2 2 2 45" xfId="30577" xr:uid="{B6792CF0-C116-4EDF-A66C-6A2F73322F17}"/>
    <cellStyle name="Normal 3 2 2 2 2 46" xfId="30578" xr:uid="{43268CD7-6FDB-436B-9CDC-717FC00A1E3D}"/>
    <cellStyle name="Normal 3 2 2 2 2 47" xfId="30579" xr:uid="{DDA69FF2-17AE-4181-B073-E439390043DB}"/>
    <cellStyle name="Normal 3 2 2 2 2 48" xfId="30580" xr:uid="{1AEB6EED-CC21-46B8-8D15-386296A243D5}"/>
    <cellStyle name="Normal 3 2 2 2 2 49" xfId="30581" xr:uid="{F0076D20-BBBE-43D2-A373-8DE3EF8520BF}"/>
    <cellStyle name="Normal 3 2 2 2 2 5" xfId="30582" xr:uid="{94A288C0-B7E3-4704-A580-A37742FF4CD8}"/>
    <cellStyle name="Normal 3 2 2 2 2 50" xfId="30583" xr:uid="{98610159-EA34-4890-AF0F-20300E36508C}"/>
    <cellStyle name="Normal 3 2 2 2 2 51" xfId="30584" xr:uid="{7001D3BF-89CF-4859-9C69-48AA98133815}"/>
    <cellStyle name="Normal 3 2 2 2 2 52" xfId="30585" xr:uid="{A3712BF6-5094-41CB-817A-D38877A4CFAE}"/>
    <cellStyle name="Normal 3 2 2 2 2 53" xfId="30586" xr:uid="{C2A06C23-3738-42FA-83BB-C0179FD25859}"/>
    <cellStyle name="Normal 3 2 2 2 2 54" xfId="30587" xr:uid="{2B719CD3-9073-4ACF-AFE3-B3CFCE03073D}"/>
    <cellStyle name="Normal 3 2 2 2 2 54 2" xfId="30588" xr:uid="{1EDBA067-93FE-428C-8769-4B4AAF405559}"/>
    <cellStyle name="Normal 3 2 2 2 2 54 3" xfId="30589" xr:uid="{0CD83F66-21FD-412D-9503-7A20823D9651}"/>
    <cellStyle name="Normal 3 2 2 2 2 54 4" xfId="30590" xr:uid="{2364811B-496D-4E2E-AB42-17F204290088}"/>
    <cellStyle name="Normal 3 2 2 2 2 54 5" xfId="30591" xr:uid="{B1D27877-1336-4B78-8078-DFE3704A2F09}"/>
    <cellStyle name="Normal 3 2 2 2 2 54 6" xfId="30592" xr:uid="{B8AA6B63-A963-494C-B8BE-49BC462C8800}"/>
    <cellStyle name="Normal 3 2 2 2 2 54 7" xfId="30593" xr:uid="{3DBC5274-8E5E-4E8A-B249-B846BF1EE0FA}"/>
    <cellStyle name="Normal 3 2 2 2 2 55" xfId="30594" xr:uid="{43B6765B-3A19-4EFA-A78E-B3D747FE41EA}"/>
    <cellStyle name="Normal 3 2 2 2 2 56" xfId="30595" xr:uid="{49FA5995-0D54-4547-ABC3-546C1CB8F617}"/>
    <cellStyle name="Normal 3 2 2 2 2 57" xfId="30596" xr:uid="{1EE8C04A-A4DC-4128-9873-D1CE26A85991}"/>
    <cellStyle name="Normal 3 2 2 2 2 58" xfId="30597" xr:uid="{AE94B6A9-4383-4F82-97CC-4E92319169AD}"/>
    <cellStyle name="Normal 3 2 2 2 2 59" xfId="30598" xr:uid="{BF2E17D3-2E85-4316-BC0E-0847FAFEA3C0}"/>
    <cellStyle name="Normal 3 2 2 2 2 6" xfId="30599" xr:uid="{C54B7770-ED07-4A07-9D7C-4440244FAE9D}"/>
    <cellStyle name="Normal 3 2 2 2 2 60" xfId="30600" xr:uid="{166FE052-7B2C-4FB7-86EF-B68E205FBE40}"/>
    <cellStyle name="Normal 3 2 2 2 2 61" xfId="30601" xr:uid="{CE928EF7-0C32-4C3B-8EF5-CF2314BD142F}"/>
    <cellStyle name="Normal 3 2 2 2 2 62" xfId="30602" xr:uid="{E9516307-86C8-4969-A391-F49DD181BDE6}"/>
    <cellStyle name="Normal 3 2 2 2 2 63" xfId="30603" xr:uid="{25554CCF-35BC-4E99-9B8B-16C34DA07259}"/>
    <cellStyle name="Normal 3 2 2 2 2 64" xfId="30604" xr:uid="{5CCD89C4-F686-480A-A67F-C466319D7987}"/>
    <cellStyle name="Normal 3 2 2 2 2 65" xfId="30605" xr:uid="{B5BC3ACC-DBF3-42CC-A0C4-0BE4D3EE1AB4}"/>
    <cellStyle name="Normal 3 2 2 2 2 66" xfId="30606" xr:uid="{335047C3-5543-4955-B97D-83DB671068B7}"/>
    <cellStyle name="Normal 3 2 2 2 2 67" xfId="30607" xr:uid="{E54EB093-6C8D-4A8E-816B-C7B25173F672}"/>
    <cellStyle name="Normal 3 2 2 2 2 68" xfId="30608" xr:uid="{ABF1F75F-3AEE-4CB3-B510-40C74D1C514B}"/>
    <cellStyle name="Normal 3 2 2 2 2 69" xfId="30609" xr:uid="{CA11D2B1-924E-4226-9C1F-3B030F908FD6}"/>
    <cellStyle name="Normal 3 2 2 2 2 7" xfId="30610" xr:uid="{42E7012B-BE80-4DFA-9389-8BD2EFAD4F67}"/>
    <cellStyle name="Normal 3 2 2 2 2 70" xfId="30611" xr:uid="{F9525B6C-558E-415C-81B6-8833D522C876}"/>
    <cellStyle name="Normal 3 2 2 2 2 71" xfId="30612" xr:uid="{86DA64B8-2F8A-4375-BDAF-DB94C381A924}"/>
    <cellStyle name="Normal 3 2 2 2 2 72" xfId="30613" xr:uid="{1F3BB615-C773-43B5-962A-85AF82427C22}"/>
    <cellStyle name="Normal 3 2 2 2 2 73" xfId="30614" xr:uid="{945B3FDC-43B6-4A03-909E-215A2AEA62BB}"/>
    <cellStyle name="Normal 3 2 2 2 2 74" xfId="30615" xr:uid="{55EA5F84-0F3B-44DC-998C-AD10297CD3A8}"/>
    <cellStyle name="Normal 3 2 2 2 2 75" xfId="30616" xr:uid="{3231562E-B517-4EA7-85D2-98B2E42F6720}"/>
    <cellStyle name="Normal 3 2 2 2 2 76" xfId="30617" xr:uid="{448FE2EE-9CB4-4510-A792-01D9FC2E28B8}"/>
    <cellStyle name="Normal 3 2 2 2 2 77" xfId="30618" xr:uid="{A8ED32B2-199F-4A12-ACF0-B32EC8007478}"/>
    <cellStyle name="Normal 3 2 2 2 2 78" xfId="30619" xr:uid="{B58ED09E-62E7-4A06-8CD4-C3286921B1BE}"/>
    <cellStyle name="Normal 3 2 2 2 2 79" xfId="30620" xr:uid="{51083E76-6CE8-45AD-B236-5AD9FB0F3F20}"/>
    <cellStyle name="Normal 3 2 2 2 2 8" xfId="30621" xr:uid="{B2DCFF0A-0E53-4082-B02B-6AF3F5304A4D}"/>
    <cellStyle name="Normal 3 2 2 2 2 80" xfId="30622" xr:uid="{6E3A01C9-ADD3-4CA1-B733-CEA2615345E5}"/>
    <cellStyle name="Normal 3 2 2 2 2 81" xfId="30623" xr:uid="{85A442D0-D393-4542-8C30-A7AB0E831555}"/>
    <cellStyle name="Normal 3 2 2 2 2 82" xfId="30624" xr:uid="{3D953AF9-0F51-4E50-B47A-585DF44C089D}"/>
    <cellStyle name="Normal 3 2 2 2 2 83" xfId="30625" xr:uid="{C487C2DF-D164-4A5D-BE9B-95C309611886}"/>
    <cellStyle name="Normal 3 2 2 2 2 84" xfId="30626" xr:uid="{4EAEDC5A-91EA-499E-BE60-D4AE1342F347}"/>
    <cellStyle name="Normal 3 2 2 2 2 85" xfId="30627" xr:uid="{0DC657A8-AB7C-4D38-A8C3-41B9F0DFC6A1}"/>
    <cellStyle name="Normal 3 2 2 2 2 86" xfId="30628" xr:uid="{481D27E4-03A7-480F-BBCF-F28235242BCD}"/>
    <cellStyle name="Normal 3 2 2 2 2 86 2" xfId="30629" xr:uid="{641EE333-14C9-4900-9920-2C69465A6835}"/>
    <cellStyle name="Normal 3 2 2 2 2 86 3" xfId="30630" xr:uid="{41B6B02E-E968-4496-A33B-AB60467E8A24}"/>
    <cellStyle name="Normal 3 2 2 2 2 86 4" xfId="30631" xr:uid="{F28A1FD0-51CC-4A0E-8B4F-E20093318A7D}"/>
    <cellStyle name="Normal 3 2 2 2 2 87" xfId="30632" xr:uid="{350EA397-0326-41E7-B30F-D99223F83123}"/>
    <cellStyle name="Normal 3 2 2 2 2 88" xfId="30633" xr:uid="{6849A8A4-4197-4894-A01A-E08436B236D6}"/>
    <cellStyle name="Normal 3 2 2 2 2 89" xfId="30634" xr:uid="{D4C5B843-E1BC-4D8B-BF79-7608E9E746A6}"/>
    <cellStyle name="Normal 3 2 2 2 2 9" xfId="30635" xr:uid="{F29B90D4-DF6B-46D3-BFDC-106C1877D886}"/>
    <cellStyle name="Normal 3 2 2 2 20" xfId="30636" xr:uid="{9AC43664-7826-4272-B93D-DA873B18F879}"/>
    <cellStyle name="Normal 3 2 2 2 20 2" xfId="30637" xr:uid="{D594DB5D-3E3D-4D68-A4E9-782AB7C2C820}"/>
    <cellStyle name="Normal 3 2 2 2 20 3" xfId="30638" xr:uid="{2E6BD86C-1905-47D9-9908-09B08EF135A0}"/>
    <cellStyle name="Normal 3 2 2 2 20 4" xfId="30639" xr:uid="{EE3A15F2-EFA3-4F09-B470-4402A8A788FE}"/>
    <cellStyle name="Normal 3 2 2 2 20 5" xfId="30640" xr:uid="{FC17CD18-F07A-48C3-A487-D11DB15619A9}"/>
    <cellStyle name="Normal 3 2 2 2 20 6" xfId="30641" xr:uid="{932C6B45-BE7B-4C79-8D7D-6D20E0FE5982}"/>
    <cellStyle name="Normal 3 2 2 2 21" xfId="30642" xr:uid="{AA960415-49E0-40B0-B89B-92675701A6F0}"/>
    <cellStyle name="Normal 3 2 2 2 21 2" xfId="30643" xr:uid="{38D72EE7-AC8D-41A2-A715-B51828904BDF}"/>
    <cellStyle name="Normal 3 2 2 2 21 3" xfId="30644" xr:uid="{8E862C38-6D3D-46F7-A8B7-EBD69E475372}"/>
    <cellStyle name="Normal 3 2 2 2 21 4" xfId="30645" xr:uid="{B38A6C17-0641-4A4D-9928-872D19134821}"/>
    <cellStyle name="Normal 3 2 2 2 21 5" xfId="30646" xr:uid="{06627070-4878-482C-AA0D-F0A676D79500}"/>
    <cellStyle name="Normal 3 2 2 2 21 6" xfId="30647" xr:uid="{D485506A-0D17-45BB-AA98-B829BB6F9E2B}"/>
    <cellStyle name="Normal 3 2 2 2 22" xfId="30648" xr:uid="{A4F6C156-A025-4BD4-8760-535D59ED22E0}"/>
    <cellStyle name="Normal 3 2 2 2 22 2" xfId="30649" xr:uid="{3911A289-C27C-4F71-B97C-F034236A333A}"/>
    <cellStyle name="Normal 3 2 2 2 22 3" xfId="30650" xr:uid="{88411961-8096-4186-8BC8-DC9F5898AF06}"/>
    <cellStyle name="Normal 3 2 2 2 22 4" xfId="30651" xr:uid="{AD3385C2-6F01-475C-B6CF-33F37AC36656}"/>
    <cellStyle name="Normal 3 2 2 2 22 5" xfId="30652" xr:uid="{B94BBD3A-937A-4A22-89C3-6C5F78CC3141}"/>
    <cellStyle name="Normal 3 2 2 2 22 6" xfId="30653" xr:uid="{07C5EB45-3629-4927-B86C-AD57140ABAC1}"/>
    <cellStyle name="Normal 3 2 2 2 23" xfId="30654" xr:uid="{AD65608D-1BAB-4BCF-AE10-C9CEB4BC039E}"/>
    <cellStyle name="Normal 3 2 2 2 24" xfId="30655" xr:uid="{B8453F73-8AAF-4D9A-A22F-CE9B89258B3C}"/>
    <cellStyle name="Normal 3 2 2 2 25" xfId="30656" xr:uid="{4AACD460-AFB7-4470-9033-CC50E4341240}"/>
    <cellStyle name="Normal 3 2 2 2 26" xfId="30657" xr:uid="{2BE3117C-7431-466F-8DB0-87B41026E536}"/>
    <cellStyle name="Normal 3 2 2 2 27" xfId="30658" xr:uid="{B13F415A-ADCE-44FD-A4C7-3C4F2F16D70A}"/>
    <cellStyle name="Normal 3 2 2 2 28" xfId="30659" xr:uid="{0535D92D-BB4B-47A2-B592-440E4F11A881}"/>
    <cellStyle name="Normal 3 2 2 2 28 10" xfId="30660" xr:uid="{D45B21D9-1C87-4D2D-A5CA-12B9B7D4200F}"/>
    <cellStyle name="Normal 3 2 2 2 28 11" xfId="30661" xr:uid="{6A5801B3-E656-43C8-911A-AB8FFE9A2FEE}"/>
    <cellStyle name="Normal 3 2 2 2 28 11 10" xfId="30662" xr:uid="{784BC5B1-7DB2-4011-B67A-BE9CF29D5E11}"/>
    <cellStyle name="Normal 3 2 2 2 28 11 11" xfId="30663" xr:uid="{E92F3544-4CC4-4B5C-B1A0-D85D5D7FBB66}"/>
    <cellStyle name="Normal 3 2 2 2 28 11 11 2" xfId="30664" xr:uid="{CE008EB6-58DD-403D-9F16-07D85A4F6FAE}"/>
    <cellStyle name="Normal 3 2 2 2 28 11 11 3" xfId="30665" xr:uid="{5AAFAE6B-D204-46E8-B3A2-66B8B929D4E7}"/>
    <cellStyle name="Normal 3 2 2 2 28 11 11 4" xfId="30666" xr:uid="{12325070-A035-4A7A-9231-BBE763E99275}"/>
    <cellStyle name="Normal 3 2 2 2 28 11 12" xfId="30667" xr:uid="{4E62A482-39E5-424F-9C44-DB0A753B98DB}"/>
    <cellStyle name="Normal 3 2 2 2 28 11 13" xfId="30668" xr:uid="{F50E653D-A7B7-4AB7-BB33-CE31A67E18D4}"/>
    <cellStyle name="Normal 3 2 2 2 28 11 14" xfId="30669" xr:uid="{42FC0CE3-3E89-4CDF-A504-5599F85B183B}"/>
    <cellStyle name="Normal 3 2 2 2 28 11 2" xfId="30670" xr:uid="{3E092ADD-50A2-4E71-BE3C-5F691B3024A2}"/>
    <cellStyle name="Normal 3 2 2 2 28 11 2 10" xfId="30671" xr:uid="{8B3F08F0-04C7-4107-AA68-E8B9C84EAAA9}"/>
    <cellStyle name="Normal 3 2 2 2 28 11 2 11" xfId="30672" xr:uid="{6E656124-FBAC-46B9-9BB0-81D4182038A8}"/>
    <cellStyle name="Normal 3 2 2 2 28 11 2 2" xfId="30673" xr:uid="{4FC1DEA6-2862-4171-A5EB-3B5FA6C95880}"/>
    <cellStyle name="Normal 3 2 2 2 28 11 2 2 10" xfId="30674" xr:uid="{7E8967D8-9DAB-4E9A-A2FB-EFDE90BF3741}"/>
    <cellStyle name="Normal 3 2 2 2 28 11 2 2 11" xfId="30675" xr:uid="{A7D7E96A-B5E7-41D8-BB02-AE4E70BB77B9}"/>
    <cellStyle name="Normal 3 2 2 2 28 11 2 2 2" xfId="30676" xr:uid="{EE30B93D-8BF7-417F-8944-216103F16532}"/>
    <cellStyle name="Normal 3 2 2 2 28 11 2 2 2 2" xfId="30677" xr:uid="{72E9FE06-E234-4E63-927F-802B4378ED0E}"/>
    <cellStyle name="Normal 3 2 2 2 28 11 2 2 2 2 2" xfId="30678" xr:uid="{059AE682-8DFF-41C3-B1C0-81EEA6B36A13}"/>
    <cellStyle name="Normal 3 2 2 2 28 11 2 2 2 2 3" xfId="30679" xr:uid="{2E92F82C-4EEB-49C5-B534-61FF95BE08EF}"/>
    <cellStyle name="Normal 3 2 2 2 28 11 2 2 2 2 4" xfId="30680" xr:uid="{7DBC19F6-01D6-45B5-BF20-CE6C7D463200}"/>
    <cellStyle name="Normal 3 2 2 2 28 11 2 2 2 3" xfId="30681" xr:uid="{A2FD578E-CDD2-4E53-80D2-8263D750BA7C}"/>
    <cellStyle name="Normal 3 2 2 2 28 11 2 2 2 4" xfId="30682" xr:uid="{A03DCE42-0B68-4D1E-92F1-2A7580A5307F}"/>
    <cellStyle name="Normal 3 2 2 2 28 11 2 2 2 5" xfId="30683" xr:uid="{47DFC10F-59CE-47F7-B0CB-F1CAD19EF9C4}"/>
    <cellStyle name="Normal 3 2 2 2 28 11 2 2 2 6" xfId="30684" xr:uid="{50713931-1A32-43A0-8B12-18724B6D3FCF}"/>
    <cellStyle name="Normal 3 2 2 2 28 11 2 2 3" xfId="30685" xr:uid="{61F750CE-650B-4506-9CC5-2F790E450009}"/>
    <cellStyle name="Normal 3 2 2 2 28 11 2 2 4" xfId="30686" xr:uid="{9F9AE9A5-8F25-44AE-996E-FFB27283DC86}"/>
    <cellStyle name="Normal 3 2 2 2 28 11 2 2 5" xfId="30687" xr:uid="{F569DC5B-3C79-48F3-A5E0-BB9B99178078}"/>
    <cellStyle name="Normal 3 2 2 2 28 11 2 2 6" xfId="30688" xr:uid="{7463CBF3-A205-471F-BED6-0491E99953A2}"/>
    <cellStyle name="Normal 3 2 2 2 28 11 2 2 7" xfId="30689" xr:uid="{D8BDEBE8-479E-482D-8883-5E5C9D56CC1A}"/>
    <cellStyle name="Normal 3 2 2 2 28 11 2 2 8" xfId="30690" xr:uid="{41BC4A45-6972-4CAB-AA28-8B02999AA424}"/>
    <cellStyle name="Normal 3 2 2 2 28 11 2 2 8 2" xfId="30691" xr:uid="{863AE2A2-F421-4042-B002-F48B6C6AB229}"/>
    <cellStyle name="Normal 3 2 2 2 28 11 2 2 8 3" xfId="30692" xr:uid="{7BE079D4-C2AB-42FF-BDA1-32A1F9F65FD3}"/>
    <cellStyle name="Normal 3 2 2 2 28 11 2 2 8 4" xfId="30693" xr:uid="{12F6F5FB-5B56-433E-BEB0-2594E499CF16}"/>
    <cellStyle name="Normal 3 2 2 2 28 11 2 2 9" xfId="30694" xr:uid="{E90F7768-774D-46B6-A118-D9A32E4DB170}"/>
    <cellStyle name="Normal 3 2 2 2 28 11 2 3" xfId="30695" xr:uid="{49E7113E-5934-49B8-BF15-7ACE728BCC47}"/>
    <cellStyle name="Normal 3 2 2 2 28 11 2 3 2" xfId="30696" xr:uid="{B0E880D6-81C7-4EF0-8F9E-FFDF8EC59235}"/>
    <cellStyle name="Normal 3 2 2 2 28 11 2 3 2 2" xfId="30697" xr:uid="{F5916B0C-3796-44D8-AE1F-4FD36FFE08FE}"/>
    <cellStyle name="Normal 3 2 2 2 28 11 2 3 2 3" xfId="30698" xr:uid="{ED27E8D3-C787-4B0A-86D2-22F20F5F812F}"/>
    <cellStyle name="Normal 3 2 2 2 28 11 2 3 2 4" xfId="30699" xr:uid="{6789A818-1E88-48D5-9680-27C53C36886A}"/>
    <cellStyle name="Normal 3 2 2 2 28 11 2 3 3" xfId="30700" xr:uid="{A7523147-BF3F-47A0-AE52-7D27815CF801}"/>
    <cellStyle name="Normal 3 2 2 2 28 11 2 3 4" xfId="30701" xr:uid="{9706B743-EB46-4AD7-B0AA-285B3A2CEB5D}"/>
    <cellStyle name="Normal 3 2 2 2 28 11 2 3 5" xfId="30702" xr:uid="{B9694C53-A8F0-42F8-AFCB-F6945DA2778A}"/>
    <cellStyle name="Normal 3 2 2 2 28 11 2 3 6" xfId="30703" xr:uid="{D28566F9-88BF-4D58-8C57-567D83F62F94}"/>
    <cellStyle name="Normal 3 2 2 2 28 11 2 4" xfId="30704" xr:uid="{2238FC64-DD86-4AC6-B6B6-6AA1DA575BA7}"/>
    <cellStyle name="Normal 3 2 2 2 28 11 2 5" xfId="30705" xr:uid="{2E1327C6-86E9-4A6E-BBB2-F704D773DA30}"/>
    <cellStyle name="Normal 3 2 2 2 28 11 2 6" xfId="30706" xr:uid="{D522305A-27F4-4B17-A9B9-741AF6058407}"/>
    <cellStyle name="Normal 3 2 2 2 28 11 2 7" xfId="30707" xr:uid="{73093CD6-A835-4A89-9C55-B9B5DB792536}"/>
    <cellStyle name="Normal 3 2 2 2 28 11 2 8" xfId="30708" xr:uid="{30D8C439-13F4-46A6-8244-A0C590B278D1}"/>
    <cellStyle name="Normal 3 2 2 2 28 11 2 8 2" xfId="30709" xr:uid="{582E7D37-71FA-4D92-8CAF-1606E3DA8EE8}"/>
    <cellStyle name="Normal 3 2 2 2 28 11 2 8 3" xfId="30710" xr:uid="{DD84FBB5-26BF-4DF1-97C0-408E56303842}"/>
    <cellStyle name="Normal 3 2 2 2 28 11 2 8 4" xfId="30711" xr:uid="{E2B52C80-3F89-44BB-BA92-7F87E645F693}"/>
    <cellStyle name="Normal 3 2 2 2 28 11 2 9" xfId="30712" xr:uid="{ED7694E5-1F95-45A5-A26D-32F5296DE8C1}"/>
    <cellStyle name="Normal 3 2 2 2 28 11 3" xfId="30713" xr:uid="{4B567A2F-D724-4CA0-8C0C-1C51B1F6F172}"/>
    <cellStyle name="Normal 3 2 2 2 28 11 4" xfId="30714" xr:uid="{917EBFCF-54FA-4333-B531-A4215828978D}"/>
    <cellStyle name="Normal 3 2 2 2 28 11 5" xfId="30715" xr:uid="{D91B6A5D-CB8B-49DD-8BA2-7CF2E2620D39}"/>
    <cellStyle name="Normal 3 2 2 2 28 11 5 2" xfId="30716" xr:uid="{2CCF31A7-8808-4CDF-94DF-45B4C52E93F5}"/>
    <cellStyle name="Normal 3 2 2 2 28 11 5 2 2" xfId="30717" xr:uid="{997F0F30-7665-4262-BA3B-9916821DE3CD}"/>
    <cellStyle name="Normal 3 2 2 2 28 11 5 2 3" xfId="30718" xr:uid="{2016DAD4-5FEC-4398-946C-A610AB6E7DEE}"/>
    <cellStyle name="Normal 3 2 2 2 28 11 5 2 4" xfId="30719" xr:uid="{03F6C58E-471D-4130-B927-A38D229B59DE}"/>
    <cellStyle name="Normal 3 2 2 2 28 11 5 3" xfId="30720" xr:uid="{3B41C97F-3C26-445A-9A4F-61D59C5A1C0F}"/>
    <cellStyle name="Normal 3 2 2 2 28 11 5 4" xfId="30721" xr:uid="{869F0E8C-2561-4F34-B1D8-292B5C7F79FA}"/>
    <cellStyle name="Normal 3 2 2 2 28 11 5 5" xfId="30722" xr:uid="{C01D1103-D3CF-438C-A220-288F7542D9CC}"/>
    <cellStyle name="Normal 3 2 2 2 28 11 5 6" xfId="30723" xr:uid="{AAE9558D-6635-4C61-974C-F0D7EF1BCC7D}"/>
    <cellStyle name="Normal 3 2 2 2 28 11 6" xfId="30724" xr:uid="{83BB43B5-0AD0-40DF-8FAF-C9CC59646402}"/>
    <cellStyle name="Normal 3 2 2 2 28 11 7" xfId="30725" xr:uid="{96A63BCE-4CF1-47A8-80AF-230F2D5DFAA6}"/>
    <cellStyle name="Normal 3 2 2 2 28 11 8" xfId="30726" xr:uid="{E16CF92E-F08D-403D-A432-87CDB332A4BA}"/>
    <cellStyle name="Normal 3 2 2 2 28 11 9" xfId="30727" xr:uid="{0F773B27-A52B-4131-9DE8-EB3BC70A0533}"/>
    <cellStyle name="Normal 3 2 2 2 28 12" xfId="30728" xr:uid="{6CB09A6F-D504-4818-92DB-837284DC6B66}"/>
    <cellStyle name="Normal 3 2 2 2 28 13" xfId="30729" xr:uid="{C2C2DB36-7CBA-42C6-8658-09EC0D5D675F}"/>
    <cellStyle name="Normal 3 2 2 2 28 13 10" xfId="30730" xr:uid="{7E565412-13AA-4F45-8950-7ED7507A88C9}"/>
    <cellStyle name="Normal 3 2 2 2 28 13 11" xfId="30731" xr:uid="{391A771A-F2B8-4C0E-8257-B46FC088D2D8}"/>
    <cellStyle name="Normal 3 2 2 2 28 13 2" xfId="30732" xr:uid="{16143246-D746-49C0-9FB0-3EC570F72181}"/>
    <cellStyle name="Normal 3 2 2 2 28 13 2 10" xfId="30733" xr:uid="{9EE33548-9EDB-4A27-B3C6-036309AA445F}"/>
    <cellStyle name="Normal 3 2 2 2 28 13 2 11" xfId="30734" xr:uid="{A913CACC-6483-4D37-A04D-7FE830E47575}"/>
    <cellStyle name="Normal 3 2 2 2 28 13 2 2" xfId="30735" xr:uid="{F576ED92-E841-416D-89DC-FD61F2E0CEAE}"/>
    <cellStyle name="Normal 3 2 2 2 28 13 2 2 2" xfId="30736" xr:uid="{41276400-73BE-436D-8431-B872B0BC110C}"/>
    <cellStyle name="Normal 3 2 2 2 28 13 2 2 2 2" xfId="30737" xr:uid="{43D5815C-CACE-4584-8CA6-F416D5A81B04}"/>
    <cellStyle name="Normal 3 2 2 2 28 13 2 2 2 3" xfId="30738" xr:uid="{EAE3203F-40D0-4111-A117-CFB32F5D407B}"/>
    <cellStyle name="Normal 3 2 2 2 28 13 2 2 2 4" xfId="30739" xr:uid="{A5F495F0-5F5B-410B-B10A-B67EE97F5291}"/>
    <cellStyle name="Normal 3 2 2 2 28 13 2 2 3" xfId="30740" xr:uid="{1E6054D8-4CFE-4220-9BF3-0ECBC0DBC606}"/>
    <cellStyle name="Normal 3 2 2 2 28 13 2 2 4" xfId="30741" xr:uid="{C1DC1CD5-95CA-4553-86B6-644DE14A19B1}"/>
    <cellStyle name="Normal 3 2 2 2 28 13 2 2 5" xfId="30742" xr:uid="{74A7C5B4-DB12-426A-959F-C3E77D624FFC}"/>
    <cellStyle name="Normal 3 2 2 2 28 13 2 2 6" xfId="30743" xr:uid="{D69E1F4A-716A-4440-9524-B3096B21556E}"/>
    <cellStyle name="Normal 3 2 2 2 28 13 2 3" xfId="30744" xr:uid="{9487646B-7D97-4C6B-A61B-643C5C30E401}"/>
    <cellStyle name="Normal 3 2 2 2 28 13 2 4" xfId="30745" xr:uid="{5A8A97E9-A791-4B46-A109-BA6F1C3D0183}"/>
    <cellStyle name="Normal 3 2 2 2 28 13 2 5" xfId="30746" xr:uid="{495468DE-C261-448E-9FDD-A7762F9AFF95}"/>
    <cellStyle name="Normal 3 2 2 2 28 13 2 6" xfId="30747" xr:uid="{0A64428F-C120-4D0F-82DB-A450C905270B}"/>
    <cellStyle name="Normal 3 2 2 2 28 13 2 7" xfId="30748" xr:uid="{717C5EEF-C72C-487E-B721-800C90DE1FD5}"/>
    <cellStyle name="Normal 3 2 2 2 28 13 2 8" xfId="30749" xr:uid="{207EE8BB-AD9B-445A-8480-D95A40E83DC9}"/>
    <cellStyle name="Normal 3 2 2 2 28 13 2 8 2" xfId="30750" xr:uid="{880FC86F-8F44-4C11-8870-34D14E851604}"/>
    <cellStyle name="Normal 3 2 2 2 28 13 2 8 3" xfId="30751" xr:uid="{B858BD14-0682-4C10-B63F-AD46DACEA474}"/>
    <cellStyle name="Normal 3 2 2 2 28 13 2 8 4" xfId="30752" xr:uid="{B0B87C7D-D25E-40CB-8A81-2EDDCDA664C1}"/>
    <cellStyle name="Normal 3 2 2 2 28 13 2 9" xfId="30753" xr:uid="{8B5A1523-B4D8-4AE0-95BD-37CE02B0154C}"/>
    <cellStyle name="Normal 3 2 2 2 28 13 3" xfId="30754" xr:uid="{6FC55299-C3CF-41D1-B22E-D73940894F45}"/>
    <cellStyle name="Normal 3 2 2 2 28 13 3 2" xfId="30755" xr:uid="{AD674FE3-B511-4FD3-9312-52FD4A515905}"/>
    <cellStyle name="Normal 3 2 2 2 28 13 3 2 2" xfId="30756" xr:uid="{852CD1FA-B908-407F-B1DA-89A6E7ED38E8}"/>
    <cellStyle name="Normal 3 2 2 2 28 13 3 2 3" xfId="30757" xr:uid="{AAB58181-EEAE-498F-B8A4-AA05A008762C}"/>
    <cellStyle name="Normal 3 2 2 2 28 13 3 2 4" xfId="30758" xr:uid="{E8FD5C40-ABB3-4F30-8ADC-C728B48A61E2}"/>
    <cellStyle name="Normal 3 2 2 2 28 13 3 3" xfId="30759" xr:uid="{084A61F2-BAA5-4E14-A73B-F1457C858720}"/>
    <cellStyle name="Normal 3 2 2 2 28 13 3 4" xfId="30760" xr:uid="{972586DC-64F2-4DB8-B781-9F5ABCFD8D7D}"/>
    <cellStyle name="Normal 3 2 2 2 28 13 3 5" xfId="30761" xr:uid="{124F9F63-97F7-472A-B41C-3EDEE162B750}"/>
    <cellStyle name="Normal 3 2 2 2 28 13 3 6" xfId="30762" xr:uid="{BFCCBB8F-3D9D-402A-A36D-316A82DA85C3}"/>
    <cellStyle name="Normal 3 2 2 2 28 13 4" xfId="30763" xr:uid="{79245085-F577-419B-A552-1122FEAC17CC}"/>
    <cellStyle name="Normal 3 2 2 2 28 13 5" xfId="30764" xr:uid="{A9D50C0D-052B-49A7-B41F-2FDD09D1A8B8}"/>
    <cellStyle name="Normal 3 2 2 2 28 13 6" xfId="30765" xr:uid="{CFE5E6A0-09FE-406E-854F-C0A8F468587C}"/>
    <cellStyle name="Normal 3 2 2 2 28 13 7" xfId="30766" xr:uid="{061E64A1-3D3D-48FF-8B1A-540A846FF0E7}"/>
    <cellStyle name="Normal 3 2 2 2 28 13 8" xfId="30767" xr:uid="{6B8DA916-3E03-4B44-B64D-57FB43968EA4}"/>
    <cellStyle name="Normal 3 2 2 2 28 13 8 2" xfId="30768" xr:uid="{361B58B7-F0D6-4FC3-9AD8-BF45C9B760A7}"/>
    <cellStyle name="Normal 3 2 2 2 28 13 8 3" xfId="30769" xr:uid="{083009D7-DC0F-4B75-BBD1-F292CD518B8A}"/>
    <cellStyle name="Normal 3 2 2 2 28 13 8 4" xfId="30770" xr:uid="{58C7BEC6-4653-4CF8-8489-BD68D44B989D}"/>
    <cellStyle name="Normal 3 2 2 2 28 13 9" xfId="30771" xr:uid="{EF2A02A4-F725-4FAA-9059-70A7BB587918}"/>
    <cellStyle name="Normal 3 2 2 2 28 14" xfId="30772" xr:uid="{15232B4E-9D8B-4BB1-8ED0-6BD705D66BCD}"/>
    <cellStyle name="Normal 3 2 2 2 28 15" xfId="30773" xr:uid="{6A5CDC9A-4A81-41C8-8D18-83B181DED65E}"/>
    <cellStyle name="Normal 3 2 2 2 28 15 2" xfId="30774" xr:uid="{8AA0AD95-DF35-4A42-B74D-D556E355D9E1}"/>
    <cellStyle name="Normal 3 2 2 2 28 15 2 2" xfId="30775" xr:uid="{36C30050-7A10-421F-8E02-0DB7B7521CFC}"/>
    <cellStyle name="Normal 3 2 2 2 28 15 2 3" xfId="30776" xr:uid="{5ED04751-654B-46E1-B184-959CA0B97D3F}"/>
    <cellStyle name="Normal 3 2 2 2 28 15 2 4" xfId="30777" xr:uid="{6F21F822-06D6-4F4C-AE6A-B647769C11AD}"/>
    <cellStyle name="Normal 3 2 2 2 28 15 3" xfId="30778" xr:uid="{2603A066-CFAF-46B4-B4CB-88D1C9710B8C}"/>
    <cellStyle name="Normal 3 2 2 2 28 15 4" xfId="30779" xr:uid="{D31B924E-3C26-48CB-A6A1-E33E95E92AFB}"/>
    <cellStyle name="Normal 3 2 2 2 28 15 5" xfId="30780" xr:uid="{5A1E4547-6183-4F04-A3C5-F52E0BA76DC5}"/>
    <cellStyle name="Normal 3 2 2 2 28 15 6" xfId="30781" xr:uid="{EEDA409E-8AF4-4B36-A9D6-0E8DFC2D417D}"/>
    <cellStyle name="Normal 3 2 2 2 28 16" xfId="30782" xr:uid="{F3396D7F-F6BC-435B-967D-E5B28CD007F8}"/>
    <cellStyle name="Normal 3 2 2 2 28 17" xfId="30783" xr:uid="{339221E8-4BD2-49F2-B3CA-878776AA2BE2}"/>
    <cellStyle name="Normal 3 2 2 2 28 18" xfId="30784" xr:uid="{6863975A-C801-4C26-BB74-395FB6C00EF6}"/>
    <cellStyle name="Normal 3 2 2 2 28 19" xfId="30785" xr:uid="{E3B565FE-92D6-45AB-B224-2E6FF3E0EC41}"/>
    <cellStyle name="Normal 3 2 2 2 28 2" xfId="30786" xr:uid="{31CB9C7C-2E29-4B7F-8332-7FC95517C9FF}"/>
    <cellStyle name="Normal 3 2 2 2 28 2 10" xfId="30787" xr:uid="{C57B0DC3-6A81-4814-A835-521F12E05BFC}"/>
    <cellStyle name="Normal 3 2 2 2 28 2 11" xfId="30788" xr:uid="{337C7663-9FB7-405B-9FFF-0F2D9DA5193C}"/>
    <cellStyle name="Normal 3 2 2 2 28 2 12" xfId="30789" xr:uid="{9FBF1DA0-68D2-417A-AB8F-73825E5F821B}"/>
    <cellStyle name="Normal 3 2 2 2 28 2 13" xfId="30790" xr:uid="{820F3FE3-AB6D-43EE-8137-3ECA25E06B98}"/>
    <cellStyle name="Normal 3 2 2 2 28 2 13 2" xfId="30791" xr:uid="{A8D3236B-52D6-4AC9-8E28-3AFEC2AD87BB}"/>
    <cellStyle name="Normal 3 2 2 2 28 2 13 3" xfId="30792" xr:uid="{0DB08AD4-F946-43B9-88DB-01CFDC1B21EB}"/>
    <cellStyle name="Normal 3 2 2 2 28 2 13 4" xfId="30793" xr:uid="{2FB1EE04-9026-4E45-A962-8AF46F9674C7}"/>
    <cellStyle name="Normal 3 2 2 2 28 2 14" xfId="30794" xr:uid="{3AF7AA84-DE4C-466C-97B2-3AC02AC27567}"/>
    <cellStyle name="Normal 3 2 2 2 28 2 15" xfId="30795" xr:uid="{360983C1-7FB3-4C2A-8AA5-D1713BBBBF67}"/>
    <cellStyle name="Normal 3 2 2 2 28 2 16" xfId="30796" xr:uid="{F59C78D3-89CD-41FE-8FD3-1EEB8EA7AB76}"/>
    <cellStyle name="Normal 3 2 2 2 28 2 2" xfId="30797" xr:uid="{7CB3EB0F-ED9A-4BF3-8A6B-69E637FFA45B}"/>
    <cellStyle name="Normal 3 2 2 2 28 2 2 10" xfId="30798" xr:uid="{715C43B1-E884-4340-88D4-0C93B8E0C2E7}"/>
    <cellStyle name="Normal 3 2 2 2 28 2 2 11" xfId="30799" xr:uid="{049AA16A-772E-47B6-89B9-34A4E6120E29}"/>
    <cellStyle name="Normal 3 2 2 2 28 2 2 11 2" xfId="30800" xr:uid="{6B9B7024-BAE4-4C15-B45C-F866ECEB00AD}"/>
    <cellStyle name="Normal 3 2 2 2 28 2 2 11 3" xfId="30801" xr:uid="{339954EA-0636-4E57-BE31-34406FFDF47E}"/>
    <cellStyle name="Normal 3 2 2 2 28 2 2 11 4" xfId="30802" xr:uid="{449EDB9E-CCC4-4C72-88E1-0C4B840DB923}"/>
    <cellStyle name="Normal 3 2 2 2 28 2 2 12" xfId="30803" xr:uid="{53DC7218-FB43-40D7-90FA-DBA845F25861}"/>
    <cellStyle name="Normal 3 2 2 2 28 2 2 13" xfId="30804" xr:uid="{20D062B8-EA6D-4809-8AD3-DD07C79FDC8E}"/>
    <cellStyle name="Normal 3 2 2 2 28 2 2 14" xfId="30805" xr:uid="{33856566-F3DA-469D-A63A-C86B1793F6E7}"/>
    <cellStyle name="Normal 3 2 2 2 28 2 2 2" xfId="30806" xr:uid="{2DB536DC-CC47-41B1-82A1-1C40826B4594}"/>
    <cellStyle name="Normal 3 2 2 2 28 2 2 2 10" xfId="30807" xr:uid="{874D1720-AF23-4F12-BEC7-28AC3A5A8B21}"/>
    <cellStyle name="Normal 3 2 2 2 28 2 2 2 11" xfId="30808" xr:uid="{E0C05C3F-52C7-49A4-9F04-FD694F6518E3}"/>
    <cellStyle name="Normal 3 2 2 2 28 2 2 2 2" xfId="30809" xr:uid="{31157B6E-F302-444E-87C9-C1E4563EB37C}"/>
    <cellStyle name="Normal 3 2 2 2 28 2 2 2 2 10" xfId="30810" xr:uid="{4E9103F5-BD71-47D7-B4FD-3AE1B99724CE}"/>
    <cellStyle name="Normal 3 2 2 2 28 2 2 2 2 11" xfId="30811" xr:uid="{9F7CF5E7-58B0-4483-868D-142EC18EDA8A}"/>
    <cellStyle name="Normal 3 2 2 2 28 2 2 2 2 2" xfId="30812" xr:uid="{D17EB42F-ED42-401D-B248-42B0D8954BD5}"/>
    <cellStyle name="Normal 3 2 2 2 28 2 2 2 2 2 2" xfId="30813" xr:uid="{28213AA1-41DC-44B9-B1C2-563262E08072}"/>
    <cellStyle name="Normal 3 2 2 2 28 2 2 2 2 2 2 2" xfId="30814" xr:uid="{29EE6207-DECA-457A-AEDD-5A9F323FEE8E}"/>
    <cellStyle name="Normal 3 2 2 2 28 2 2 2 2 2 2 3" xfId="30815" xr:uid="{C649A29A-383E-4554-8DE7-C3FE3C3FC25F}"/>
    <cellStyle name="Normal 3 2 2 2 28 2 2 2 2 2 2 4" xfId="30816" xr:uid="{40C40FF3-7607-4E44-B2F2-9094A166E566}"/>
    <cellStyle name="Normal 3 2 2 2 28 2 2 2 2 2 3" xfId="30817" xr:uid="{7260D5BD-3D3E-4FDB-ACF8-BFF655460AA0}"/>
    <cellStyle name="Normal 3 2 2 2 28 2 2 2 2 2 4" xfId="30818" xr:uid="{2E5B3D67-3FF6-4A79-BD47-6CE838500D93}"/>
    <cellStyle name="Normal 3 2 2 2 28 2 2 2 2 2 5" xfId="30819" xr:uid="{54CDD63C-F0B1-4094-98FC-E87C7E00811C}"/>
    <cellStyle name="Normal 3 2 2 2 28 2 2 2 2 2 6" xfId="30820" xr:uid="{AE205CC7-CE6F-4E30-A42A-CE7848BBC13A}"/>
    <cellStyle name="Normal 3 2 2 2 28 2 2 2 2 3" xfId="30821" xr:uid="{4368BE49-A15A-4324-8904-0DDE46A9C044}"/>
    <cellStyle name="Normal 3 2 2 2 28 2 2 2 2 4" xfId="30822" xr:uid="{1964AC90-B61A-49A6-986E-ED904EEE2717}"/>
    <cellStyle name="Normal 3 2 2 2 28 2 2 2 2 5" xfId="30823" xr:uid="{2DE71CBE-6F84-4413-952F-9B956DD123F6}"/>
    <cellStyle name="Normal 3 2 2 2 28 2 2 2 2 6" xfId="30824" xr:uid="{D0E96867-EFB7-40B2-9A18-31857CBF7BDD}"/>
    <cellStyle name="Normal 3 2 2 2 28 2 2 2 2 7" xfId="30825" xr:uid="{06A7058D-FD65-4E1E-8D85-8A6D9357B3D6}"/>
    <cellStyle name="Normal 3 2 2 2 28 2 2 2 2 8" xfId="30826" xr:uid="{EDADF80C-93E1-4873-9F65-2CBA7BBFF127}"/>
    <cellStyle name="Normal 3 2 2 2 28 2 2 2 2 8 2" xfId="30827" xr:uid="{6FDD7447-B1EC-433D-B726-0A2D4716CDE6}"/>
    <cellStyle name="Normal 3 2 2 2 28 2 2 2 2 8 3" xfId="30828" xr:uid="{03E2403C-FEE3-44D7-A2EB-F4ABC1E58FB4}"/>
    <cellStyle name="Normal 3 2 2 2 28 2 2 2 2 8 4" xfId="30829" xr:uid="{1BC3026A-13FA-4537-84E2-4BC8302EF319}"/>
    <cellStyle name="Normal 3 2 2 2 28 2 2 2 2 9" xfId="30830" xr:uid="{F7A839AC-06C3-4CF2-A7E5-22ABEDCD4D82}"/>
    <cellStyle name="Normal 3 2 2 2 28 2 2 2 3" xfId="30831" xr:uid="{69A6B581-C844-4208-B104-07DC8F4FA334}"/>
    <cellStyle name="Normal 3 2 2 2 28 2 2 2 3 2" xfId="30832" xr:uid="{6BCDB971-16DE-44BC-B86D-389D813592E0}"/>
    <cellStyle name="Normal 3 2 2 2 28 2 2 2 3 2 2" xfId="30833" xr:uid="{21CD2C14-6237-4D8B-8007-39137DE174AB}"/>
    <cellStyle name="Normal 3 2 2 2 28 2 2 2 3 2 3" xfId="30834" xr:uid="{CDE29735-1487-42B9-8622-657FCD5B1866}"/>
    <cellStyle name="Normal 3 2 2 2 28 2 2 2 3 2 4" xfId="30835" xr:uid="{4C998091-8F1B-4316-9806-121DB9030136}"/>
    <cellStyle name="Normal 3 2 2 2 28 2 2 2 3 3" xfId="30836" xr:uid="{5735AF59-1CB7-440B-8768-795553C2A3E1}"/>
    <cellStyle name="Normal 3 2 2 2 28 2 2 2 3 4" xfId="30837" xr:uid="{B2A69DA4-562A-44ED-ADB4-D639A231C75D}"/>
    <cellStyle name="Normal 3 2 2 2 28 2 2 2 3 5" xfId="30838" xr:uid="{B811D535-3BD2-41CB-BA9E-199B05459F01}"/>
    <cellStyle name="Normal 3 2 2 2 28 2 2 2 3 6" xfId="30839" xr:uid="{0BF25138-B5F6-41A2-8B43-B6BF15138C8A}"/>
    <cellStyle name="Normal 3 2 2 2 28 2 2 2 4" xfId="30840" xr:uid="{DF81B1B3-E6EC-4D57-B261-CB56C4E82219}"/>
    <cellStyle name="Normal 3 2 2 2 28 2 2 2 5" xfId="30841" xr:uid="{E572C823-D3B6-4252-8DCB-0B80BC2CA714}"/>
    <cellStyle name="Normal 3 2 2 2 28 2 2 2 6" xfId="30842" xr:uid="{03CF702D-B00C-459C-BE8A-4D51E18AD1DC}"/>
    <cellStyle name="Normal 3 2 2 2 28 2 2 2 7" xfId="30843" xr:uid="{E6A90B62-45AC-46E3-A8F1-7279729EC5F9}"/>
    <cellStyle name="Normal 3 2 2 2 28 2 2 2 8" xfId="30844" xr:uid="{77020CD8-C58F-4D77-9290-6A6A50F56D3B}"/>
    <cellStyle name="Normal 3 2 2 2 28 2 2 2 8 2" xfId="30845" xr:uid="{E886F90B-B17B-464E-AFCC-4FE075BC0543}"/>
    <cellStyle name="Normal 3 2 2 2 28 2 2 2 8 3" xfId="30846" xr:uid="{3757EF00-5860-44FE-9B7D-6D41E8733AD7}"/>
    <cellStyle name="Normal 3 2 2 2 28 2 2 2 8 4" xfId="30847" xr:uid="{F7381C59-175F-487E-AAF0-63349F15051F}"/>
    <cellStyle name="Normal 3 2 2 2 28 2 2 2 9" xfId="30848" xr:uid="{CC69FF02-12CA-4CB0-9AB6-721C4C58B163}"/>
    <cellStyle name="Normal 3 2 2 2 28 2 2 3" xfId="30849" xr:uid="{37F3A759-792D-4C36-9488-BFB26FE44413}"/>
    <cellStyle name="Normal 3 2 2 2 28 2 2 4" xfId="30850" xr:uid="{1EF66BFC-F3AA-4268-A882-DE1962DD4231}"/>
    <cellStyle name="Normal 3 2 2 2 28 2 2 5" xfId="30851" xr:uid="{D2BAC63A-8593-40F7-9976-D6A329DAD6CB}"/>
    <cellStyle name="Normal 3 2 2 2 28 2 2 5 2" xfId="30852" xr:uid="{46B2EAAA-DE38-4F7C-9BD0-937BF10EE3F1}"/>
    <cellStyle name="Normal 3 2 2 2 28 2 2 5 2 2" xfId="30853" xr:uid="{926AFC55-71E1-4753-8F7B-53D0FFFF9972}"/>
    <cellStyle name="Normal 3 2 2 2 28 2 2 5 2 3" xfId="30854" xr:uid="{C2DEA61B-E60B-4FBE-84D2-866579184987}"/>
    <cellStyle name="Normal 3 2 2 2 28 2 2 5 2 4" xfId="30855" xr:uid="{9EF3E7AC-D749-41AC-8F2D-B465C712937D}"/>
    <cellStyle name="Normal 3 2 2 2 28 2 2 5 3" xfId="30856" xr:uid="{3893DD28-3200-4DD1-96CB-D5CFA5767A7B}"/>
    <cellStyle name="Normal 3 2 2 2 28 2 2 5 4" xfId="30857" xr:uid="{D3249882-FB64-4B5C-9BD8-3709A83640BB}"/>
    <cellStyle name="Normal 3 2 2 2 28 2 2 5 5" xfId="30858" xr:uid="{38BBC87E-7180-440B-835D-779A9FE5980A}"/>
    <cellStyle name="Normal 3 2 2 2 28 2 2 5 6" xfId="30859" xr:uid="{4808E7AF-9290-43E7-A160-AB85FB5BA5C1}"/>
    <cellStyle name="Normal 3 2 2 2 28 2 2 6" xfId="30860" xr:uid="{0CE6F58C-F632-4E47-9035-D4B3DC86C14D}"/>
    <cellStyle name="Normal 3 2 2 2 28 2 2 7" xfId="30861" xr:uid="{543D0FE6-2C39-4EE1-A6D9-00E03DFDB296}"/>
    <cellStyle name="Normal 3 2 2 2 28 2 2 8" xfId="30862" xr:uid="{698F7235-E1A5-4DFA-BF45-D7BE5DEC03C9}"/>
    <cellStyle name="Normal 3 2 2 2 28 2 2 9" xfId="30863" xr:uid="{5B850114-EA25-4499-9E44-0483311B752C}"/>
    <cellStyle name="Normal 3 2 2 2 28 2 3" xfId="30864" xr:uid="{E93641DB-576F-46EB-AAD1-96DBC82901CD}"/>
    <cellStyle name="Normal 3 2 2 2 28 2 4" xfId="30865" xr:uid="{94C78862-18E8-49CD-96AC-E07D39B0BE2E}"/>
    <cellStyle name="Normal 3 2 2 2 28 2 5" xfId="30866" xr:uid="{6B6DC07E-E85B-4812-8C96-461A3E17686E}"/>
    <cellStyle name="Normal 3 2 2 2 28 2 5 10" xfId="30867" xr:uid="{8C0674CE-7223-44AF-8857-BFBF7DB37B43}"/>
    <cellStyle name="Normal 3 2 2 2 28 2 5 11" xfId="30868" xr:uid="{2B3E0BD9-A8EA-42C4-A2B3-E98C60493256}"/>
    <cellStyle name="Normal 3 2 2 2 28 2 5 2" xfId="30869" xr:uid="{F32789F1-9463-4086-8A85-4E771266DDEA}"/>
    <cellStyle name="Normal 3 2 2 2 28 2 5 2 10" xfId="30870" xr:uid="{466E2469-817B-4FA9-926F-DFA396F177FD}"/>
    <cellStyle name="Normal 3 2 2 2 28 2 5 2 11" xfId="30871" xr:uid="{6C4FF447-F377-475B-9D99-8C39F9BC5696}"/>
    <cellStyle name="Normal 3 2 2 2 28 2 5 2 2" xfId="30872" xr:uid="{19BE541A-15F4-4ABA-AC6F-E232C52BF84F}"/>
    <cellStyle name="Normal 3 2 2 2 28 2 5 2 2 2" xfId="30873" xr:uid="{53A66E2F-CCD7-4412-8269-5FF839476DE2}"/>
    <cellStyle name="Normal 3 2 2 2 28 2 5 2 2 2 2" xfId="30874" xr:uid="{3017A763-655E-4E4F-9151-FE09D609C1E8}"/>
    <cellStyle name="Normal 3 2 2 2 28 2 5 2 2 2 3" xfId="30875" xr:uid="{3FD91120-6C58-466F-AFBB-F5200CC76592}"/>
    <cellStyle name="Normal 3 2 2 2 28 2 5 2 2 2 4" xfId="30876" xr:uid="{FFE99BC2-8EAE-4BD6-8E9B-5954DBC8B487}"/>
    <cellStyle name="Normal 3 2 2 2 28 2 5 2 2 3" xfId="30877" xr:uid="{58DDB999-B983-4EDB-85E7-3D0F32EB3218}"/>
    <cellStyle name="Normal 3 2 2 2 28 2 5 2 2 4" xfId="30878" xr:uid="{C96EA387-FA96-4ECC-9474-2A79B94B0E8F}"/>
    <cellStyle name="Normal 3 2 2 2 28 2 5 2 2 5" xfId="30879" xr:uid="{EC5620D3-4D11-4614-8429-4CAB3C63CB3D}"/>
    <cellStyle name="Normal 3 2 2 2 28 2 5 2 2 6" xfId="30880" xr:uid="{10BB711F-C574-477B-9666-6FFC9CDDA0A5}"/>
    <cellStyle name="Normal 3 2 2 2 28 2 5 2 3" xfId="30881" xr:uid="{27B2418C-A6B9-429C-9915-31554D33538D}"/>
    <cellStyle name="Normal 3 2 2 2 28 2 5 2 4" xfId="30882" xr:uid="{ED971830-D7A8-4711-B5F5-1448E90A58EC}"/>
    <cellStyle name="Normal 3 2 2 2 28 2 5 2 5" xfId="30883" xr:uid="{9A490816-DAD0-492D-A02C-FD418EBD013D}"/>
    <cellStyle name="Normal 3 2 2 2 28 2 5 2 6" xfId="30884" xr:uid="{CF1DB9BA-3E72-431A-BE07-175EE46F969D}"/>
    <cellStyle name="Normal 3 2 2 2 28 2 5 2 7" xfId="30885" xr:uid="{647C5CA6-2E95-4B67-B332-0550E370B2C6}"/>
    <cellStyle name="Normal 3 2 2 2 28 2 5 2 8" xfId="30886" xr:uid="{6100DBF6-BDA3-40DC-8924-D69D0FBC243E}"/>
    <cellStyle name="Normal 3 2 2 2 28 2 5 2 8 2" xfId="30887" xr:uid="{353082C2-DE45-4ED1-9CC0-02EFE8E511B3}"/>
    <cellStyle name="Normal 3 2 2 2 28 2 5 2 8 3" xfId="30888" xr:uid="{5AD9BE9E-46C0-4424-8645-498624D07255}"/>
    <cellStyle name="Normal 3 2 2 2 28 2 5 2 8 4" xfId="30889" xr:uid="{B6D870E3-E15A-4C35-A766-201F5DE260F2}"/>
    <cellStyle name="Normal 3 2 2 2 28 2 5 2 9" xfId="30890" xr:uid="{57543BB8-FAAD-4DF4-9F3F-BBAF11D5FA4A}"/>
    <cellStyle name="Normal 3 2 2 2 28 2 5 3" xfId="30891" xr:uid="{437832C3-12E3-40A0-848C-F1F9C3A4FB70}"/>
    <cellStyle name="Normal 3 2 2 2 28 2 5 3 2" xfId="30892" xr:uid="{67188496-9E9D-4B42-B00B-62D36B23C7F8}"/>
    <cellStyle name="Normal 3 2 2 2 28 2 5 3 2 2" xfId="30893" xr:uid="{870DFAA1-7D87-45F8-A1CD-FBCCA07FAD5F}"/>
    <cellStyle name="Normal 3 2 2 2 28 2 5 3 2 3" xfId="30894" xr:uid="{EEDCE01E-8C47-4C59-9050-A7420939A9ED}"/>
    <cellStyle name="Normal 3 2 2 2 28 2 5 3 2 4" xfId="30895" xr:uid="{6D33BFDF-7446-46E9-8F81-FB42E64C7F5C}"/>
    <cellStyle name="Normal 3 2 2 2 28 2 5 3 3" xfId="30896" xr:uid="{F5E3C3D6-1FD8-42D9-9CB3-701E80FF24E9}"/>
    <cellStyle name="Normal 3 2 2 2 28 2 5 3 4" xfId="30897" xr:uid="{1C8FE1CE-33C4-4F5D-A8BA-0D893B0E0A99}"/>
    <cellStyle name="Normal 3 2 2 2 28 2 5 3 5" xfId="30898" xr:uid="{F1053000-66AE-4A85-A2BB-EBAA63AB09E0}"/>
    <cellStyle name="Normal 3 2 2 2 28 2 5 3 6" xfId="30899" xr:uid="{B11051D0-2599-4534-8924-52DC8E01CB0C}"/>
    <cellStyle name="Normal 3 2 2 2 28 2 5 4" xfId="30900" xr:uid="{15D64DBF-594F-4928-BD18-4862A4CD2F57}"/>
    <cellStyle name="Normal 3 2 2 2 28 2 5 5" xfId="30901" xr:uid="{945A298E-B639-46AD-BBBA-FAADF8B69DB2}"/>
    <cellStyle name="Normal 3 2 2 2 28 2 5 6" xfId="30902" xr:uid="{12942B16-08E6-427F-B6B2-D3F73A004F0F}"/>
    <cellStyle name="Normal 3 2 2 2 28 2 5 7" xfId="30903" xr:uid="{065BE5C4-76B2-41E7-81C1-3CCC39F7BF6C}"/>
    <cellStyle name="Normal 3 2 2 2 28 2 5 8" xfId="30904" xr:uid="{081D3FED-BEC8-4F3F-8538-C06FDDDBB7F0}"/>
    <cellStyle name="Normal 3 2 2 2 28 2 5 8 2" xfId="30905" xr:uid="{122B13F5-F35E-41AA-A2AB-F4C6EACE5D53}"/>
    <cellStyle name="Normal 3 2 2 2 28 2 5 8 3" xfId="30906" xr:uid="{685DCBBB-F6B0-4D1C-8553-F08FAE61674D}"/>
    <cellStyle name="Normal 3 2 2 2 28 2 5 8 4" xfId="30907" xr:uid="{BF7F1142-EF50-4FDC-A898-FD4A306EA30C}"/>
    <cellStyle name="Normal 3 2 2 2 28 2 5 9" xfId="30908" xr:uid="{4726CFE7-83A2-4BF0-A217-AB9DF7CF9D67}"/>
    <cellStyle name="Normal 3 2 2 2 28 2 6" xfId="30909" xr:uid="{51519241-75FC-48B2-A734-70BA67541E51}"/>
    <cellStyle name="Normal 3 2 2 2 28 2 7" xfId="30910" xr:uid="{FD5F95CF-1505-4460-9828-6144AF3D4156}"/>
    <cellStyle name="Normal 3 2 2 2 28 2 7 2" xfId="30911" xr:uid="{8CD49861-4D59-4A2B-BD41-63622EA8D6D6}"/>
    <cellStyle name="Normal 3 2 2 2 28 2 7 2 2" xfId="30912" xr:uid="{1EC0B06E-22D6-45B1-BE37-7E7A36779A5E}"/>
    <cellStyle name="Normal 3 2 2 2 28 2 7 2 3" xfId="30913" xr:uid="{ED6781FC-CA51-4CDE-AAF3-48EBA10961AE}"/>
    <cellStyle name="Normal 3 2 2 2 28 2 7 2 4" xfId="30914" xr:uid="{B9881871-4985-4811-8D2B-2A8227207AB2}"/>
    <cellStyle name="Normal 3 2 2 2 28 2 7 3" xfId="30915" xr:uid="{FFCB0EB1-F51C-4006-9E76-1C005B7BBC8B}"/>
    <cellStyle name="Normal 3 2 2 2 28 2 7 4" xfId="30916" xr:uid="{D255CE1F-EE5D-4A25-8919-1CEF1E5EDB48}"/>
    <cellStyle name="Normal 3 2 2 2 28 2 7 5" xfId="30917" xr:uid="{2DCE1675-92DA-4DEE-BAF8-B38E164A27D9}"/>
    <cellStyle name="Normal 3 2 2 2 28 2 7 6" xfId="30918" xr:uid="{A85A295B-8327-4B95-BC57-DAC840A4A7B5}"/>
    <cellStyle name="Normal 3 2 2 2 28 2 8" xfId="30919" xr:uid="{CE1543BB-B00F-41DE-8FB8-5E0483D31AAE}"/>
    <cellStyle name="Normal 3 2 2 2 28 2 9" xfId="30920" xr:uid="{28023AAC-B7DD-487E-A901-AEE6B0B6AD09}"/>
    <cellStyle name="Normal 3 2 2 2 28 20" xfId="30921" xr:uid="{667FC178-C97A-401F-96F5-173304F6667A}"/>
    <cellStyle name="Normal 3 2 2 2 28 21" xfId="30922" xr:uid="{DE682B4D-B07B-4E96-966C-C02F52765BA5}"/>
    <cellStyle name="Normal 3 2 2 2 28 21 2" xfId="30923" xr:uid="{3D7AC402-848B-4096-9906-26AB723840ED}"/>
    <cellStyle name="Normal 3 2 2 2 28 21 3" xfId="30924" xr:uid="{8B0ACE3A-5342-46DE-A3E1-136F711AE9E6}"/>
    <cellStyle name="Normal 3 2 2 2 28 21 4" xfId="30925" xr:uid="{DF9085F3-0B19-473D-965C-B37E277EA681}"/>
    <cellStyle name="Normal 3 2 2 2 28 22" xfId="30926" xr:uid="{12715829-0B5C-46AB-8E6F-09F81F2FC31B}"/>
    <cellStyle name="Normal 3 2 2 2 28 23" xfId="30927" xr:uid="{E369335F-BAAE-49E5-A24A-621EC68E7ECB}"/>
    <cellStyle name="Normal 3 2 2 2 28 24" xfId="30928" xr:uid="{B1F6F4B5-52B3-4B53-98BA-9ACC8F96909F}"/>
    <cellStyle name="Normal 3 2 2 2 28 3" xfId="30929" xr:uid="{917C277E-0103-4D00-A73B-5378C71DAEBB}"/>
    <cellStyle name="Normal 3 2 2 2 28 4" xfId="30930" xr:uid="{3B31E516-CA42-47C9-9B2F-D526C54340F3}"/>
    <cellStyle name="Normal 3 2 2 2 28 5" xfId="30931" xr:uid="{8A9456BF-759B-44F7-87DB-BBD14E0AF543}"/>
    <cellStyle name="Normal 3 2 2 2 28 6" xfId="30932" xr:uid="{A76D37EC-D609-41EF-8AB7-CD5723BCD2E0}"/>
    <cellStyle name="Normal 3 2 2 2 28 7" xfId="30933" xr:uid="{581571C3-FBBB-413E-90EF-970B15ECB4DE}"/>
    <cellStyle name="Normal 3 2 2 2 28 8" xfId="30934" xr:uid="{760D4715-918E-4DB1-B459-255531FA0B48}"/>
    <cellStyle name="Normal 3 2 2 2 28 9" xfId="30935" xr:uid="{9D15AC53-43D3-4D13-9405-1E9C860B3621}"/>
    <cellStyle name="Normal 3 2 2 2 29" xfId="30936" xr:uid="{4B952C6C-C17B-45D4-AC04-9E668A69D81E}"/>
    <cellStyle name="Normal 3 2 2 2 29 10" xfId="30937" xr:uid="{5966B76A-FA49-4CA0-9EAA-CA8F525A840A}"/>
    <cellStyle name="Normal 3 2 2 2 29 11" xfId="30938" xr:uid="{55FA04A6-E98C-4F39-9889-96ED17B05338}"/>
    <cellStyle name="Normal 3 2 2 2 29 12" xfId="30939" xr:uid="{BB7C64D2-281A-49CF-838A-DFC3DAEB33AE}"/>
    <cellStyle name="Normal 3 2 2 2 29 13" xfId="30940" xr:uid="{BDBF141E-2ECC-4D98-947B-8398DA02B2A4}"/>
    <cellStyle name="Normal 3 2 2 2 29 13 2" xfId="30941" xr:uid="{04BB735E-C39D-4917-9CC2-3A2FA4D801F9}"/>
    <cellStyle name="Normal 3 2 2 2 29 13 3" xfId="30942" xr:uid="{21D3FC91-8815-46BB-B22E-3E59F86448B1}"/>
    <cellStyle name="Normal 3 2 2 2 29 13 4" xfId="30943" xr:uid="{E2A3D786-C860-4DBB-BCD2-EFBF148439F0}"/>
    <cellStyle name="Normal 3 2 2 2 29 14" xfId="30944" xr:uid="{437AEFAB-9AF2-47D0-B85D-56227679A467}"/>
    <cellStyle name="Normal 3 2 2 2 29 15" xfId="30945" xr:uid="{D290221E-8DE6-44BB-9E2E-3DE659C8C8EC}"/>
    <cellStyle name="Normal 3 2 2 2 29 16" xfId="30946" xr:uid="{18F0786B-ECD2-4A84-A31E-0029A5B9B1A1}"/>
    <cellStyle name="Normal 3 2 2 2 29 2" xfId="30947" xr:uid="{A7783260-1543-48CB-91D3-6EB922053748}"/>
    <cellStyle name="Normal 3 2 2 2 29 2 10" xfId="30948" xr:uid="{BE252E23-4ADD-438C-9E43-5A6C59AF03E4}"/>
    <cellStyle name="Normal 3 2 2 2 29 2 11" xfId="30949" xr:uid="{43D762B1-1127-4D08-9F24-7354237620C0}"/>
    <cellStyle name="Normal 3 2 2 2 29 2 11 2" xfId="30950" xr:uid="{8D7503B5-658F-47FE-B737-5313FBD607DC}"/>
    <cellStyle name="Normal 3 2 2 2 29 2 11 3" xfId="30951" xr:uid="{CC0A54EF-1CA3-4B66-AAAF-E2121C4DAE16}"/>
    <cellStyle name="Normal 3 2 2 2 29 2 11 4" xfId="30952" xr:uid="{550570D0-4A81-4F39-8CD7-067E9CDB9C62}"/>
    <cellStyle name="Normal 3 2 2 2 29 2 12" xfId="30953" xr:uid="{7CB69279-4231-4C2B-AD9B-489B80D27C1E}"/>
    <cellStyle name="Normal 3 2 2 2 29 2 13" xfId="30954" xr:uid="{F32C27C2-C7BB-41A6-BE14-1393739FCA21}"/>
    <cellStyle name="Normal 3 2 2 2 29 2 14" xfId="30955" xr:uid="{76633B78-269C-46A9-8EF1-FD11271DD325}"/>
    <cellStyle name="Normal 3 2 2 2 29 2 2" xfId="30956" xr:uid="{FCE57A10-A23A-447D-91D8-AB5685B5BA46}"/>
    <cellStyle name="Normal 3 2 2 2 29 2 2 10" xfId="30957" xr:uid="{AA8900B4-A327-4B18-8565-E880A6AE10DF}"/>
    <cellStyle name="Normal 3 2 2 2 29 2 2 11" xfId="30958" xr:uid="{2E3306A7-D87D-4E94-8F6B-C427C5C3A796}"/>
    <cellStyle name="Normal 3 2 2 2 29 2 2 2" xfId="30959" xr:uid="{92528ECF-BF11-408B-AD50-B93C5FF612AD}"/>
    <cellStyle name="Normal 3 2 2 2 29 2 2 2 10" xfId="30960" xr:uid="{B76658AA-A533-423C-B28F-112DFFAF3DBC}"/>
    <cellStyle name="Normal 3 2 2 2 29 2 2 2 11" xfId="30961" xr:uid="{6479301A-38B7-4932-90CC-5371756786D8}"/>
    <cellStyle name="Normal 3 2 2 2 29 2 2 2 2" xfId="30962" xr:uid="{8F658AF2-F1D2-4070-B618-B29FF9278AB1}"/>
    <cellStyle name="Normal 3 2 2 2 29 2 2 2 2 2" xfId="30963" xr:uid="{73CA977B-16A5-4EE5-B3F3-8C643FF50444}"/>
    <cellStyle name="Normal 3 2 2 2 29 2 2 2 2 2 2" xfId="30964" xr:uid="{B339C1F5-6E32-4A6D-A5AE-8985DDBAA8A0}"/>
    <cellStyle name="Normal 3 2 2 2 29 2 2 2 2 2 3" xfId="30965" xr:uid="{7C529EEB-88B2-41C9-BAD4-3EF5688789DD}"/>
    <cellStyle name="Normal 3 2 2 2 29 2 2 2 2 2 4" xfId="30966" xr:uid="{95E63759-D42C-4852-B924-7E513829F6DC}"/>
    <cellStyle name="Normal 3 2 2 2 29 2 2 2 2 3" xfId="30967" xr:uid="{0290C506-29D3-4FA3-8B9A-EDCD661A7B82}"/>
    <cellStyle name="Normal 3 2 2 2 29 2 2 2 2 4" xfId="30968" xr:uid="{60A5D308-F991-46FB-A072-A7A5D1AEFDFA}"/>
    <cellStyle name="Normal 3 2 2 2 29 2 2 2 2 5" xfId="30969" xr:uid="{FC2F7981-0E87-43D8-AB72-B4B2ED536270}"/>
    <cellStyle name="Normal 3 2 2 2 29 2 2 2 2 6" xfId="30970" xr:uid="{D3E2A3C3-06F8-4FD3-AD63-9DE46356F5F9}"/>
    <cellStyle name="Normal 3 2 2 2 29 2 2 2 3" xfId="30971" xr:uid="{5FC9111E-8596-4ABA-B34A-2BB81DF869A2}"/>
    <cellStyle name="Normal 3 2 2 2 29 2 2 2 4" xfId="30972" xr:uid="{036E0769-DCD8-4FC8-8EE9-209410BFF349}"/>
    <cellStyle name="Normal 3 2 2 2 29 2 2 2 5" xfId="30973" xr:uid="{0A465DBF-05FB-40B2-A346-B4DD453ADD9E}"/>
    <cellStyle name="Normal 3 2 2 2 29 2 2 2 6" xfId="30974" xr:uid="{03366B33-9ADB-42C7-B64B-55E3839DB7CA}"/>
    <cellStyle name="Normal 3 2 2 2 29 2 2 2 7" xfId="30975" xr:uid="{16382986-36F4-40CF-B237-36E906B83FC6}"/>
    <cellStyle name="Normal 3 2 2 2 29 2 2 2 8" xfId="30976" xr:uid="{0DA2D32D-4DB3-4538-93E3-F61785FC6444}"/>
    <cellStyle name="Normal 3 2 2 2 29 2 2 2 8 2" xfId="30977" xr:uid="{A1311322-9F08-45EE-BB49-FF2632E5DF51}"/>
    <cellStyle name="Normal 3 2 2 2 29 2 2 2 8 3" xfId="30978" xr:uid="{FFC1C2E2-4924-4F81-8DA4-9F7098E3063F}"/>
    <cellStyle name="Normal 3 2 2 2 29 2 2 2 8 4" xfId="30979" xr:uid="{5B911DB0-D5F0-4223-B659-CD0F62DBC9F1}"/>
    <cellStyle name="Normal 3 2 2 2 29 2 2 2 9" xfId="30980" xr:uid="{C4F40AA5-714B-403D-941A-FA1BBC985ED5}"/>
    <cellStyle name="Normal 3 2 2 2 29 2 2 3" xfId="30981" xr:uid="{A416D860-39F9-4B70-B160-D3CD3CEABF7D}"/>
    <cellStyle name="Normal 3 2 2 2 29 2 2 3 2" xfId="30982" xr:uid="{F49FB521-D273-4D2B-8DC2-C565BE0C14DA}"/>
    <cellStyle name="Normal 3 2 2 2 29 2 2 3 2 2" xfId="30983" xr:uid="{26BECA35-4D7E-4BF7-A78F-2CCC62A9E3F7}"/>
    <cellStyle name="Normal 3 2 2 2 29 2 2 3 2 3" xfId="30984" xr:uid="{E370A81C-B795-458B-B1D1-10F9E5AD4A62}"/>
    <cellStyle name="Normal 3 2 2 2 29 2 2 3 2 4" xfId="30985" xr:uid="{4794A22C-127D-41BA-99D0-1DF5AAAD99E6}"/>
    <cellStyle name="Normal 3 2 2 2 29 2 2 3 3" xfId="30986" xr:uid="{E5237FBA-1E18-4DF7-AE59-7A6164271119}"/>
    <cellStyle name="Normal 3 2 2 2 29 2 2 3 4" xfId="30987" xr:uid="{8CF8848A-CA35-444D-8AB4-A1E895E946B9}"/>
    <cellStyle name="Normal 3 2 2 2 29 2 2 3 5" xfId="30988" xr:uid="{93D4DC21-8433-4F85-B1C8-79A47215C519}"/>
    <cellStyle name="Normal 3 2 2 2 29 2 2 3 6" xfId="30989" xr:uid="{6C4B2548-C5A8-4CDD-9FD4-54F02C2E7BDA}"/>
    <cellStyle name="Normal 3 2 2 2 29 2 2 4" xfId="30990" xr:uid="{6C16118C-3DD5-44B3-9662-37E81258AEFE}"/>
    <cellStyle name="Normal 3 2 2 2 29 2 2 5" xfId="30991" xr:uid="{7F9FFAD5-A7CB-42BD-AC4C-1E15415C4AF0}"/>
    <cellStyle name="Normal 3 2 2 2 29 2 2 6" xfId="30992" xr:uid="{83BF8A11-BB9E-4478-A94B-688775ED65CB}"/>
    <cellStyle name="Normal 3 2 2 2 29 2 2 7" xfId="30993" xr:uid="{DF08B952-2376-43C5-8173-037DCDE0BD54}"/>
    <cellStyle name="Normal 3 2 2 2 29 2 2 8" xfId="30994" xr:uid="{66AEEBA9-3DF0-4AD7-BAE0-B8D71CFDB77D}"/>
    <cellStyle name="Normal 3 2 2 2 29 2 2 8 2" xfId="30995" xr:uid="{4D490F8E-F9B8-40B8-A5E9-F30FA456EB3F}"/>
    <cellStyle name="Normal 3 2 2 2 29 2 2 8 3" xfId="30996" xr:uid="{E1355685-21B3-4AC1-9658-F8762A7651BD}"/>
    <cellStyle name="Normal 3 2 2 2 29 2 2 8 4" xfId="30997" xr:uid="{3E23CEBE-D89C-4040-A22C-7B8F40819FC0}"/>
    <cellStyle name="Normal 3 2 2 2 29 2 2 9" xfId="30998" xr:uid="{7B9509CD-88D5-4F6D-BAF2-65476F337ACC}"/>
    <cellStyle name="Normal 3 2 2 2 29 2 3" xfId="30999" xr:uid="{1D6D3836-9A60-4919-8ADD-259B1B9FEA6C}"/>
    <cellStyle name="Normal 3 2 2 2 29 2 4" xfId="31000" xr:uid="{4C3C9E87-F51A-4EC8-B29B-3680CC757EF2}"/>
    <cellStyle name="Normal 3 2 2 2 29 2 5" xfId="31001" xr:uid="{ED642878-2299-45A8-8EBE-AB423470F342}"/>
    <cellStyle name="Normal 3 2 2 2 29 2 5 2" xfId="31002" xr:uid="{77095A26-3E5C-4587-B10E-7F9C82BEAB06}"/>
    <cellStyle name="Normal 3 2 2 2 29 2 5 2 2" xfId="31003" xr:uid="{3BD3EF48-DA36-4ABA-9D3B-D91C94F49F71}"/>
    <cellStyle name="Normal 3 2 2 2 29 2 5 2 3" xfId="31004" xr:uid="{82797BDE-0E97-417E-BBEB-59BD7DDC99A3}"/>
    <cellStyle name="Normal 3 2 2 2 29 2 5 2 4" xfId="31005" xr:uid="{67ECB79F-70C1-4197-81CF-F9B2F90D5333}"/>
    <cellStyle name="Normal 3 2 2 2 29 2 5 3" xfId="31006" xr:uid="{7ADCC077-8747-4574-9BFC-1CEFD0928323}"/>
    <cellStyle name="Normal 3 2 2 2 29 2 5 4" xfId="31007" xr:uid="{B6F0B7D3-64D6-43D5-8A82-0EDD43335F4A}"/>
    <cellStyle name="Normal 3 2 2 2 29 2 5 5" xfId="31008" xr:uid="{E976C832-0218-4227-9AAE-1C936F7D87C0}"/>
    <cellStyle name="Normal 3 2 2 2 29 2 5 6" xfId="31009" xr:uid="{54F20E56-0113-4114-A46F-AC7F32EDAB8F}"/>
    <cellStyle name="Normal 3 2 2 2 29 2 6" xfId="31010" xr:uid="{E65C4A4B-A484-4A77-B004-707DEDC29519}"/>
    <cellStyle name="Normal 3 2 2 2 29 2 7" xfId="31011" xr:uid="{A2FCDF51-6A71-4A1D-AE80-17A97903C108}"/>
    <cellStyle name="Normal 3 2 2 2 29 2 8" xfId="31012" xr:uid="{B8BFE0FD-A94F-4049-846B-10A694B07A08}"/>
    <cellStyle name="Normal 3 2 2 2 29 2 9" xfId="31013" xr:uid="{01AF2712-5F03-4504-A613-F26C0FA1F413}"/>
    <cellStyle name="Normal 3 2 2 2 29 3" xfId="31014" xr:uid="{C68D5190-68AF-41AA-B563-1025A60F2C17}"/>
    <cellStyle name="Normal 3 2 2 2 29 4" xfId="31015" xr:uid="{93B3716A-DD81-4814-A8FC-D4971F76B8A5}"/>
    <cellStyle name="Normal 3 2 2 2 29 5" xfId="31016" xr:uid="{CB5D6FAD-AF22-47EC-B3A8-5EF8F7DF0D60}"/>
    <cellStyle name="Normal 3 2 2 2 29 5 10" xfId="31017" xr:uid="{537A7BD6-7276-4B50-BA8D-CC446CEA50A8}"/>
    <cellStyle name="Normal 3 2 2 2 29 5 11" xfId="31018" xr:uid="{DACFEB42-51FF-4CE1-A315-9E143F3B0703}"/>
    <cellStyle name="Normal 3 2 2 2 29 5 2" xfId="31019" xr:uid="{197BDBC0-F7EA-41AB-8E07-FA1236EA324B}"/>
    <cellStyle name="Normal 3 2 2 2 29 5 2 10" xfId="31020" xr:uid="{1303B276-15EE-422D-A025-BBCE8148973A}"/>
    <cellStyle name="Normal 3 2 2 2 29 5 2 11" xfId="31021" xr:uid="{97F31ACF-C175-4A9B-B39A-19C812940DE7}"/>
    <cellStyle name="Normal 3 2 2 2 29 5 2 2" xfId="31022" xr:uid="{3E726723-1DA2-4891-B9F1-849409DA1473}"/>
    <cellStyle name="Normal 3 2 2 2 29 5 2 2 2" xfId="31023" xr:uid="{3EC45D0C-30CB-4098-9125-B578233694DF}"/>
    <cellStyle name="Normal 3 2 2 2 29 5 2 2 2 2" xfId="31024" xr:uid="{EF85CD6D-FFA9-4FFB-B6BE-1AC495C79734}"/>
    <cellStyle name="Normal 3 2 2 2 29 5 2 2 2 3" xfId="31025" xr:uid="{00F3AAB1-543F-4B72-A09E-283F79097E03}"/>
    <cellStyle name="Normal 3 2 2 2 29 5 2 2 2 4" xfId="31026" xr:uid="{1F5FCD0E-CFBF-4570-8123-484255DA7A97}"/>
    <cellStyle name="Normal 3 2 2 2 29 5 2 2 3" xfId="31027" xr:uid="{C43ED41D-5710-4775-9837-D8C8E00C154E}"/>
    <cellStyle name="Normal 3 2 2 2 29 5 2 2 4" xfId="31028" xr:uid="{E0857508-D4F4-4B4E-A1A0-B90F9C5086C1}"/>
    <cellStyle name="Normal 3 2 2 2 29 5 2 2 5" xfId="31029" xr:uid="{B95242F6-158F-4258-92E5-0D69577F5AD4}"/>
    <cellStyle name="Normal 3 2 2 2 29 5 2 2 6" xfId="31030" xr:uid="{C9D0EF8C-5E01-46E5-B99F-B5D9FD361C38}"/>
    <cellStyle name="Normal 3 2 2 2 29 5 2 3" xfId="31031" xr:uid="{390C2270-8F5D-447C-9881-F6EC96F65AFC}"/>
    <cellStyle name="Normal 3 2 2 2 29 5 2 4" xfId="31032" xr:uid="{947B4E27-FCFF-4D2C-8E46-B4D862426EE3}"/>
    <cellStyle name="Normal 3 2 2 2 29 5 2 5" xfId="31033" xr:uid="{8A75A2BC-E24A-4E76-B39C-61B8B2D04FC5}"/>
    <cellStyle name="Normal 3 2 2 2 29 5 2 6" xfId="31034" xr:uid="{2AF3D357-2DDC-474A-9812-40BC9310E1B5}"/>
    <cellStyle name="Normal 3 2 2 2 29 5 2 7" xfId="31035" xr:uid="{360DE2E1-91A8-4424-A011-24909BA8FE30}"/>
    <cellStyle name="Normal 3 2 2 2 29 5 2 8" xfId="31036" xr:uid="{1D151125-E056-4FD1-A663-A103FE83BD7A}"/>
    <cellStyle name="Normal 3 2 2 2 29 5 2 8 2" xfId="31037" xr:uid="{9490BE20-9B38-4AF1-9F17-8C06890D8B42}"/>
    <cellStyle name="Normal 3 2 2 2 29 5 2 8 3" xfId="31038" xr:uid="{FFD91E78-ED7B-49E4-8615-DAF70DE5F82F}"/>
    <cellStyle name="Normal 3 2 2 2 29 5 2 8 4" xfId="31039" xr:uid="{469EB0D6-84FE-4D8E-9C8B-D3EC5045CEF2}"/>
    <cellStyle name="Normal 3 2 2 2 29 5 2 9" xfId="31040" xr:uid="{44C51B66-158B-40FB-B87A-E0CB29651C02}"/>
    <cellStyle name="Normal 3 2 2 2 29 5 3" xfId="31041" xr:uid="{B0F74C56-51E0-4357-BF88-955324B01A18}"/>
    <cellStyle name="Normal 3 2 2 2 29 5 3 2" xfId="31042" xr:uid="{CEE820FE-85D6-44CE-93F5-83018D7E85E0}"/>
    <cellStyle name="Normal 3 2 2 2 29 5 3 2 2" xfId="31043" xr:uid="{D921FB19-EDB6-4605-A001-A6FB2465F5F3}"/>
    <cellStyle name="Normal 3 2 2 2 29 5 3 2 3" xfId="31044" xr:uid="{19F65A87-DBCF-47B6-99A0-8B0491144299}"/>
    <cellStyle name="Normal 3 2 2 2 29 5 3 2 4" xfId="31045" xr:uid="{7AB31B56-BCA4-4479-B146-805031AD5702}"/>
    <cellStyle name="Normal 3 2 2 2 29 5 3 3" xfId="31046" xr:uid="{92BECD78-C449-4EF6-9BC2-721DB52F61F3}"/>
    <cellStyle name="Normal 3 2 2 2 29 5 3 4" xfId="31047" xr:uid="{BCDF80C2-2465-4B5E-803C-9B3A6A1BF17D}"/>
    <cellStyle name="Normal 3 2 2 2 29 5 3 5" xfId="31048" xr:uid="{891E8A94-21C1-4D78-A773-2DC5A7CFDECF}"/>
    <cellStyle name="Normal 3 2 2 2 29 5 3 6" xfId="31049" xr:uid="{3F171ED4-E7D9-438E-9AFA-B185E77FEDB6}"/>
    <cellStyle name="Normal 3 2 2 2 29 5 4" xfId="31050" xr:uid="{9BCF3693-BAF8-46E5-9DF0-5EC6629B3C79}"/>
    <cellStyle name="Normal 3 2 2 2 29 5 5" xfId="31051" xr:uid="{3B4CFBC8-81A9-4E7B-863A-230DA6E2884B}"/>
    <cellStyle name="Normal 3 2 2 2 29 5 6" xfId="31052" xr:uid="{F59BA7D6-EB04-4A71-97D0-5EF0C46938E5}"/>
    <cellStyle name="Normal 3 2 2 2 29 5 7" xfId="31053" xr:uid="{A2D2FA94-29F3-4EE6-88BA-7D3EA6981AF1}"/>
    <cellStyle name="Normal 3 2 2 2 29 5 8" xfId="31054" xr:uid="{FFB48FFF-D192-4330-970F-295F6CF25EE9}"/>
    <cellStyle name="Normal 3 2 2 2 29 5 8 2" xfId="31055" xr:uid="{87D163B0-5868-40CA-BF47-C572BB67A423}"/>
    <cellStyle name="Normal 3 2 2 2 29 5 8 3" xfId="31056" xr:uid="{DAB9A57D-74E0-4A41-921E-AB8A04D418F6}"/>
    <cellStyle name="Normal 3 2 2 2 29 5 8 4" xfId="31057" xr:uid="{916CB3AB-855B-4117-B5BA-1853D392C12B}"/>
    <cellStyle name="Normal 3 2 2 2 29 5 9" xfId="31058" xr:uid="{D1CA9CEB-CE02-4B07-9743-F6C154CD51E2}"/>
    <cellStyle name="Normal 3 2 2 2 29 6" xfId="31059" xr:uid="{CAAED511-7A8F-43E2-84E3-18C991D8A051}"/>
    <cellStyle name="Normal 3 2 2 2 29 7" xfId="31060" xr:uid="{37C3079D-10BC-42C3-A105-8B689DA859AB}"/>
    <cellStyle name="Normal 3 2 2 2 29 7 2" xfId="31061" xr:uid="{1E318B4F-6F57-47C4-B279-7684D4446F5B}"/>
    <cellStyle name="Normal 3 2 2 2 29 7 2 2" xfId="31062" xr:uid="{C77B0B29-CD72-49D0-9805-5D59CA16513B}"/>
    <cellStyle name="Normal 3 2 2 2 29 7 2 3" xfId="31063" xr:uid="{849EE666-F194-4335-A847-CADB6D04168C}"/>
    <cellStyle name="Normal 3 2 2 2 29 7 2 4" xfId="31064" xr:uid="{0456320F-9BB9-4EEC-BF59-92D0AD82CE85}"/>
    <cellStyle name="Normal 3 2 2 2 29 7 3" xfId="31065" xr:uid="{B4634BD1-B1E5-42AC-A384-4606A493C362}"/>
    <cellStyle name="Normal 3 2 2 2 29 7 4" xfId="31066" xr:uid="{CA67EE27-2F80-4D67-A663-F0DD3FDB4FDB}"/>
    <cellStyle name="Normal 3 2 2 2 29 7 5" xfId="31067" xr:uid="{0B4C71D6-7516-4981-98DF-B3D6A9B549B0}"/>
    <cellStyle name="Normal 3 2 2 2 29 7 6" xfId="31068" xr:uid="{653CB40F-1284-4E38-B159-F9EE9638FBDA}"/>
    <cellStyle name="Normal 3 2 2 2 29 8" xfId="31069" xr:uid="{E53FDA3C-1473-4BBB-A314-5F8BA93F2243}"/>
    <cellStyle name="Normal 3 2 2 2 29 9" xfId="31070" xr:uid="{F8228C9A-DEAE-47AE-9C93-550BD164D57B}"/>
    <cellStyle name="Normal 3 2 2 2 3" xfId="31071" xr:uid="{225507C1-0AF5-49ED-8A27-6D352C62CEF7}"/>
    <cellStyle name="Normal 3 2 2 2 3 10" xfId="31072" xr:uid="{8CB37ECC-3767-40C1-9D84-87F6345DE774}"/>
    <cellStyle name="Normal 3 2 2 2 3 11" xfId="31073" xr:uid="{81864102-9BCC-4975-BC78-AE30E8ADB417}"/>
    <cellStyle name="Normal 3 2 2 2 3 2" xfId="31074" xr:uid="{91811660-4A09-4957-A3DA-B56FDDB68D21}"/>
    <cellStyle name="Normal 3 2 2 2 3 2 2" xfId="31075" xr:uid="{E3F2B116-648B-49A5-A87C-19A253B6606B}"/>
    <cellStyle name="Normal 3 2 2 2 3 2 3" xfId="31076" xr:uid="{B1750B73-72AE-489C-96DC-72E6B7B8F607}"/>
    <cellStyle name="Normal 3 2 2 2 3 2 4" xfId="31077" xr:uid="{11E69570-58D8-4D24-B566-99874FE5B592}"/>
    <cellStyle name="Normal 3 2 2 2 3 2 5" xfId="31078" xr:uid="{89752D7D-9A58-4FF5-90B2-A628050FA994}"/>
    <cellStyle name="Normal 3 2 2 2 3 2 6" xfId="31079" xr:uid="{16792C16-6C58-4D69-B802-28ED9415C4AE}"/>
    <cellStyle name="Normal 3 2 2 2 3 3" xfId="31080" xr:uid="{973F82EE-9C97-47A7-A7B3-6665C8FAD5F0}"/>
    <cellStyle name="Normal 3 2 2 2 3 3 2" xfId="31081" xr:uid="{7985ADA5-0C47-474A-A99C-A4E7448824BE}"/>
    <cellStyle name="Normal 3 2 2 2 3 3 3" xfId="31082" xr:uid="{CA57F51A-9B8D-4D31-A8F8-718350077CF6}"/>
    <cellStyle name="Normal 3 2 2 2 3 3 4" xfId="31083" xr:uid="{8742AEC0-BDD4-41BC-8869-5C3E76568367}"/>
    <cellStyle name="Normal 3 2 2 2 3 3 5" xfId="31084" xr:uid="{83C00FE2-9688-4F37-8C81-506A978A2D73}"/>
    <cellStyle name="Normal 3 2 2 2 3 3 6" xfId="31085" xr:uid="{250FEAA1-F848-44C4-86D0-F2F25523B53E}"/>
    <cellStyle name="Normal 3 2 2 2 3 4" xfId="31086" xr:uid="{F9897FE8-A89D-459D-9CD4-737C62260BC8}"/>
    <cellStyle name="Normal 3 2 2 2 3 4 2" xfId="31087" xr:uid="{C6492FC4-CAD7-41D9-8127-14CDF50BCC1E}"/>
    <cellStyle name="Normal 3 2 2 2 3 4 3" xfId="31088" xr:uid="{BD57F5F2-7C70-47ED-A789-CD5A892664C8}"/>
    <cellStyle name="Normal 3 2 2 2 3 4 4" xfId="31089" xr:uid="{F1F8C580-8920-4EA4-A51A-25EC616D85DB}"/>
    <cellStyle name="Normal 3 2 2 2 3 4 5" xfId="31090" xr:uid="{D28A23F2-8410-4F49-B32D-37E493050C7A}"/>
    <cellStyle name="Normal 3 2 2 2 3 4 6" xfId="31091" xr:uid="{8575D87F-EDC6-470F-8D1C-4984EFF8833A}"/>
    <cellStyle name="Normal 3 2 2 2 3 5" xfId="31092" xr:uid="{DECEC1F4-5184-49B2-8672-82E89F77344E}"/>
    <cellStyle name="Normal 3 2 2 2 3 5 2" xfId="31093" xr:uid="{800255D2-9780-4386-8249-92717D6B8C3F}"/>
    <cellStyle name="Normal 3 2 2 2 3 5 3" xfId="31094" xr:uid="{AAD8FA0E-C32F-4673-A459-4A5E68CB14A7}"/>
    <cellStyle name="Normal 3 2 2 2 3 5 4" xfId="31095" xr:uid="{C4E628EB-D7B3-44EB-AB6B-3EC017B88BC6}"/>
    <cellStyle name="Normal 3 2 2 2 3 5 5" xfId="31096" xr:uid="{2FE7D406-AA78-4EB2-9623-0F041A48C87A}"/>
    <cellStyle name="Normal 3 2 2 2 3 5 6" xfId="31097" xr:uid="{329458E7-E796-42CD-9D05-D4F1A47395F0}"/>
    <cellStyle name="Normal 3 2 2 2 3 6" xfId="31098" xr:uid="{7125D680-D8F6-4972-AB7E-51289DC8F9BB}"/>
    <cellStyle name="Normal 3 2 2 2 3 6 2" xfId="31099" xr:uid="{FCF7F8AD-4F5D-4479-82E9-346359F56C3F}"/>
    <cellStyle name="Normal 3 2 2 2 3 6 3" xfId="31100" xr:uid="{A1B84E0B-6AA4-4909-8986-C4C31150A177}"/>
    <cellStyle name="Normal 3 2 2 2 3 6 4" xfId="31101" xr:uid="{42A0F055-B750-402A-BCBC-8BAD1E1D969C}"/>
    <cellStyle name="Normal 3 2 2 2 3 6 5" xfId="31102" xr:uid="{16138EBB-6329-4DBA-A876-D77C5B810B50}"/>
    <cellStyle name="Normal 3 2 2 2 3 6 6" xfId="31103" xr:uid="{313A4537-6B26-43AE-9E5D-7F1513F35778}"/>
    <cellStyle name="Normal 3 2 2 2 3 7" xfId="31104" xr:uid="{5AFFA6CA-7501-420E-8734-327C0FD3E3D1}"/>
    <cellStyle name="Normal 3 2 2 2 3 8" xfId="31105" xr:uid="{166A4499-86C4-4A07-8A42-1F18309556F8}"/>
    <cellStyle name="Normal 3 2 2 2 3 9" xfId="31106" xr:uid="{762E547C-9B59-4787-84E8-4A7F99BD84D2}"/>
    <cellStyle name="Normal 3 2 2 2 30" xfId="31107" xr:uid="{D4EE28EB-DD1C-41C8-A2AD-349914E5B161}"/>
    <cellStyle name="Normal 3 2 2 2 31" xfId="31108" xr:uid="{D9C4B0AF-C6B3-4F7F-868F-3DF9C7455DC3}"/>
    <cellStyle name="Normal 3 2 2 2 32" xfId="31109" xr:uid="{2C1F7E22-82EF-4839-B1BC-D212155511BF}"/>
    <cellStyle name="Normal 3 2 2 2 33" xfId="31110" xr:uid="{61131670-4E7D-4F3A-85BC-D28540C3055B}"/>
    <cellStyle name="Normal 3 2 2 2 34" xfId="31111" xr:uid="{B3B8EAA0-8A59-4F86-882C-0FC59A601FA5}"/>
    <cellStyle name="Normal 3 2 2 2 35" xfId="31112" xr:uid="{D2C7AE64-028D-4C7F-9481-F88F0DE2E445}"/>
    <cellStyle name="Normal 3 2 2 2 36" xfId="31113" xr:uid="{7F6919F8-B6D5-480E-A9CE-4DF84D3C4853}"/>
    <cellStyle name="Normal 3 2 2 2 37" xfId="31114" xr:uid="{F74F32B0-744D-411E-BC7B-61CED31CA7F0}"/>
    <cellStyle name="Normal 3 2 2 2 37 10" xfId="31115" xr:uid="{7C5BFC95-BA7A-4F75-8252-AEFB17FB1340}"/>
    <cellStyle name="Normal 3 2 2 2 37 11" xfId="31116" xr:uid="{8BFB044F-3F83-4FC0-96BC-50FCD73D0ED8}"/>
    <cellStyle name="Normal 3 2 2 2 37 11 2" xfId="31117" xr:uid="{C1CD67AC-70E5-47BA-884F-B0C0565B4F0D}"/>
    <cellStyle name="Normal 3 2 2 2 37 11 3" xfId="31118" xr:uid="{7DC951C3-64D5-41CC-9A22-497E5F756F54}"/>
    <cellStyle name="Normal 3 2 2 2 37 11 4" xfId="31119" xr:uid="{5A34079E-E241-4F17-9A47-0AE8A68319E0}"/>
    <cellStyle name="Normal 3 2 2 2 37 12" xfId="31120" xr:uid="{95AAF904-5D4E-440F-B93B-62EC664410B6}"/>
    <cellStyle name="Normal 3 2 2 2 37 13" xfId="31121" xr:uid="{D4CCF14E-3D5A-4307-9046-B48960D53D07}"/>
    <cellStyle name="Normal 3 2 2 2 37 14" xfId="31122" xr:uid="{5A10EDC4-782B-4D08-AF4C-80FC667A8BA8}"/>
    <cellStyle name="Normal 3 2 2 2 37 2" xfId="31123" xr:uid="{CB195431-A7A7-40FB-8C29-DC106412FE31}"/>
    <cellStyle name="Normal 3 2 2 2 37 2 10" xfId="31124" xr:uid="{A73311E7-B2C7-4751-90AA-4A478FCF5C87}"/>
    <cellStyle name="Normal 3 2 2 2 37 2 11" xfId="31125" xr:uid="{66F0941D-581A-4D70-8347-B32980E6F53A}"/>
    <cellStyle name="Normal 3 2 2 2 37 2 2" xfId="31126" xr:uid="{6738347B-1DE7-4219-9D6F-0CF96E8F410C}"/>
    <cellStyle name="Normal 3 2 2 2 37 2 2 10" xfId="31127" xr:uid="{E0818B59-E93C-492A-AC98-C9B549F30803}"/>
    <cellStyle name="Normal 3 2 2 2 37 2 2 11" xfId="31128" xr:uid="{0A95AAB3-C049-4A25-84C8-A5874A12AE17}"/>
    <cellStyle name="Normal 3 2 2 2 37 2 2 2" xfId="31129" xr:uid="{451C1E82-FEF7-479D-B89B-E1B3CE3BA0A3}"/>
    <cellStyle name="Normal 3 2 2 2 37 2 2 2 2" xfId="31130" xr:uid="{69E054FE-107C-4502-8F72-8E7A1160808B}"/>
    <cellStyle name="Normal 3 2 2 2 37 2 2 2 2 2" xfId="31131" xr:uid="{F10B3885-6957-4C94-A9C8-B87D03621AE1}"/>
    <cellStyle name="Normal 3 2 2 2 37 2 2 2 2 3" xfId="31132" xr:uid="{DBF3FE93-8447-47BC-BF34-B55133721CA4}"/>
    <cellStyle name="Normal 3 2 2 2 37 2 2 2 2 4" xfId="31133" xr:uid="{4DEF6B79-1145-4A8E-B0CD-1E30ABB9BD8F}"/>
    <cellStyle name="Normal 3 2 2 2 37 2 2 2 3" xfId="31134" xr:uid="{59C43335-B2EB-4138-B5A5-F2695F49E637}"/>
    <cellStyle name="Normal 3 2 2 2 37 2 2 2 4" xfId="31135" xr:uid="{8EF01A0F-7078-4288-8132-F10A7F386B65}"/>
    <cellStyle name="Normal 3 2 2 2 37 2 2 2 5" xfId="31136" xr:uid="{974DAF61-C837-46A2-8A8F-376C5D8F1F29}"/>
    <cellStyle name="Normal 3 2 2 2 37 2 2 2 6" xfId="31137" xr:uid="{C5EF20EB-C9F6-487D-8336-B8CC63D19795}"/>
    <cellStyle name="Normal 3 2 2 2 37 2 2 3" xfId="31138" xr:uid="{5D4BE96D-40CF-418A-84C5-038E5547B8A3}"/>
    <cellStyle name="Normal 3 2 2 2 37 2 2 4" xfId="31139" xr:uid="{B8589633-0AA5-47AF-B4B7-D72D48819662}"/>
    <cellStyle name="Normal 3 2 2 2 37 2 2 5" xfId="31140" xr:uid="{4E23DFDA-0355-4860-A06E-49D8A20A91C9}"/>
    <cellStyle name="Normal 3 2 2 2 37 2 2 6" xfId="31141" xr:uid="{5D6AF274-3C28-45AB-BC89-4733778E1A7B}"/>
    <cellStyle name="Normal 3 2 2 2 37 2 2 7" xfId="31142" xr:uid="{82C568D4-8D23-465A-8A3F-BE5540DE1A8D}"/>
    <cellStyle name="Normal 3 2 2 2 37 2 2 8" xfId="31143" xr:uid="{1E252B8C-5CF5-4B05-BA4B-C598ACB90052}"/>
    <cellStyle name="Normal 3 2 2 2 37 2 2 8 2" xfId="31144" xr:uid="{9E9D6149-84A4-47A2-8FF8-DCF5E044EAA8}"/>
    <cellStyle name="Normal 3 2 2 2 37 2 2 8 3" xfId="31145" xr:uid="{7DB964F5-BC7F-41A7-9579-A4561F326833}"/>
    <cellStyle name="Normal 3 2 2 2 37 2 2 8 4" xfId="31146" xr:uid="{FFB96E52-9A3B-48AB-ABFE-2515830D4ACE}"/>
    <cellStyle name="Normal 3 2 2 2 37 2 2 9" xfId="31147" xr:uid="{C5C2C591-30B8-4457-94BE-3126627F70D0}"/>
    <cellStyle name="Normal 3 2 2 2 37 2 3" xfId="31148" xr:uid="{5F72AAFC-E4E2-46AB-9D05-0AF5C3EFC2F0}"/>
    <cellStyle name="Normal 3 2 2 2 37 2 3 2" xfId="31149" xr:uid="{CD522870-0BEB-44AC-BA0B-F1B584694318}"/>
    <cellStyle name="Normal 3 2 2 2 37 2 3 2 2" xfId="31150" xr:uid="{76E93D5F-93E5-487E-BCCB-02977A2F23D7}"/>
    <cellStyle name="Normal 3 2 2 2 37 2 3 2 3" xfId="31151" xr:uid="{DD8FA7B9-0A73-42D2-A5DE-AC4E00DC262E}"/>
    <cellStyle name="Normal 3 2 2 2 37 2 3 2 4" xfId="31152" xr:uid="{76AF5296-757E-43C3-9E98-68030BED0B89}"/>
    <cellStyle name="Normal 3 2 2 2 37 2 3 3" xfId="31153" xr:uid="{B1590BF7-ED44-46AA-A9CB-515CFFB32206}"/>
    <cellStyle name="Normal 3 2 2 2 37 2 3 4" xfId="31154" xr:uid="{200FABA2-AF2F-4782-9E52-4F7F5BBC9A5C}"/>
    <cellStyle name="Normal 3 2 2 2 37 2 3 5" xfId="31155" xr:uid="{995833B2-5F1C-4093-A0F9-8F8B9CFD69AE}"/>
    <cellStyle name="Normal 3 2 2 2 37 2 3 6" xfId="31156" xr:uid="{3AFEE7ED-5B83-4831-A52B-B87F6AFFCD61}"/>
    <cellStyle name="Normal 3 2 2 2 37 2 4" xfId="31157" xr:uid="{2B179CD3-12C7-4ABE-A857-4785B106706F}"/>
    <cellStyle name="Normal 3 2 2 2 37 2 5" xfId="31158" xr:uid="{7E5D14D6-2831-4282-847F-292FD408266E}"/>
    <cellStyle name="Normal 3 2 2 2 37 2 6" xfId="31159" xr:uid="{6BA6831E-B4D5-4AE7-81F5-4CC50F69C4A5}"/>
    <cellStyle name="Normal 3 2 2 2 37 2 7" xfId="31160" xr:uid="{92AE214F-77BB-4A6B-9C9F-462FA46B319B}"/>
    <cellStyle name="Normal 3 2 2 2 37 2 8" xfId="31161" xr:uid="{CAD37693-D97A-4A17-AC4A-8E3BD99FEFC9}"/>
    <cellStyle name="Normal 3 2 2 2 37 2 8 2" xfId="31162" xr:uid="{FBA30C60-DC7F-4A4B-ADF4-CCD6BDED46E9}"/>
    <cellStyle name="Normal 3 2 2 2 37 2 8 3" xfId="31163" xr:uid="{9503525C-B735-4561-B5A8-C003B03C1FAD}"/>
    <cellStyle name="Normal 3 2 2 2 37 2 8 4" xfId="31164" xr:uid="{F778C6E0-850A-4B82-9BB2-694E595860AB}"/>
    <cellStyle name="Normal 3 2 2 2 37 2 9" xfId="31165" xr:uid="{F3665BDD-4A50-42D1-935D-6ACFC494DE18}"/>
    <cellStyle name="Normal 3 2 2 2 37 3" xfId="31166" xr:uid="{D3DF2598-F839-47DF-AF68-4BDEC36D400F}"/>
    <cellStyle name="Normal 3 2 2 2 37 4" xfId="31167" xr:uid="{C85B8996-95F7-4A90-A1AB-E112A3F0F5FB}"/>
    <cellStyle name="Normal 3 2 2 2 37 5" xfId="31168" xr:uid="{398F07E1-DB8D-462A-9338-1D0EBC064DB8}"/>
    <cellStyle name="Normal 3 2 2 2 37 5 2" xfId="31169" xr:uid="{6FCCF6E0-A9BB-4E3B-940F-86623B5A8C0D}"/>
    <cellStyle name="Normal 3 2 2 2 37 5 2 2" xfId="31170" xr:uid="{03C6D0F3-B3FD-4365-952A-DF7FC3D0EBF8}"/>
    <cellStyle name="Normal 3 2 2 2 37 5 2 3" xfId="31171" xr:uid="{A2173771-AE21-487A-8BEF-72C67334C10A}"/>
    <cellStyle name="Normal 3 2 2 2 37 5 2 4" xfId="31172" xr:uid="{36AFB025-1089-433B-A623-EF4A3D0D367C}"/>
    <cellStyle name="Normal 3 2 2 2 37 5 3" xfId="31173" xr:uid="{193DE447-11DF-4AC5-82F7-458798D8071B}"/>
    <cellStyle name="Normal 3 2 2 2 37 5 4" xfId="31174" xr:uid="{BAAC7230-D693-4391-83D2-D00CE403BE23}"/>
    <cellStyle name="Normal 3 2 2 2 37 5 5" xfId="31175" xr:uid="{EC14B1CE-C85D-4FAB-B478-3CB8C417BF0A}"/>
    <cellStyle name="Normal 3 2 2 2 37 5 6" xfId="31176" xr:uid="{37118394-D040-48A6-A350-DDA4083EA30A}"/>
    <cellStyle name="Normal 3 2 2 2 37 6" xfId="31177" xr:uid="{8F455130-4D0D-4F2B-9E3F-646B9E5921B2}"/>
    <cellStyle name="Normal 3 2 2 2 37 7" xfId="31178" xr:uid="{6EDCBC1E-C8B9-4515-BD06-429BD623056D}"/>
    <cellStyle name="Normal 3 2 2 2 37 8" xfId="31179" xr:uid="{5607D61B-BF59-4558-BA74-1C32D5334622}"/>
    <cellStyle name="Normal 3 2 2 2 37 9" xfId="31180" xr:uid="{32EC9315-3653-41A2-9AF8-10282D176CDA}"/>
    <cellStyle name="Normal 3 2 2 2 38" xfId="31181" xr:uid="{45A05C06-4455-4815-ADBE-31812E51BD34}"/>
    <cellStyle name="Normal 3 2 2 2 39" xfId="31182" xr:uid="{2D2F0D9C-AF44-4E7A-9E43-55DE46233413}"/>
    <cellStyle name="Normal 3 2 2 2 39 10" xfId="31183" xr:uid="{AE152AD8-2F03-4BD7-9EB8-C291E82ECDE3}"/>
    <cellStyle name="Normal 3 2 2 2 39 11" xfId="31184" xr:uid="{E6910339-4FA6-4C89-A1B9-D8CECFC03845}"/>
    <cellStyle name="Normal 3 2 2 2 39 2" xfId="31185" xr:uid="{27A0C131-22E1-4485-8FFC-FDFB3691D2B2}"/>
    <cellStyle name="Normal 3 2 2 2 39 2 10" xfId="31186" xr:uid="{10C5D3B4-806F-4465-BF9A-966BE988AC0E}"/>
    <cellStyle name="Normal 3 2 2 2 39 2 11" xfId="31187" xr:uid="{63CAF3C8-06EA-4259-8772-BDE0BB0BB9DE}"/>
    <cellStyle name="Normal 3 2 2 2 39 2 2" xfId="31188" xr:uid="{AD1A674A-A640-4A17-8581-4D378BA0545F}"/>
    <cellStyle name="Normal 3 2 2 2 39 2 2 2" xfId="31189" xr:uid="{B01E9168-D438-4778-9049-2524FFA87D9E}"/>
    <cellStyle name="Normal 3 2 2 2 39 2 2 2 2" xfId="31190" xr:uid="{2B572407-33CC-4D8E-8DCE-CB03174323CE}"/>
    <cellStyle name="Normal 3 2 2 2 39 2 2 2 3" xfId="31191" xr:uid="{59F81230-DE34-4AF3-924F-C897384CDC1D}"/>
    <cellStyle name="Normal 3 2 2 2 39 2 2 2 4" xfId="31192" xr:uid="{D3FE2CBE-5194-436E-B233-5E7D51F97E19}"/>
    <cellStyle name="Normal 3 2 2 2 39 2 2 3" xfId="31193" xr:uid="{3F2EA234-8FD0-4C8C-8951-D10A37C43630}"/>
    <cellStyle name="Normal 3 2 2 2 39 2 2 4" xfId="31194" xr:uid="{013D2568-110A-411F-9DF2-47D4D7E7F542}"/>
    <cellStyle name="Normal 3 2 2 2 39 2 2 5" xfId="31195" xr:uid="{50CBFEE9-3060-4471-AA00-6DD60888D499}"/>
    <cellStyle name="Normal 3 2 2 2 39 2 2 6" xfId="31196" xr:uid="{62C85711-B9B7-4296-81B1-078044D9CDE0}"/>
    <cellStyle name="Normal 3 2 2 2 39 2 3" xfId="31197" xr:uid="{89DC1FFF-BD79-4291-98CE-8A834F4EFE6C}"/>
    <cellStyle name="Normal 3 2 2 2 39 2 4" xfId="31198" xr:uid="{B8387F91-D2CC-4305-842D-08EF856BA175}"/>
    <cellStyle name="Normal 3 2 2 2 39 2 5" xfId="31199" xr:uid="{15DF4FE3-9CD3-4D04-A93E-295E9473758B}"/>
    <cellStyle name="Normal 3 2 2 2 39 2 6" xfId="31200" xr:uid="{83F5D941-00F5-4FC1-9FE0-C75D4BC33E7F}"/>
    <cellStyle name="Normal 3 2 2 2 39 2 7" xfId="31201" xr:uid="{DE983D54-3534-4E37-9166-08E1133070E8}"/>
    <cellStyle name="Normal 3 2 2 2 39 2 8" xfId="31202" xr:uid="{61F249FD-8A50-4A0C-B94B-6A1CA197A1DB}"/>
    <cellStyle name="Normal 3 2 2 2 39 2 8 2" xfId="31203" xr:uid="{E6FA3012-FC7E-4088-9A1C-D9664B378E2C}"/>
    <cellStyle name="Normal 3 2 2 2 39 2 8 3" xfId="31204" xr:uid="{1931313F-441C-4849-B790-AA2D9B829663}"/>
    <cellStyle name="Normal 3 2 2 2 39 2 8 4" xfId="31205" xr:uid="{681AFD7E-D129-4D14-BB91-04D547B897B9}"/>
    <cellStyle name="Normal 3 2 2 2 39 2 9" xfId="31206" xr:uid="{5582866F-8F49-4A85-B690-F1B14D53D19F}"/>
    <cellStyle name="Normal 3 2 2 2 39 3" xfId="31207" xr:uid="{7A297151-0F7C-4940-8DEA-8ED268B43305}"/>
    <cellStyle name="Normal 3 2 2 2 39 3 2" xfId="31208" xr:uid="{D5C2EE95-ABA4-4521-8981-B0F92C149BDE}"/>
    <cellStyle name="Normal 3 2 2 2 39 3 2 2" xfId="31209" xr:uid="{A2DD19B5-3062-47B5-BBC6-A1EEE44FDD2A}"/>
    <cellStyle name="Normal 3 2 2 2 39 3 2 3" xfId="31210" xr:uid="{AD3BDF51-0067-4888-85AA-309962EB4A0A}"/>
    <cellStyle name="Normal 3 2 2 2 39 3 2 4" xfId="31211" xr:uid="{BA934256-AB79-4F49-9D35-B24066A8B947}"/>
    <cellStyle name="Normal 3 2 2 2 39 3 3" xfId="31212" xr:uid="{13CEDEE9-BA36-454B-AECF-0EB9CA7B6F23}"/>
    <cellStyle name="Normal 3 2 2 2 39 3 4" xfId="31213" xr:uid="{5094FD4E-B909-47E3-BAAE-85126EAC416D}"/>
    <cellStyle name="Normal 3 2 2 2 39 3 5" xfId="31214" xr:uid="{675F59C9-8C27-407C-9743-39731F8B86FF}"/>
    <cellStyle name="Normal 3 2 2 2 39 3 6" xfId="31215" xr:uid="{A2B1A037-4309-481D-8445-654F4F3881E6}"/>
    <cellStyle name="Normal 3 2 2 2 39 4" xfId="31216" xr:uid="{9640792E-14DE-47F7-86C7-2EAB3F2A63ED}"/>
    <cellStyle name="Normal 3 2 2 2 39 5" xfId="31217" xr:uid="{DF5AB0FE-E93E-46A6-B59D-F5D79159157A}"/>
    <cellStyle name="Normal 3 2 2 2 39 6" xfId="31218" xr:uid="{B5ADE5EE-69EE-45CB-9FE4-3ABEEC9F3507}"/>
    <cellStyle name="Normal 3 2 2 2 39 7" xfId="31219" xr:uid="{AA717274-493B-409C-9B2A-DC7A95C93A5A}"/>
    <cellStyle name="Normal 3 2 2 2 39 8" xfId="31220" xr:uid="{908A9CC6-65C5-4C15-BC08-36F9830AD1B3}"/>
    <cellStyle name="Normal 3 2 2 2 39 8 2" xfId="31221" xr:uid="{C4418039-E68B-4C7B-A3FA-2DB09304037E}"/>
    <cellStyle name="Normal 3 2 2 2 39 8 3" xfId="31222" xr:uid="{1A5A1BA0-6D5D-43EA-B339-848C90826680}"/>
    <cellStyle name="Normal 3 2 2 2 39 8 4" xfId="31223" xr:uid="{CFF54B59-7D8A-4100-9600-853153758D55}"/>
    <cellStyle name="Normal 3 2 2 2 39 9" xfId="31224" xr:uid="{0C8D3692-9CCF-4174-8734-CE3B32F7DEF7}"/>
    <cellStyle name="Normal 3 2 2 2 4" xfId="31225" xr:uid="{989CCD0E-0836-4424-8B2A-E2C50423B1D0}"/>
    <cellStyle name="Normal 3 2 2 2 4 10" xfId="31226" xr:uid="{38558DD9-BBCC-4375-AAEE-FFBA695FA7B5}"/>
    <cellStyle name="Normal 3 2 2 2 4 11" xfId="31227" xr:uid="{8B403C4F-68A6-4FED-9A06-6267003C4B6C}"/>
    <cellStyle name="Normal 3 2 2 2 4 2" xfId="31228" xr:uid="{C56ED731-9304-4575-A062-13C393F10E24}"/>
    <cellStyle name="Normal 3 2 2 2 4 2 2" xfId="31229" xr:uid="{7FB57178-C7C5-4462-A474-06E09989587A}"/>
    <cellStyle name="Normal 3 2 2 2 4 2 3" xfId="31230" xr:uid="{24ED97B1-CCA0-4822-A802-CC7B40B26991}"/>
    <cellStyle name="Normal 3 2 2 2 4 2 4" xfId="31231" xr:uid="{4BDA1FFC-BB0D-4443-9A0B-1299BFE70AF3}"/>
    <cellStyle name="Normal 3 2 2 2 4 2 5" xfId="31232" xr:uid="{80261FDD-F074-4FA3-A23E-D861F2E86C97}"/>
    <cellStyle name="Normal 3 2 2 2 4 2 6" xfId="31233" xr:uid="{E49500A3-90B2-4398-8C7A-A4943E55DC72}"/>
    <cellStyle name="Normal 3 2 2 2 4 3" xfId="31234" xr:uid="{A6BC8FDF-4280-4DAE-8D8C-E3A13ABA986D}"/>
    <cellStyle name="Normal 3 2 2 2 4 3 2" xfId="31235" xr:uid="{C0FDE11E-8B99-4B90-9F98-F74F333E6B82}"/>
    <cellStyle name="Normal 3 2 2 2 4 3 3" xfId="31236" xr:uid="{A8FDA7A1-538F-4530-9DC6-BA08539C1474}"/>
    <cellStyle name="Normal 3 2 2 2 4 3 4" xfId="31237" xr:uid="{C2827457-AE77-431E-A5C0-50D8816C25D5}"/>
    <cellStyle name="Normal 3 2 2 2 4 3 5" xfId="31238" xr:uid="{DEE67D59-2D1B-494F-9900-8366286A7F7D}"/>
    <cellStyle name="Normal 3 2 2 2 4 3 6" xfId="31239" xr:uid="{B9121DA1-0B8A-438D-B069-B1F2657B579A}"/>
    <cellStyle name="Normal 3 2 2 2 4 4" xfId="31240" xr:uid="{10E39DB8-D228-41F3-843A-C96FB4314D13}"/>
    <cellStyle name="Normal 3 2 2 2 4 4 2" xfId="31241" xr:uid="{395A8306-A623-44C6-BAD7-E6347A7A073D}"/>
    <cellStyle name="Normal 3 2 2 2 4 4 3" xfId="31242" xr:uid="{6247BDB2-D0E6-45A5-9BEE-E3E9DE9B313F}"/>
    <cellStyle name="Normal 3 2 2 2 4 4 4" xfId="31243" xr:uid="{48583EE2-6D75-4A1D-9451-015EF3D2BF23}"/>
    <cellStyle name="Normal 3 2 2 2 4 4 5" xfId="31244" xr:uid="{FD992BD9-F327-4E0D-A35F-1BDA67473F78}"/>
    <cellStyle name="Normal 3 2 2 2 4 4 6" xfId="31245" xr:uid="{76EC59B7-79A4-4C6E-9268-F3B84A1813D9}"/>
    <cellStyle name="Normal 3 2 2 2 4 5" xfId="31246" xr:uid="{B6643A3F-9C32-4E11-961F-7D50056618F1}"/>
    <cellStyle name="Normal 3 2 2 2 4 5 2" xfId="31247" xr:uid="{0CEAC994-0DDA-4EEB-A6FB-F401CC3375E3}"/>
    <cellStyle name="Normal 3 2 2 2 4 5 3" xfId="31248" xr:uid="{FB0A0716-9D50-4BA9-8DBB-F850D942CB86}"/>
    <cellStyle name="Normal 3 2 2 2 4 5 4" xfId="31249" xr:uid="{B8E4FCF0-6479-415E-85C2-CEDDB79FBE9B}"/>
    <cellStyle name="Normal 3 2 2 2 4 5 5" xfId="31250" xr:uid="{8907A4AF-3159-48BB-AAEB-B49A325B67CD}"/>
    <cellStyle name="Normal 3 2 2 2 4 5 6" xfId="31251" xr:uid="{79CC1BEF-4574-441B-92A8-B76C3A770C29}"/>
    <cellStyle name="Normal 3 2 2 2 4 6" xfId="31252" xr:uid="{3FDB53B5-0859-4BC0-9D44-788D62617295}"/>
    <cellStyle name="Normal 3 2 2 2 4 6 2" xfId="31253" xr:uid="{C1FF5E68-C6B5-4D22-B203-7FC6CAF81DC7}"/>
    <cellStyle name="Normal 3 2 2 2 4 6 3" xfId="31254" xr:uid="{A7ED5824-01A5-43B5-9246-6BA16AE62A3C}"/>
    <cellStyle name="Normal 3 2 2 2 4 6 4" xfId="31255" xr:uid="{1CACC7AE-2521-456A-8A29-5CF99FA35B41}"/>
    <cellStyle name="Normal 3 2 2 2 4 6 5" xfId="31256" xr:uid="{B76D442A-0A4C-4308-ADC5-51C0FC048CA7}"/>
    <cellStyle name="Normal 3 2 2 2 4 6 6" xfId="31257" xr:uid="{CF8E3E38-7394-4A74-97E0-3965E604D6CE}"/>
    <cellStyle name="Normal 3 2 2 2 4 7" xfId="31258" xr:uid="{1419F454-BC78-4DEB-A431-567ADE339544}"/>
    <cellStyle name="Normal 3 2 2 2 4 8" xfId="31259" xr:uid="{EA9A665A-6639-4E95-BF57-B6045ADF770D}"/>
    <cellStyle name="Normal 3 2 2 2 4 9" xfId="31260" xr:uid="{70BEF170-22C0-4098-A22B-A5940A2FC420}"/>
    <cellStyle name="Normal 3 2 2 2 40" xfId="31261" xr:uid="{5006374A-52B2-4F81-89E4-ED45998AB1CA}"/>
    <cellStyle name="Normal 3 2 2 2 41" xfId="31262" xr:uid="{EF6EA065-4829-416D-93E0-3C5E1C44EE78}"/>
    <cellStyle name="Normal 3 2 2 2 41 2" xfId="31263" xr:uid="{FE23DD34-EC79-440F-B04F-EAFEB2CBE5B2}"/>
    <cellStyle name="Normal 3 2 2 2 41 2 2" xfId="31264" xr:uid="{06076AC2-DFD0-484D-83FF-241D3E85D1B3}"/>
    <cellStyle name="Normal 3 2 2 2 41 2 3" xfId="31265" xr:uid="{2B301291-DD93-4B8A-81D0-7A07CB7A9D23}"/>
    <cellStyle name="Normal 3 2 2 2 41 2 4" xfId="31266" xr:uid="{E93F1A68-D7B4-4A56-B038-28523910A87D}"/>
    <cellStyle name="Normal 3 2 2 2 41 3" xfId="31267" xr:uid="{F80403C0-518A-4F7D-A6C4-F7D43DB7B81E}"/>
    <cellStyle name="Normal 3 2 2 2 41 4" xfId="31268" xr:uid="{4268E61D-762B-46E9-8975-4383E54DF727}"/>
    <cellStyle name="Normal 3 2 2 2 41 5" xfId="31269" xr:uid="{8D581766-B5A1-4744-9C1F-980F119DB1E1}"/>
    <cellStyle name="Normal 3 2 2 2 41 6" xfId="31270" xr:uid="{96A27B4D-FB5F-4AF1-BD62-D82DCB6B487A}"/>
    <cellStyle name="Normal 3 2 2 2 42" xfId="31271" xr:uid="{84D57A98-D828-4BF6-A037-710427B0E18D}"/>
    <cellStyle name="Normal 3 2 2 2 43" xfId="31272" xr:uid="{541BE51E-38E6-495D-989B-F91E249533D1}"/>
    <cellStyle name="Normal 3 2 2 2 44" xfId="31273" xr:uid="{B33214D0-29E8-472E-B1FF-26FB6D04732F}"/>
    <cellStyle name="Normal 3 2 2 2 45" xfId="31274" xr:uid="{B3891C6F-2808-4085-A01D-5C95673E6B7E}"/>
    <cellStyle name="Normal 3 2 2 2 46" xfId="31275" xr:uid="{129A1FD9-DFE5-4153-8BC6-BCA5910E33EE}"/>
    <cellStyle name="Normal 3 2 2 2 47" xfId="31276" xr:uid="{44F0653B-E358-498B-829E-DD6CF2820318}"/>
    <cellStyle name="Normal 3 2 2 2 47 2" xfId="31277" xr:uid="{F93F0732-0086-4F72-9F56-C57D6C9A9379}"/>
    <cellStyle name="Normal 3 2 2 2 47 3" xfId="31278" xr:uid="{20D37DB2-2E52-40C9-B559-A00C75DB9E68}"/>
    <cellStyle name="Normal 3 2 2 2 47 4" xfId="31279" xr:uid="{7BA6F683-EFC2-4E5F-8766-770B02E300E7}"/>
    <cellStyle name="Normal 3 2 2 2 48" xfId="31280" xr:uid="{9D52F715-B3D3-4A14-9E60-46B82C3DDC75}"/>
    <cellStyle name="Normal 3 2 2 2 49" xfId="31281" xr:uid="{1CF981D2-056F-4BE5-8EE5-031FA731B7D5}"/>
    <cellStyle name="Normal 3 2 2 2 5" xfId="31282" xr:uid="{D3869B43-5F44-4A34-843D-29EF6CABCAE2}"/>
    <cellStyle name="Normal 3 2 2 2 5 10" xfId="31283" xr:uid="{D01F88B4-7036-4F6A-B4C7-FBE6D817230A}"/>
    <cellStyle name="Normal 3 2 2 2 5 11" xfId="31284" xr:uid="{9EBA45E3-6AEE-4837-9F99-6CD68324C2B2}"/>
    <cellStyle name="Normal 3 2 2 2 5 2" xfId="31285" xr:uid="{72366136-A0B2-4D70-A488-482FCEDC1F92}"/>
    <cellStyle name="Normal 3 2 2 2 5 2 2" xfId="31286" xr:uid="{EFC03386-992E-4372-BD08-6001A9BEB7C1}"/>
    <cellStyle name="Normal 3 2 2 2 5 2 3" xfId="31287" xr:uid="{B9994E39-DB69-449F-90F8-09004E92DBE8}"/>
    <cellStyle name="Normal 3 2 2 2 5 2 4" xfId="31288" xr:uid="{E6C01B23-7F23-47FA-895F-D0FFA76DC26B}"/>
    <cellStyle name="Normal 3 2 2 2 5 2 5" xfId="31289" xr:uid="{173C692F-248F-4BE4-A06B-ABE50621D4FD}"/>
    <cellStyle name="Normal 3 2 2 2 5 2 6" xfId="31290" xr:uid="{73276DB3-07EB-48DB-9901-58BFEF14D7D4}"/>
    <cellStyle name="Normal 3 2 2 2 5 3" xfId="31291" xr:uid="{78C5FD4D-1FF7-4C2D-905F-EC88906292A7}"/>
    <cellStyle name="Normal 3 2 2 2 5 3 2" xfId="31292" xr:uid="{E67BE31E-7299-4A64-9940-55A6979932CD}"/>
    <cellStyle name="Normal 3 2 2 2 5 3 3" xfId="31293" xr:uid="{5B91B7CA-0CFB-4D88-A5DB-F65DBD0E1A33}"/>
    <cellStyle name="Normal 3 2 2 2 5 3 4" xfId="31294" xr:uid="{6AF8BF9A-A543-4648-8D0D-EFCCEDA2336F}"/>
    <cellStyle name="Normal 3 2 2 2 5 3 5" xfId="31295" xr:uid="{B57F5EFD-C678-43A1-B2B5-57228A8B5B50}"/>
    <cellStyle name="Normal 3 2 2 2 5 3 6" xfId="31296" xr:uid="{61A524B0-12D7-4ED6-A47D-FDE1EF399B7F}"/>
    <cellStyle name="Normal 3 2 2 2 5 4" xfId="31297" xr:uid="{303FBAA8-0EE3-4E71-928C-7B32BFDF4956}"/>
    <cellStyle name="Normal 3 2 2 2 5 4 2" xfId="31298" xr:uid="{FD9D4A08-95F0-47A9-A641-127A94285EE6}"/>
    <cellStyle name="Normal 3 2 2 2 5 4 3" xfId="31299" xr:uid="{84EA9B4A-1C32-45D1-8EA1-59626E912DEF}"/>
    <cellStyle name="Normal 3 2 2 2 5 4 4" xfId="31300" xr:uid="{BF4A0248-83F7-4EC3-90E6-93C32C31264B}"/>
    <cellStyle name="Normal 3 2 2 2 5 4 5" xfId="31301" xr:uid="{2B6AADA7-0838-46DE-B4AE-EA160736EA2E}"/>
    <cellStyle name="Normal 3 2 2 2 5 4 6" xfId="31302" xr:uid="{2B0A4712-2706-4906-8D5D-DEF4FC5B0B6F}"/>
    <cellStyle name="Normal 3 2 2 2 5 5" xfId="31303" xr:uid="{150BA7E3-08E1-4A0C-865D-2B7167D60148}"/>
    <cellStyle name="Normal 3 2 2 2 5 5 2" xfId="31304" xr:uid="{36DA3B59-1BF5-4C32-9193-9FBB9AE202E2}"/>
    <cellStyle name="Normal 3 2 2 2 5 5 3" xfId="31305" xr:uid="{02424D99-93CC-4F7D-945D-860A39627ECC}"/>
    <cellStyle name="Normal 3 2 2 2 5 5 4" xfId="31306" xr:uid="{52909826-3B23-4D84-B936-3F6BFD7F9F12}"/>
    <cellStyle name="Normal 3 2 2 2 5 5 5" xfId="31307" xr:uid="{85D73A0D-2D04-4339-9B9E-DDD4D83E11F4}"/>
    <cellStyle name="Normal 3 2 2 2 5 5 6" xfId="31308" xr:uid="{47B50E1F-3595-4E9E-8484-1610AE69D051}"/>
    <cellStyle name="Normal 3 2 2 2 5 6" xfId="31309" xr:uid="{681173ED-E692-46F2-B073-FD4A3BF555DF}"/>
    <cellStyle name="Normal 3 2 2 2 5 6 2" xfId="31310" xr:uid="{2A0C2A88-62F1-4AD3-8E05-FB6AB8F79C75}"/>
    <cellStyle name="Normal 3 2 2 2 5 6 3" xfId="31311" xr:uid="{777F9CD6-7954-4FFE-90A3-84E48D60A786}"/>
    <cellStyle name="Normal 3 2 2 2 5 6 4" xfId="31312" xr:uid="{40040BB5-CC72-4D0C-BE18-91E720654346}"/>
    <cellStyle name="Normal 3 2 2 2 5 6 5" xfId="31313" xr:uid="{332009ED-18DC-4386-B650-61499FA5AD67}"/>
    <cellStyle name="Normal 3 2 2 2 5 6 6" xfId="31314" xr:uid="{5EAA2D40-DE24-482D-A29F-8146BB8CDF74}"/>
    <cellStyle name="Normal 3 2 2 2 5 7" xfId="31315" xr:uid="{EF1426D9-1381-4AB3-A269-0CD02ECE9D5B}"/>
    <cellStyle name="Normal 3 2 2 2 5 8" xfId="31316" xr:uid="{BBB7E992-1189-4D08-AD64-3849BEAE67C3}"/>
    <cellStyle name="Normal 3 2 2 2 5 9" xfId="31317" xr:uid="{F2C2771B-A81C-44CE-BC8B-66F9BD88CE5B}"/>
    <cellStyle name="Normal 3 2 2 2 50" xfId="31318" xr:uid="{93316AC7-148F-4159-A6A1-C5E9E786EE46}"/>
    <cellStyle name="Normal 3 2 2 2 51" xfId="31319" xr:uid="{767D6B43-B23B-4E99-984C-4B1101AF8D0F}"/>
    <cellStyle name="Normal 3 2 2 2 52" xfId="31320" xr:uid="{F0C0C35B-547C-432A-BCFC-7033DBE79FF1}"/>
    <cellStyle name="Normal 3 2 2 2 53" xfId="31321" xr:uid="{D40F827F-70E1-42CF-881B-630BBAD7B0C7}"/>
    <cellStyle name="Normal 3 2 2 2 54" xfId="31322" xr:uid="{BAA72A29-D5E7-43B4-B67F-23CB9CB6CD64}"/>
    <cellStyle name="Normal 3 2 2 2 55" xfId="31323" xr:uid="{0F372059-822A-4D79-923A-80962660C086}"/>
    <cellStyle name="Normal 3 2 2 2 56" xfId="31324" xr:uid="{51CF9864-A5A3-4C50-9EE9-CB4CA67AC69B}"/>
    <cellStyle name="Normal 3 2 2 2 57" xfId="31325" xr:uid="{9B6CC2C7-FE12-43A8-96DA-1792D1172B91}"/>
    <cellStyle name="Normal 3 2 2 2 58" xfId="31326" xr:uid="{A8CB221C-981C-4793-AEE2-4B905495468A}"/>
    <cellStyle name="Normal 3 2 2 2 59" xfId="31327" xr:uid="{D1DA8E35-5DB3-405E-85EE-400D10F4715D}"/>
    <cellStyle name="Normal 3 2 2 2 6" xfId="31328" xr:uid="{CDFAE2EB-5514-4358-B953-9350266D9316}"/>
    <cellStyle name="Normal 3 2 2 2 6 10" xfId="31329" xr:uid="{14C3C1B5-BE0F-46DD-A2F2-6A566556E258}"/>
    <cellStyle name="Normal 3 2 2 2 6 11" xfId="31330" xr:uid="{C0F096E9-7EEF-44E8-815E-1399A72CA3A7}"/>
    <cellStyle name="Normal 3 2 2 2 6 2" xfId="31331" xr:uid="{353C3952-DCA0-45A9-82C9-85102C9963B6}"/>
    <cellStyle name="Normal 3 2 2 2 6 2 2" xfId="31332" xr:uid="{2017674D-2346-48B5-BC82-3D3FF6DC3AEB}"/>
    <cellStyle name="Normal 3 2 2 2 6 2 3" xfId="31333" xr:uid="{79B6FB1B-BE60-4473-90FD-E4736A5C70EA}"/>
    <cellStyle name="Normal 3 2 2 2 6 2 4" xfId="31334" xr:uid="{1820092A-D16A-4848-9D9A-C384573BEE68}"/>
    <cellStyle name="Normal 3 2 2 2 6 2 5" xfId="31335" xr:uid="{4D36A40C-D5ED-4F09-8818-1DBBEE8F9B48}"/>
    <cellStyle name="Normal 3 2 2 2 6 2 6" xfId="31336" xr:uid="{9112728D-20F1-4979-9310-5C02C932CEFA}"/>
    <cellStyle name="Normal 3 2 2 2 6 3" xfId="31337" xr:uid="{2264A8F7-1D15-4643-8DA3-F329299A8BDC}"/>
    <cellStyle name="Normal 3 2 2 2 6 3 2" xfId="31338" xr:uid="{F4C828C8-ABE4-4FE5-A2B5-54CC4916F121}"/>
    <cellStyle name="Normal 3 2 2 2 6 3 3" xfId="31339" xr:uid="{493A4128-5DC9-44D8-9BCC-8BE27A5BE2A6}"/>
    <cellStyle name="Normal 3 2 2 2 6 3 4" xfId="31340" xr:uid="{7714822F-25E3-4E43-AE0E-C68E5692F23F}"/>
    <cellStyle name="Normal 3 2 2 2 6 3 5" xfId="31341" xr:uid="{A59445B4-8B4D-4F32-A39A-F3DAC4A561A1}"/>
    <cellStyle name="Normal 3 2 2 2 6 3 6" xfId="31342" xr:uid="{461BBD72-D2D2-4C96-91A2-B9599E7BD16E}"/>
    <cellStyle name="Normal 3 2 2 2 6 4" xfId="31343" xr:uid="{9C8CCB45-DDA7-4403-876C-48D9DE06D90F}"/>
    <cellStyle name="Normal 3 2 2 2 6 4 2" xfId="31344" xr:uid="{D8C2B65D-1CBB-4138-9690-DCC5D07F3BC0}"/>
    <cellStyle name="Normal 3 2 2 2 6 4 3" xfId="31345" xr:uid="{595B4A05-6870-41ED-86B4-CC7D6D14787C}"/>
    <cellStyle name="Normal 3 2 2 2 6 4 4" xfId="31346" xr:uid="{DB1E5928-4B7B-49C4-B9A9-59BD1EA49A11}"/>
    <cellStyle name="Normal 3 2 2 2 6 4 5" xfId="31347" xr:uid="{DB218818-B183-4A13-8907-498E4317D9B1}"/>
    <cellStyle name="Normal 3 2 2 2 6 4 6" xfId="31348" xr:uid="{A79B6C28-BD90-4479-BD7A-D1623ABEB458}"/>
    <cellStyle name="Normal 3 2 2 2 6 5" xfId="31349" xr:uid="{A40A7014-D092-401D-8BF1-AB031805CDD1}"/>
    <cellStyle name="Normal 3 2 2 2 6 5 2" xfId="31350" xr:uid="{FCE06B39-BC99-4C8E-9231-2204DD6D3203}"/>
    <cellStyle name="Normal 3 2 2 2 6 5 3" xfId="31351" xr:uid="{05FDFF4A-5BEB-44F5-AF0F-89111979DB02}"/>
    <cellStyle name="Normal 3 2 2 2 6 5 4" xfId="31352" xr:uid="{FCEAD7A4-399F-44F6-A13B-1835684233CB}"/>
    <cellStyle name="Normal 3 2 2 2 6 5 5" xfId="31353" xr:uid="{E75C5B33-9949-4044-80C1-2CC2E2CB68F5}"/>
    <cellStyle name="Normal 3 2 2 2 6 5 6" xfId="31354" xr:uid="{14B09CA7-D336-4060-BB6D-AA83431BB24F}"/>
    <cellStyle name="Normal 3 2 2 2 6 6" xfId="31355" xr:uid="{DDF83B60-5BC0-43F8-B08C-67E5C09A0893}"/>
    <cellStyle name="Normal 3 2 2 2 6 6 2" xfId="31356" xr:uid="{0FA3904B-10C1-40CB-85A5-CAA31324297D}"/>
    <cellStyle name="Normal 3 2 2 2 6 6 3" xfId="31357" xr:uid="{C251347F-7056-4CCF-966E-E6FBF5D5CDD9}"/>
    <cellStyle name="Normal 3 2 2 2 6 6 4" xfId="31358" xr:uid="{66980705-2E1E-44EA-8F71-323A56D459F9}"/>
    <cellStyle name="Normal 3 2 2 2 6 6 5" xfId="31359" xr:uid="{9C155DC8-2B9F-41D0-AAF9-F5D4BCCB07DA}"/>
    <cellStyle name="Normal 3 2 2 2 6 6 6" xfId="31360" xr:uid="{57A7761D-B414-42B8-A827-AFEC62B54E40}"/>
    <cellStyle name="Normal 3 2 2 2 6 7" xfId="31361" xr:uid="{884660AD-82F5-4919-A1FD-AB5D28561840}"/>
    <cellStyle name="Normal 3 2 2 2 6 8" xfId="31362" xr:uid="{F5D84430-F7CE-4376-B7FA-1C80D28E6745}"/>
    <cellStyle name="Normal 3 2 2 2 6 9" xfId="31363" xr:uid="{F6664A20-5A84-46E8-B739-63ABA4AFC013}"/>
    <cellStyle name="Normal 3 2 2 2 60" xfId="31364" xr:uid="{5FE4C3F8-799B-4F2B-BA25-4309F08E5B57}"/>
    <cellStyle name="Normal 3 2 2 2 61" xfId="31365" xr:uid="{AADD56EE-0D5E-4543-930F-1716DD018491}"/>
    <cellStyle name="Normal 3 2 2 2 62" xfId="31366" xr:uid="{673B90F7-E116-4034-B840-CC01505E1EB8}"/>
    <cellStyle name="Normal 3 2 2 2 62 2" xfId="31367" xr:uid="{66BB7BCF-08DC-42ED-9833-A971BA2C1980}"/>
    <cellStyle name="Normal 3 2 2 2 62 3" xfId="31368" xr:uid="{0C73C0C8-54E3-4923-98C1-C53C695B0E82}"/>
    <cellStyle name="Normal 3 2 2 2 62 4" xfId="31369" xr:uid="{A84B08E1-22A1-4A13-83D5-483BD33228B7}"/>
    <cellStyle name="Normal 3 2 2 2 62 5" xfId="31370" xr:uid="{6BE7FBCF-7341-48B6-AF7A-721C1F2FF443}"/>
    <cellStyle name="Normal 3 2 2 2 62 6" xfId="31371" xr:uid="{E5B7C14D-1CC8-4A0B-8F69-B9EDF8B943C0}"/>
    <cellStyle name="Normal 3 2 2 2 62 7" xfId="31372" xr:uid="{7E15A9B5-6E68-40D6-9A36-99652EE74722}"/>
    <cellStyle name="Normal 3 2 2 2 63" xfId="31373" xr:uid="{1DFF945C-31E9-4C51-900D-BE0D2862B00D}"/>
    <cellStyle name="Normal 3 2 2 2 64" xfId="31374" xr:uid="{D531E1EF-1AAD-4DE1-A979-DC8563E7F789}"/>
    <cellStyle name="Normal 3 2 2 2 65" xfId="31375" xr:uid="{698A26E1-D980-4522-9FEA-D8D0D343B2EA}"/>
    <cellStyle name="Normal 3 2 2 2 66" xfId="31376" xr:uid="{881AC49A-646D-43FE-84B8-C5A15924C533}"/>
    <cellStyle name="Normal 3 2 2 2 67" xfId="31377" xr:uid="{BEA62BB6-1FFE-42BA-B0F7-8BEEE25CD01B}"/>
    <cellStyle name="Normal 3 2 2 2 68" xfId="31378" xr:uid="{A4400B98-B609-4FF3-BD54-127094BD3E37}"/>
    <cellStyle name="Normal 3 2 2 2 69" xfId="31379" xr:uid="{036108CC-58A1-43F2-A92A-191064B21157}"/>
    <cellStyle name="Normal 3 2 2 2 7" xfId="31380" xr:uid="{415CD3E4-E566-4CAB-BFE8-FCF3F18F3B28}"/>
    <cellStyle name="Normal 3 2 2 2 7 10" xfId="31381" xr:uid="{29002CD2-3588-4064-BC5F-C399B7B84427}"/>
    <cellStyle name="Normal 3 2 2 2 7 11" xfId="31382" xr:uid="{33DDE642-E1F1-48D4-BC54-2E2145A72799}"/>
    <cellStyle name="Normal 3 2 2 2 7 2" xfId="31383" xr:uid="{FE0E4D41-2DA5-40FD-9E44-ED6185651A8A}"/>
    <cellStyle name="Normal 3 2 2 2 7 2 2" xfId="31384" xr:uid="{649A8273-91C1-4FEC-8831-830FDB5AFB49}"/>
    <cellStyle name="Normal 3 2 2 2 7 2 3" xfId="31385" xr:uid="{287EAA3B-88ED-453F-A03E-85C2BC4C8B85}"/>
    <cellStyle name="Normal 3 2 2 2 7 2 4" xfId="31386" xr:uid="{564C24BF-B827-47D8-A7DF-1F012780FF53}"/>
    <cellStyle name="Normal 3 2 2 2 7 2 5" xfId="31387" xr:uid="{BA4B04A9-1968-498D-8961-D5DBB6C34FFC}"/>
    <cellStyle name="Normal 3 2 2 2 7 2 6" xfId="31388" xr:uid="{B3AC9727-C15C-421E-A2E8-03FD4E757DF3}"/>
    <cellStyle name="Normal 3 2 2 2 7 3" xfId="31389" xr:uid="{879CB122-9CF8-4E70-B3B2-D4365D572A16}"/>
    <cellStyle name="Normal 3 2 2 2 7 3 2" xfId="31390" xr:uid="{E3C86C24-4E9C-448A-ACD8-B556F15387B1}"/>
    <cellStyle name="Normal 3 2 2 2 7 3 3" xfId="31391" xr:uid="{F03FB1ED-D0FD-4BCD-A6E9-3D4D46AC17B0}"/>
    <cellStyle name="Normal 3 2 2 2 7 3 4" xfId="31392" xr:uid="{A493F40C-C095-439D-9E21-FFB3CC665015}"/>
    <cellStyle name="Normal 3 2 2 2 7 3 5" xfId="31393" xr:uid="{B878964C-C15C-4986-B581-376581B6E22A}"/>
    <cellStyle name="Normal 3 2 2 2 7 3 6" xfId="31394" xr:uid="{61F079FD-11F8-4391-B4F4-18D3685A7BB7}"/>
    <cellStyle name="Normal 3 2 2 2 7 4" xfId="31395" xr:uid="{D3DB3E7A-0254-4E98-91A5-CA4F38D65E58}"/>
    <cellStyle name="Normal 3 2 2 2 7 4 2" xfId="31396" xr:uid="{DC1582D0-638D-47B0-A3CA-6A114040ACE5}"/>
    <cellStyle name="Normal 3 2 2 2 7 4 3" xfId="31397" xr:uid="{AB7654BC-22EA-4C38-A8FC-AC04BBEE53CB}"/>
    <cellStyle name="Normal 3 2 2 2 7 4 4" xfId="31398" xr:uid="{FB55BE29-6489-4A37-85C6-184CBD92FACC}"/>
    <cellStyle name="Normal 3 2 2 2 7 4 5" xfId="31399" xr:uid="{5C2C1D20-F0E6-4643-AA1A-381423149C11}"/>
    <cellStyle name="Normal 3 2 2 2 7 4 6" xfId="31400" xr:uid="{E45BA8FB-FC56-4500-8344-9FD0CAD81DF5}"/>
    <cellStyle name="Normal 3 2 2 2 7 5" xfId="31401" xr:uid="{4956C7CF-FFB1-4842-8C82-F8B9A200DC06}"/>
    <cellStyle name="Normal 3 2 2 2 7 5 2" xfId="31402" xr:uid="{B5940E3C-F01C-4E47-AC70-3EA3B957032E}"/>
    <cellStyle name="Normal 3 2 2 2 7 5 3" xfId="31403" xr:uid="{CDE3852D-502B-4E9F-9C2B-5FFA5D647D4B}"/>
    <cellStyle name="Normal 3 2 2 2 7 5 4" xfId="31404" xr:uid="{DB089C3A-FF05-4DD9-B83E-B7B4356503A4}"/>
    <cellStyle name="Normal 3 2 2 2 7 5 5" xfId="31405" xr:uid="{D8BF712E-D484-4C4E-8023-BD5162F8B632}"/>
    <cellStyle name="Normal 3 2 2 2 7 5 6" xfId="31406" xr:uid="{72588286-6822-4750-843F-E82AE6A76FAD}"/>
    <cellStyle name="Normal 3 2 2 2 7 6" xfId="31407" xr:uid="{658038DD-8BC3-4A06-BF96-56D817D73EEF}"/>
    <cellStyle name="Normal 3 2 2 2 7 6 2" xfId="31408" xr:uid="{0423309D-D78A-4465-9BD2-4996211BEB0D}"/>
    <cellStyle name="Normal 3 2 2 2 7 6 3" xfId="31409" xr:uid="{D36DA26B-6F29-49FC-9BD4-5715A2AA0D93}"/>
    <cellStyle name="Normal 3 2 2 2 7 6 4" xfId="31410" xr:uid="{F34A098A-ACE5-4B1C-8E7C-C07D0F8CA3F0}"/>
    <cellStyle name="Normal 3 2 2 2 7 6 5" xfId="31411" xr:uid="{F301686D-21CB-4302-929B-F2EE6C62E43E}"/>
    <cellStyle name="Normal 3 2 2 2 7 6 6" xfId="31412" xr:uid="{09FC4E5B-BFDE-48CB-A95D-E496D4CA0D71}"/>
    <cellStyle name="Normal 3 2 2 2 7 7" xfId="31413" xr:uid="{B3F950EA-DB92-4A16-8716-145ACA247880}"/>
    <cellStyle name="Normal 3 2 2 2 7 8" xfId="31414" xr:uid="{9EB5EA33-A7B2-440B-B5BF-48EB5A77393C}"/>
    <cellStyle name="Normal 3 2 2 2 7 9" xfId="31415" xr:uid="{559F5EEF-CC3D-45B9-A31C-486595C11AB8}"/>
    <cellStyle name="Normal 3 2 2 2 70" xfId="31416" xr:uid="{1B26CD79-780F-41BC-95EC-FD6DB5478129}"/>
    <cellStyle name="Normal 3 2 2 2 71" xfId="31417" xr:uid="{7E39095D-33E3-4B42-A184-8D6550C24A84}"/>
    <cellStyle name="Normal 3 2 2 2 72" xfId="31418" xr:uid="{84383F5D-30AC-406D-B21C-6EE405B45E27}"/>
    <cellStyle name="Normal 3 2 2 2 73" xfId="31419" xr:uid="{255F1E3D-E757-46CF-8DA7-8DB15967056C}"/>
    <cellStyle name="Normal 3 2 2 2 74" xfId="31420" xr:uid="{17C96058-78A3-4C99-8962-A198105F5937}"/>
    <cellStyle name="Normal 3 2 2 2 75" xfId="31421" xr:uid="{E71421F8-72CB-4ADC-9A60-15C7FBEA35DB}"/>
    <cellStyle name="Normal 3 2 2 2 76" xfId="31422" xr:uid="{4315DD73-DDEE-4403-82DE-E05029598601}"/>
    <cellStyle name="Normal 3 2 2 2 77" xfId="31423" xr:uid="{903B1A0E-1BB4-4BEF-93EF-72B3B6946984}"/>
    <cellStyle name="Normal 3 2 2 2 78" xfId="31424" xr:uid="{04BB2A3C-502E-4723-9F13-E181033D609B}"/>
    <cellStyle name="Normal 3 2 2 2 79" xfId="31425" xr:uid="{D516FDCE-73AD-4704-BB11-7964ED4B6C11}"/>
    <cellStyle name="Normal 3 2 2 2 8" xfId="31426" xr:uid="{E8AB0CBF-00F3-47A9-9569-5952549DD67D}"/>
    <cellStyle name="Normal 3 2 2 2 8 10" xfId="31427" xr:uid="{A59F3DA7-CBCD-4FFF-8D6C-C7E74D3F7CA2}"/>
    <cellStyle name="Normal 3 2 2 2 8 11" xfId="31428" xr:uid="{F1C21085-A30E-4F5D-A666-B14008023F49}"/>
    <cellStyle name="Normal 3 2 2 2 8 2" xfId="31429" xr:uid="{F37FB0C7-F9F4-4587-B8B5-A13356D7F673}"/>
    <cellStyle name="Normal 3 2 2 2 8 2 2" xfId="31430" xr:uid="{BD85017B-6F63-4949-914E-539F8FFEDA43}"/>
    <cellStyle name="Normal 3 2 2 2 8 2 3" xfId="31431" xr:uid="{78B2D24A-8418-42F4-BFE7-F8285B451FDB}"/>
    <cellStyle name="Normal 3 2 2 2 8 2 4" xfId="31432" xr:uid="{FC98EEAF-060B-4221-A9BD-ECB60F8CAF8E}"/>
    <cellStyle name="Normal 3 2 2 2 8 2 5" xfId="31433" xr:uid="{513D2487-6B6B-48BD-BB2C-9CFAE1540CA4}"/>
    <cellStyle name="Normal 3 2 2 2 8 2 6" xfId="31434" xr:uid="{585537D8-E2BD-4C2A-B275-CAFC9910081F}"/>
    <cellStyle name="Normal 3 2 2 2 8 3" xfId="31435" xr:uid="{25BEE90C-C1A2-4A97-A2D1-EB18681D4679}"/>
    <cellStyle name="Normal 3 2 2 2 8 3 2" xfId="31436" xr:uid="{98E488EF-026D-41D8-AE82-FABB1558C0B0}"/>
    <cellStyle name="Normal 3 2 2 2 8 3 3" xfId="31437" xr:uid="{A7940482-17F8-4016-BBD2-7C97F4D6A42B}"/>
    <cellStyle name="Normal 3 2 2 2 8 3 4" xfId="31438" xr:uid="{739124C9-C88D-42E9-9AF7-34CAADCB7170}"/>
    <cellStyle name="Normal 3 2 2 2 8 3 5" xfId="31439" xr:uid="{60ED5A68-1A5A-48C9-A537-04CBA7D92911}"/>
    <cellStyle name="Normal 3 2 2 2 8 3 6" xfId="31440" xr:uid="{AF05AC11-C5C0-4363-874B-C4C5402859EF}"/>
    <cellStyle name="Normal 3 2 2 2 8 4" xfId="31441" xr:uid="{E21BE816-EB2E-48F1-A5A2-73E44300CFFD}"/>
    <cellStyle name="Normal 3 2 2 2 8 4 2" xfId="31442" xr:uid="{7C0DE850-71E2-4173-B97A-2F7BCAA6CB62}"/>
    <cellStyle name="Normal 3 2 2 2 8 4 3" xfId="31443" xr:uid="{7C856FD6-5CFA-4DD3-B301-7F1A9AB19533}"/>
    <cellStyle name="Normal 3 2 2 2 8 4 4" xfId="31444" xr:uid="{B9D10BFC-78BE-4E97-8177-AD876075B74F}"/>
    <cellStyle name="Normal 3 2 2 2 8 4 5" xfId="31445" xr:uid="{ADDD4DC3-ED02-4B8E-BFAD-DC4F8586D1CD}"/>
    <cellStyle name="Normal 3 2 2 2 8 4 6" xfId="31446" xr:uid="{1178E57D-6EAB-44B2-AE76-B7BF871ACCE8}"/>
    <cellStyle name="Normal 3 2 2 2 8 5" xfId="31447" xr:uid="{ACE40E25-7D05-40DA-8005-B33E8D998621}"/>
    <cellStyle name="Normal 3 2 2 2 8 5 2" xfId="31448" xr:uid="{B9FF87AF-AB93-4F54-9B66-C8F3C2277E86}"/>
    <cellStyle name="Normal 3 2 2 2 8 5 3" xfId="31449" xr:uid="{290F87B6-0C58-45BC-A672-E0A82830ABCE}"/>
    <cellStyle name="Normal 3 2 2 2 8 5 4" xfId="31450" xr:uid="{02842E98-6820-489F-8D1A-FDB27B05C306}"/>
    <cellStyle name="Normal 3 2 2 2 8 5 5" xfId="31451" xr:uid="{6179E853-AB64-4A77-B404-4123E693408C}"/>
    <cellStyle name="Normal 3 2 2 2 8 5 6" xfId="31452" xr:uid="{92003BF9-6F3F-471A-B082-AB6845FF469D}"/>
    <cellStyle name="Normal 3 2 2 2 8 6" xfId="31453" xr:uid="{23556BC4-8A98-4247-B8DD-938736C22BD3}"/>
    <cellStyle name="Normal 3 2 2 2 8 6 2" xfId="31454" xr:uid="{BE17AAA2-6A01-4A94-A078-6D9A1EF59202}"/>
    <cellStyle name="Normal 3 2 2 2 8 6 3" xfId="31455" xr:uid="{BFB3FA6D-2937-49D5-9B13-389D3A1D067C}"/>
    <cellStyle name="Normal 3 2 2 2 8 6 4" xfId="31456" xr:uid="{D7917BB4-85DB-48FA-B4E0-96D500199401}"/>
    <cellStyle name="Normal 3 2 2 2 8 6 5" xfId="31457" xr:uid="{2E6EC0AA-E475-48C3-87EF-A91C73C916CC}"/>
    <cellStyle name="Normal 3 2 2 2 8 6 6" xfId="31458" xr:uid="{9E91145C-6E22-47D2-8F2A-CBBD451B622F}"/>
    <cellStyle name="Normal 3 2 2 2 8 7" xfId="31459" xr:uid="{CDCDAD13-8250-4766-BC16-BC53228C8781}"/>
    <cellStyle name="Normal 3 2 2 2 8 8" xfId="31460" xr:uid="{E075E35B-2745-4580-9CED-90D299B91021}"/>
    <cellStyle name="Normal 3 2 2 2 8 9" xfId="31461" xr:uid="{E42CFA66-1953-47B8-A426-05B192F5CB28}"/>
    <cellStyle name="Normal 3 2 2 2 80" xfId="31462" xr:uid="{D809EF6A-E206-4C67-AD2F-5A98C194B8F5}"/>
    <cellStyle name="Normal 3 2 2 2 81" xfId="31463" xr:uid="{759A2057-3EB8-47D4-9D44-DAEE01668092}"/>
    <cellStyle name="Normal 3 2 2 2 82" xfId="31464" xr:uid="{0D2C2C8B-5A22-4789-B98B-F4F04C786730}"/>
    <cellStyle name="Normal 3 2 2 2 83" xfId="31465" xr:uid="{962BE40F-3E57-4FF7-8545-77A72CECCE20}"/>
    <cellStyle name="Normal 3 2 2 2 84" xfId="31466" xr:uid="{94BD26C7-49A4-4805-B02D-134A9CD883BF}"/>
    <cellStyle name="Normal 3 2 2 2 85" xfId="31467" xr:uid="{FC0C8B11-3248-4123-9DB2-F1F1C04FADFC}"/>
    <cellStyle name="Normal 3 2 2 2 86" xfId="31468" xr:uid="{3065C5B3-AAB3-435C-AEFA-5846951229C4}"/>
    <cellStyle name="Normal 3 2 2 2 87" xfId="31469" xr:uid="{AD6A6007-AE47-4679-8DC7-FC981AC7D671}"/>
    <cellStyle name="Normal 3 2 2 2 88" xfId="31470" xr:uid="{AAA6E703-FF45-4C4B-987C-4630E9E69399}"/>
    <cellStyle name="Normal 3 2 2 2 89" xfId="31471" xr:uid="{94ED1756-B415-49AF-99B5-5B55D9067B4F}"/>
    <cellStyle name="Normal 3 2 2 2 9" xfId="31472" xr:uid="{1B1C724A-E767-4251-A143-29BA0516EF68}"/>
    <cellStyle name="Normal 3 2 2 2 9 10" xfId="31473" xr:uid="{6DAA4A78-CF61-4B21-9069-B1713C1EF119}"/>
    <cellStyle name="Normal 3 2 2 2 9 11" xfId="31474" xr:uid="{90F80DB9-CE9A-4115-A723-F75155CFBA41}"/>
    <cellStyle name="Normal 3 2 2 2 9 2" xfId="31475" xr:uid="{75646345-CF4C-4C8D-8D35-0FE05707EC14}"/>
    <cellStyle name="Normal 3 2 2 2 9 2 2" xfId="31476" xr:uid="{AD5CC276-DB9C-4C49-829A-7D8DADEC7BB8}"/>
    <cellStyle name="Normal 3 2 2 2 9 2 3" xfId="31477" xr:uid="{FC72CEFA-D91D-4C14-AD8D-6D3AF95B7A23}"/>
    <cellStyle name="Normal 3 2 2 2 9 2 4" xfId="31478" xr:uid="{D2A71A9D-6957-47B5-975B-D3D640FE6B56}"/>
    <cellStyle name="Normal 3 2 2 2 9 2 5" xfId="31479" xr:uid="{8C91BF4A-760A-47D2-8B68-4C492C9749C3}"/>
    <cellStyle name="Normal 3 2 2 2 9 2 6" xfId="31480" xr:uid="{706AB4A4-6C84-4B9B-9A84-2B4E5387B65E}"/>
    <cellStyle name="Normal 3 2 2 2 9 3" xfId="31481" xr:uid="{32486520-EFB8-42FA-9B24-C22643FAF248}"/>
    <cellStyle name="Normal 3 2 2 2 9 3 2" xfId="31482" xr:uid="{74A0D47D-5825-4DA7-8384-CAE0CE1E5E10}"/>
    <cellStyle name="Normal 3 2 2 2 9 3 3" xfId="31483" xr:uid="{70F5640E-675B-4C1B-8DF3-7110D86BEE3B}"/>
    <cellStyle name="Normal 3 2 2 2 9 3 4" xfId="31484" xr:uid="{9374FDB0-AC55-4C9E-B510-22A39038EF7F}"/>
    <cellStyle name="Normal 3 2 2 2 9 3 5" xfId="31485" xr:uid="{1DAFD034-1D10-4EB3-BBDA-8F365A7966E1}"/>
    <cellStyle name="Normal 3 2 2 2 9 3 6" xfId="31486" xr:uid="{23A5D8F4-D62F-4137-B26D-56720061FCBF}"/>
    <cellStyle name="Normal 3 2 2 2 9 4" xfId="31487" xr:uid="{35A4BFA8-7640-4173-88FE-3AAADFA7ECC7}"/>
    <cellStyle name="Normal 3 2 2 2 9 4 2" xfId="31488" xr:uid="{ACCDB13E-86B9-4045-9463-C184E04149E7}"/>
    <cellStyle name="Normal 3 2 2 2 9 4 3" xfId="31489" xr:uid="{A2C6BBE3-BA62-4D10-A788-F0E15005F607}"/>
    <cellStyle name="Normal 3 2 2 2 9 4 4" xfId="31490" xr:uid="{2BD5752C-884C-4525-966B-0DF25031B588}"/>
    <cellStyle name="Normal 3 2 2 2 9 4 5" xfId="31491" xr:uid="{A5D3D02E-C0A9-473D-B85A-79BD6FCBF95D}"/>
    <cellStyle name="Normal 3 2 2 2 9 4 6" xfId="31492" xr:uid="{254D79AB-5B16-43C4-BEF1-9C2FEB9933B8}"/>
    <cellStyle name="Normal 3 2 2 2 9 5" xfId="31493" xr:uid="{752720FF-4E21-47AC-8285-C02BB097E8AD}"/>
    <cellStyle name="Normal 3 2 2 2 9 5 2" xfId="31494" xr:uid="{1AA112F2-E503-441F-B9FD-3AEED1594885}"/>
    <cellStyle name="Normal 3 2 2 2 9 5 3" xfId="31495" xr:uid="{74ADBF53-5FFD-4BCB-8569-85B11CAE9885}"/>
    <cellStyle name="Normal 3 2 2 2 9 5 4" xfId="31496" xr:uid="{F6040EF0-2100-4EE7-B579-73B7E16B9B48}"/>
    <cellStyle name="Normal 3 2 2 2 9 5 5" xfId="31497" xr:uid="{F561FBBD-17E2-470A-8483-289F55A55847}"/>
    <cellStyle name="Normal 3 2 2 2 9 5 6" xfId="31498" xr:uid="{D232E825-89F0-48EC-BC2A-D70521DA7446}"/>
    <cellStyle name="Normal 3 2 2 2 9 6" xfId="31499" xr:uid="{7D413E23-26E1-4657-ADA3-DB6E76F70390}"/>
    <cellStyle name="Normal 3 2 2 2 9 6 2" xfId="31500" xr:uid="{3FFCAA3D-FF75-4F32-A6F8-F69AE939CAE5}"/>
    <cellStyle name="Normal 3 2 2 2 9 6 3" xfId="31501" xr:uid="{9D74CBD8-379D-44C2-AD96-803246CCAAAB}"/>
    <cellStyle name="Normal 3 2 2 2 9 6 4" xfId="31502" xr:uid="{092F7A93-2B86-4A33-B732-2B873F99CA47}"/>
    <cellStyle name="Normal 3 2 2 2 9 6 5" xfId="31503" xr:uid="{39CB4842-24DB-4E1C-BCA8-8C11BBFA1E0C}"/>
    <cellStyle name="Normal 3 2 2 2 9 6 6" xfId="31504" xr:uid="{C2E6FC58-B3EE-4C7F-AB36-6CBF44B6BDB0}"/>
    <cellStyle name="Normal 3 2 2 2 9 7" xfId="31505" xr:uid="{D31E4EA3-0A20-47A6-B5AF-46E25776D174}"/>
    <cellStyle name="Normal 3 2 2 2 9 8" xfId="31506" xr:uid="{4E60BD26-7C84-442A-B71D-8EB9F5AE75CD}"/>
    <cellStyle name="Normal 3 2 2 2 9 9" xfId="31507" xr:uid="{B602CFE5-4A79-4925-8409-BE7F41AA73A9}"/>
    <cellStyle name="Normal 3 2 2 2 90" xfId="31508" xr:uid="{A0490211-4E5A-4E57-9C9D-9EFB2E5846A0}"/>
    <cellStyle name="Normal 3 2 2 2 91" xfId="31509" xr:uid="{A35BDCB9-C894-4AAB-87E8-5FEF47F8D676}"/>
    <cellStyle name="Normal 3 2 2 2 92" xfId="31510" xr:uid="{42F8F665-4228-4DFF-A8D7-B16C476FC838}"/>
    <cellStyle name="Normal 3 2 2 2 93" xfId="31511" xr:uid="{084BDC2A-F24C-46F5-9CE3-9A77DD3BEA85}"/>
    <cellStyle name="Normal 3 2 2 2 94" xfId="31512" xr:uid="{30130170-7F29-4623-8CCD-E0166DAB5CDD}"/>
    <cellStyle name="Normal 3 2 2 2 94 2" xfId="31513" xr:uid="{3EDB6E7E-B470-4E81-81BB-06D4D43AA814}"/>
    <cellStyle name="Normal 3 2 2 2 94 3" xfId="31514" xr:uid="{EBE4505A-B3C9-48CE-BC4B-8C29049E4357}"/>
    <cellStyle name="Normal 3 2 2 2 94 4" xfId="31515" xr:uid="{A3164E6A-3CB9-416A-9C0F-596DC1F71170}"/>
    <cellStyle name="Normal 3 2 2 2 95" xfId="31516" xr:uid="{9E076EF8-CE06-4E02-AFEE-39A53340B36A}"/>
    <cellStyle name="Normal 3 2 2 2 96" xfId="31517" xr:uid="{85D8903C-5B29-4D61-8303-B0C744E7C3B9}"/>
    <cellStyle name="Normal 3 2 2 2 97" xfId="31518" xr:uid="{E72E26BD-6D7E-455D-96FE-EE3FC0949F4F}"/>
    <cellStyle name="Normal 3 2 2 20" xfId="31519" xr:uid="{8CD4FE77-0C4B-455D-84D6-762AF76F5EAF}"/>
    <cellStyle name="Normal 3 2 2 21" xfId="31520" xr:uid="{AC2067C5-D7E1-465C-ACDF-81E2A891BC73}"/>
    <cellStyle name="Normal 3 2 2 22" xfId="31521" xr:uid="{F931F235-FB13-4EFC-B18E-1915C6834233}"/>
    <cellStyle name="Normal 3 2 2 23" xfId="31522" xr:uid="{0C33453E-6A5C-4CA5-AC8C-B68338CAA8ED}"/>
    <cellStyle name="Normal 3 2 2 24" xfId="31523" xr:uid="{AAA5DF1C-3B36-45BA-9D24-FC8B6CD18F3E}"/>
    <cellStyle name="Normal 3 2 2 25" xfId="31524" xr:uid="{CFEE59F5-A02A-4BE7-B66E-41EF4CCF0A00}"/>
    <cellStyle name="Normal 3 2 2 26" xfId="31525" xr:uid="{D6B367BC-41EC-4D85-A16E-B039C7AF68C4}"/>
    <cellStyle name="Normal 3 2 2 27" xfId="31526" xr:uid="{9122C943-8650-4A00-A9B0-A65325184BB5}"/>
    <cellStyle name="Normal 3 2 2 28" xfId="31527" xr:uid="{2F19F922-6857-4DF6-BD3F-F204EF4CEDA3}"/>
    <cellStyle name="Normal 3 2 2 28 10" xfId="31528" xr:uid="{AE67BB71-01B2-475B-ACA5-0EBC3A2BFE95}"/>
    <cellStyle name="Normal 3 2 2 28 11" xfId="31529" xr:uid="{7CB398C9-79B3-4B59-B955-359F3198054A}"/>
    <cellStyle name="Normal 3 2 2 28 11 10" xfId="31530" xr:uid="{6332BD4D-22EE-40FD-B9B7-AABA2FA24D94}"/>
    <cellStyle name="Normal 3 2 2 28 11 11" xfId="31531" xr:uid="{64A128D5-9DA3-43D4-A72D-8108175E4B29}"/>
    <cellStyle name="Normal 3 2 2 28 11 11 2" xfId="31532" xr:uid="{336CAE6C-7C29-4408-8246-DC33612DE2DF}"/>
    <cellStyle name="Normal 3 2 2 28 11 11 3" xfId="31533" xr:uid="{4EF16869-2015-45EA-A99E-B81A144ED632}"/>
    <cellStyle name="Normal 3 2 2 28 11 11 4" xfId="31534" xr:uid="{DE8BFAA2-A069-49ED-A857-40A1DCBBAF08}"/>
    <cellStyle name="Normal 3 2 2 28 11 12" xfId="31535" xr:uid="{2F57A934-5454-4B91-BBF6-BC9FC6A1AFA0}"/>
    <cellStyle name="Normal 3 2 2 28 11 13" xfId="31536" xr:uid="{0BBA55F5-B17A-4021-BEFE-27A4E8123616}"/>
    <cellStyle name="Normal 3 2 2 28 11 14" xfId="31537" xr:uid="{1A18317C-8556-4A86-998E-AD37E319828E}"/>
    <cellStyle name="Normal 3 2 2 28 11 2" xfId="31538" xr:uid="{142A5CD0-022D-4178-B188-99F35C2CCEF7}"/>
    <cellStyle name="Normal 3 2 2 28 11 2 10" xfId="31539" xr:uid="{FD0EC400-65F1-47A7-9586-5A021A0ED4C3}"/>
    <cellStyle name="Normal 3 2 2 28 11 2 11" xfId="31540" xr:uid="{FEC4A4C7-FDA7-49BA-A238-CC52DBC98F12}"/>
    <cellStyle name="Normal 3 2 2 28 11 2 2" xfId="31541" xr:uid="{FBABFF1A-1BDA-4A9C-810C-A3370A56F6A2}"/>
    <cellStyle name="Normal 3 2 2 28 11 2 2 10" xfId="31542" xr:uid="{8B77E8F7-D8BA-4E07-BBB3-EC87224B5988}"/>
    <cellStyle name="Normal 3 2 2 28 11 2 2 11" xfId="31543" xr:uid="{04EFFD87-6512-48AC-B836-FA0CF13AB696}"/>
    <cellStyle name="Normal 3 2 2 28 11 2 2 2" xfId="31544" xr:uid="{3FE3739F-4399-483C-BEF2-464A422892A4}"/>
    <cellStyle name="Normal 3 2 2 28 11 2 2 2 2" xfId="31545" xr:uid="{C7E3DA8C-0343-4EF4-B584-5769C527DA29}"/>
    <cellStyle name="Normal 3 2 2 28 11 2 2 2 2 2" xfId="31546" xr:uid="{AB690A8A-1F12-46F5-97EE-CE9AE2D62145}"/>
    <cellStyle name="Normal 3 2 2 28 11 2 2 2 2 3" xfId="31547" xr:uid="{BCC73415-8CA0-4006-B08B-B4568C62EEE5}"/>
    <cellStyle name="Normal 3 2 2 28 11 2 2 2 2 4" xfId="31548" xr:uid="{A86B1D9A-947E-42EC-9D26-777F0637D15C}"/>
    <cellStyle name="Normal 3 2 2 28 11 2 2 2 3" xfId="31549" xr:uid="{B26E1CFC-6DA0-4753-A59B-5134C00D231C}"/>
    <cellStyle name="Normal 3 2 2 28 11 2 2 2 4" xfId="31550" xr:uid="{817D7651-BD97-4EAC-B82B-4A3288076739}"/>
    <cellStyle name="Normal 3 2 2 28 11 2 2 2 5" xfId="31551" xr:uid="{3A4B55A1-AA10-4ABD-8D5B-8EF8D4CAD6ED}"/>
    <cellStyle name="Normal 3 2 2 28 11 2 2 2 6" xfId="31552" xr:uid="{2F435C38-5114-4BD3-A9A4-7DD6D71983F0}"/>
    <cellStyle name="Normal 3 2 2 28 11 2 2 3" xfId="31553" xr:uid="{D7747924-A44A-45CC-83BC-045108555DEF}"/>
    <cellStyle name="Normal 3 2 2 28 11 2 2 4" xfId="31554" xr:uid="{2AE61274-681F-4F30-BE9B-BA078F0FC592}"/>
    <cellStyle name="Normal 3 2 2 28 11 2 2 5" xfId="31555" xr:uid="{C9361C29-A265-47CE-AEBA-B5FA3E7CE93F}"/>
    <cellStyle name="Normal 3 2 2 28 11 2 2 6" xfId="31556" xr:uid="{B318F66A-FD48-4BBC-967E-5EE821A020B2}"/>
    <cellStyle name="Normal 3 2 2 28 11 2 2 7" xfId="31557" xr:uid="{A7996268-7017-4918-A1BF-E2798254A64C}"/>
    <cellStyle name="Normal 3 2 2 28 11 2 2 8" xfId="31558" xr:uid="{D3C98C88-43EC-48BB-ADCB-73E3D3AEE11C}"/>
    <cellStyle name="Normal 3 2 2 28 11 2 2 8 2" xfId="31559" xr:uid="{0220CD88-8A64-4608-9F50-BA8A5A3783F0}"/>
    <cellStyle name="Normal 3 2 2 28 11 2 2 8 3" xfId="31560" xr:uid="{CA18D1EE-8537-4CF3-BDC3-9E48AA09AFC9}"/>
    <cellStyle name="Normal 3 2 2 28 11 2 2 8 4" xfId="31561" xr:uid="{20D444B7-5731-48A0-9395-21BE68859FA9}"/>
    <cellStyle name="Normal 3 2 2 28 11 2 2 9" xfId="31562" xr:uid="{BDFCB2DF-8D55-450E-AF56-E9B25EFE2BE2}"/>
    <cellStyle name="Normal 3 2 2 28 11 2 3" xfId="31563" xr:uid="{C639331A-A01B-4FB7-ADA1-465A5E797AAB}"/>
    <cellStyle name="Normal 3 2 2 28 11 2 3 2" xfId="31564" xr:uid="{CB7710B6-E0F7-4805-B611-58196C465821}"/>
    <cellStyle name="Normal 3 2 2 28 11 2 3 2 2" xfId="31565" xr:uid="{5D07DDE7-79BD-405C-9135-2CE45EF75612}"/>
    <cellStyle name="Normal 3 2 2 28 11 2 3 2 3" xfId="31566" xr:uid="{4F10DF18-D58D-4FF7-839C-3DE1F858E2A7}"/>
    <cellStyle name="Normal 3 2 2 28 11 2 3 2 4" xfId="31567" xr:uid="{504BDAF7-9F0E-493D-86D8-8BCF6F01E1FC}"/>
    <cellStyle name="Normal 3 2 2 28 11 2 3 3" xfId="31568" xr:uid="{9E7000AA-EEE3-4273-A772-96E6500A75A9}"/>
    <cellStyle name="Normal 3 2 2 28 11 2 3 4" xfId="31569" xr:uid="{C17C9D32-AA79-440B-BE62-37485927996A}"/>
    <cellStyle name="Normal 3 2 2 28 11 2 3 5" xfId="31570" xr:uid="{B5AD699A-D453-48C5-A7B0-BF499BD01772}"/>
    <cellStyle name="Normal 3 2 2 28 11 2 3 6" xfId="31571" xr:uid="{B1468B8A-B5C0-4EEE-8A5D-1C8D01DE3230}"/>
    <cellStyle name="Normal 3 2 2 28 11 2 4" xfId="31572" xr:uid="{4DE86979-B1B0-45FC-81D4-96F25CBC941B}"/>
    <cellStyle name="Normal 3 2 2 28 11 2 5" xfId="31573" xr:uid="{CA801A28-AA22-4E51-8836-58F4FFC46E93}"/>
    <cellStyle name="Normal 3 2 2 28 11 2 6" xfId="31574" xr:uid="{480F4FD1-31C2-4F4F-B844-1DB1848E02F4}"/>
    <cellStyle name="Normal 3 2 2 28 11 2 7" xfId="31575" xr:uid="{7C7A3F86-7136-4AF2-925E-F172FC98BF09}"/>
    <cellStyle name="Normal 3 2 2 28 11 2 8" xfId="31576" xr:uid="{38959E19-6515-453A-AFA8-486414557E70}"/>
    <cellStyle name="Normal 3 2 2 28 11 2 8 2" xfId="31577" xr:uid="{DE61ED86-5003-45D0-9AD9-28817A92C66C}"/>
    <cellStyle name="Normal 3 2 2 28 11 2 8 3" xfId="31578" xr:uid="{9DB3A3F0-926D-459F-A4CD-22F0AC8DB980}"/>
    <cellStyle name="Normal 3 2 2 28 11 2 8 4" xfId="31579" xr:uid="{C5EE32A2-41D6-4C5E-AF2E-553EE52EF383}"/>
    <cellStyle name="Normal 3 2 2 28 11 2 9" xfId="31580" xr:uid="{3A129D21-2EA3-4F26-B815-F594F645EE75}"/>
    <cellStyle name="Normal 3 2 2 28 11 3" xfId="31581" xr:uid="{94D4073A-C087-4174-989F-FC44DE86A38F}"/>
    <cellStyle name="Normal 3 2 2 28 11 4" xfId="31582" xr:uid="{815B42BA-A73E-4E43-8198-95F8295C1A40}"/>
    <cellStyle name="Normal 3 2 2 28 11 5" xfId="31583" xr:uid="{A69EF030-B9AF-4730-8B11-BAF5824C7045}"/>
    <cellStyle name="Normal 3 2 2 28 11 5 2" xfId="31584" xr:uid="{B237206B-7A6B-49C4-B593-737AD2F5E402}"/>
    <cellStyle name="Normal 3 2 2 28 11 5 2 2" xfId="31585" xr:uid="{0B7B63A8-628C-4A43-AF76-C835824899A5}"/>
    <cellStyle name="Normal 3 2 2 28 11 5 2 3" xfId="31586" xr:uid="{478A9584-3E03-4572-9AC9-A3A265506D87}"/>
    <cellStyle name="Normal 3 2 2 28 11 5 2 4" xfId="31587" xr:uid="{0937B5D6-A405-4A96-8457-E84AEC8E1825}"/>
    <cellStyle name="Normal 3 2 2 28 11 5 3" xfId="31588" xr:uid="{34FD3C15-8A45-4BCD-918A-D0D41855A855}"/>
    <cellStyle name="Normal 3 2 2 28 11 5 4" xfId="31589" xr:uid="{C0CA9BAE-F7A8-4212-AA4D-6E54E5BDEF04}"/>
    <cellStyle name="Normal 3 2 2 28 11 5 5" xfId="31590" xr:uid="{F863CC7E-83CB-48F5-8A81-0B8D46238753}"/>
    <cellStyle name="Normal 3 2 2 28 11 5 6" xfId="31591" xr:uid="{0EAB7447-4E79-43F2-92E2-2CAE6FC1956D}"/>
    <cellStyle name="Normal 3 2 2 28 11 6" xfId="31592" xr:uid="{7CBF5AB7-D52B-4335-BF02-1BBCD92A0AAA}"/>
    <cellStyle name="Normal 3 2 2 28 11 7" xfId="31593" xr:uid="{0B4F98C9-0A5F-4661-A324-83A1F5366813}"/>
    <cellStyle name="Normal 3 2 2 28 11 8" xfId="31594" xr:uid="{B2C585B2-1E77-49BB-8F34-E356566462B8}"/>
    <cellStyle name="Normal 3 2 2 28 11 9" xfId="31595" xr:uid="{92E7423F-EA60-4845-BA45-6715493F28DB}"/>
    <cellStyle name="Normal 3 2 2 28 12" xfId="31596" xr:uid="{F56EA0F1-9448-4630-A8C9-4C1094A27965}"/>
    <cellStyle name="Normal 3 2 2 28 13" xfId="31597" xr:uid="{FEFFF395-1E1D-4812-99BE-9CBC754FB2F8}"/>
    <cellStyle name="Normal 3 2 2 28 13 10" xfId="31598" xr:uid="{FF4233CA-715D-4707-884B-3860469655EF}"/>
    <cellStyle name="Normal 3 2 2 28 13 11" xfId="31599" xr:uid="{7DC0A3F2-B8D4-40B1-A8B6-C2F1BA7FC01A}"/>
    <cellStyle name="Normal 3 2 2 28 13 2" xfId="31600" xr:uid="{25AEAA22-33A2-4717-BDD2-B61AE2BEC994}"/>
    <cellStyle name="Normal 3 2 2 28 13 2 10" xfId="31601" xr:uid="{2C727A4D-A856-45CE-895F-4BE69459ADFE}"/>
    <cellStyle name="Normal 3 2 2 28 13 2 11" xfId="31602" xr:uid="{2E6EBE4E-1715-4923-87DF-206C0301BDC0}"/>
    <cellStyle name="Normal 3 2 2 28 13 2 2" xfId="31603" xr:uid="{09CABEFF-FCC2-4562-97B5-23C61B4506A6}"/>
    <cellStyle name="Normal 3 2 2 28 13 2 2 2" xfId="31604" xr:uid="{97533A2F-11CC-4DD1-B2B8-173D87A061EB}"/>
    <cellStyle name="Normal 3 2 2 28 13 2 2 2 2" xfId="31605" xr:uid="{6C75E665-FB43-48FD-8391-AB05A5FBD413}"/>
    <cellStyle name="Normal 3 2 2 28 13 2 2 2 3" xfId="31606" xr:uid="{FEAC9237-5574-4F2F-84F1-133313169C75}"/>
    <cellStyle name="Normal 3 2 2 28 13 2 2 2 4" xfId="31607" xr:uid="{CFC75489-9806-4261-842C-73EC66B7A40B}"/>
    <cellStyle name="Normal 3 2 2 28 13 2 2 3" xfId="31608" xr:uid="{49E0330C-A08C-4130-999C-95B5FB605AD8}"/>
    <cellStyle name="Normal 3 2 2 28 13 2 2 4" xfId="31609" xr:uid="{B423D931-CF58-44E4-AD43-E0FC456D8543}"/>
    <cellStyle name="Normal 3 2 2 28 13 2 2 5" xfId="31610" xr:uid="{432415C4-CD7E-40ED-B092-9F1E78A8EEAA}"/>
    <cellStyle name="Normal 3 2 2 28 13 2 2 6" xfId="31611" xr:uid="{971CB71C-CD00-45A5-9AF6-7811F6D76A33}"/>
    <cellStyle name="Normal 3 2 2 28 13 2 3" xfId="31612" xr:uid="{3C700E02-9360-442C-8F45-56B7DE3B6ADC}"/>
    <cellStyle name="Normal 3 2 2 28 13 2 4" xfId="31613" xr:uid="{1B1AABB5-C801-4CA2-87B9-A7EC0B7D09C6}"/>
    <cellStyle name="Normal 3 2 2 28 13 2 5" xfId="31614" xr:uid="{591338D4-D561-45D2-AE55-6FEE796C822E}"/>
    <cellStyle name="Normal 3 2 2 28 13 2 6" xfId="31615" xr:uid="{05A0885E-A397-41AC-BF59-D4F2EA4055F4}"/>
    <cellStyle name="Normal 3 2 2 28 13 2 7" xfId="31616" xr:uid="{2F708776-5F5F-4FB2-869C-C12AE30DB357}"/>
    <cellStyle name="Normal 3 2 2 28 13 2 8" xfId="31617" xr:uid="{006B2661-4E86-4077-B69D-7F70355B1DA6}"/>
    <cellStyle name="Normal 3 2 2 28 13 2 8 2" xfId="31618" xr:uid="{546CC729-9BDA-4140-9E93-1E26A66C6642}"/>
    <cellStyle name="Normal 3 2 2 28 13 2 8 3" xfId="31619" xr:uid="{143430BB-4E4B-47AC-941F-39DDB5E067AA}"/>
    <cellStyle name="Normal 3 2 2 28 13 2 8 4" xfId="31620" xr:uid="{ADB5B5C8-BADE-4F2A-9725-C1E32F97FFB3}"/>
    <cellStyle name="Normal 3 2 2 28 13 2 9" xfId="31621" xr:uid="{EF1D155A-F9D8-44F3-B39B-5CC91F8C63B5}"/>
    <cellStyle name="Normal 3 2 2 28 13 3" xfId="31622" xr:uid="{FFD31071-0459-4ABE-A065-CB348F36EF09}"/>
    <cellStyle name="Normal 3 2 2 28 13 3 2" xfId="31623" xr:uid="{FC57B2FC-FB7A-4E06-AF39-0615CC3AD744}"/>
    <cellStyle name="Normal 3 2 2 28 13 3 2 2" xfId="31624" xr:uid="{436F006B-6710-4E1C-9090-41081D6DBD59}"/>
    <cellStyle name="Normal 3 2 2 28 13 3 2 3" xfId="31625" xr:uid="{20B0270C-B138-4E1B-B1F6-96F76C8A980A}"/>
    <cellStyle name="Normal 3 2 2 28 13 3 2 4" xfId="31626" xr:uid="{A8EF0402-7602-44E0-B006-1F5337F1A0C3}"/>
    <cellStyle name="Normal 3 2 2 28 13 3 3" xfId="31627" xr:uid="{59F55B0B-E88C-41D7-A339-DC46D3F9D314}"/>
    <cellStyle name="Normal 3 2 2 28 13 3 4" xfId="31628" xr:uid="{816B4F2A-5675-4B2C-AF21-1513AE64365F}"/>
    <cellStyle name="Normal 3 2 2 28 13 3 5" xfId="31629" xr:uid="{EBEA606C-2B2C-4A83-A5AB-917BE526DBEE}"/>
    <cellStyle name="Normal 3 2 2 28 13 3 6" xfId="31630" xr:uid="{206FE8A2-E78C-4FE5-AFBB-4F0EF40242A9}"/>
    <cellStyle name="Normal 3 2 2 28 13 4" xfId="31631" xr:uid="{0E9E0CB8-2E8A-40FE-A141-14E438758FD9}"/>
    <cellStyle name="Normal 3 2 2 28 13 5" xfId="31632" xr:uid="{32A3577C-4DDA-4F5F-BE59-F008D2F619DD}"/>
    <cellStyle name="Normal 3 2 2 28 13 6" xfId="31633" xr:uid="{C0254717-7681-46BF-A566-6A0EDC42F21B}"/>
    <cellStyle name="Normal 3 2 2 28 13 7" xfId="31634" xr:uid="{93B6DD60-DE6A-4154-8E8C-6647760A5727}"/>
    <cellStyle name="Normal 3 2 2 28 13 8" xfId="31635" xr:uid="{EA0040BC-6255-400D-BF0B-5925981408C3}"/>
    <cellStyle name="Normal 3 2 2 28 13 8 2" xfId="31636" xr:uid="{19AD53DD-EDAF-4833-8838-FF56E965EA34}"/>
    <cellStyle name="Normal 3 2 2 28 13 8 3" xfId="31637" xr:uid="{81CA08F9-3DA2-4055-AFC8-FE70052AD274}"/>
    <cellStyle name="Normal 3 2 2 28 13 8 4" xfId="31638" xr:uid="{ED120315-7513-4746-B4A8-93747851A421}"/>
    <cellStyle name="Normal 3 2 2 28 13 9" xfId="31639" xr:uid="{52293D41-2848-427E-9A32-F188F5F21275}"/>
    <cellStyle name="Normal 3 2 2 28 14" xfId="31640" xr:uid="{4F3BE4FE-0D9A-4996-80F5-94F4637494F1}"/>
    <cellStyle name="Normal 3 2 2 28 15" xfId="31641" xr:uid="{CCD0D764-811C-4745-B19F-4A34C871568D}"/>
    <cellStyle name="Normal 3 2 2 28 15 2" xfId="31642" xr:uid="{5365EE23-2C94-43E1-8696-500BD9A3A6E1}"/>
    <cellStyle name="Normal 3 2 2 28 15 2 2" xfId="31643" xr:uid="{36C34525-E5A4-4540-8E3E-658740B1DF35}"/>
    <cellStyle name="Normal 3 2 2 28 15 2 3" xfId="31644" xr:uid="{DCE86C78-5897-4F50-B93D-4C40D52B2AEA}"/>
    <cellStyle name="Normal 3 2 2 28 15 2 4" xfId="31645" xr:uid="{8CE35C47-295A-43E4-BBFA-19C1228E4FBA}"/>
    <cellStyle name="Normal 3 2 2 28 15 3" xfId="31646" xr:uid="{B49151BA-B7EB-4A1D-B3E2-1C97E659855E}"/>
    <cellStyle name="Normal 3 2 2 28 15 4" xfId="31647" xr:uid="{CBF5E602-841E-47BF-B9C4-D39B77151E28}"/>
    <cellStyle name="Normal 3 2 2 28 15 5" xfId="31648" xr:uid="{45F4830B-012C-483D-BED7-58C537A3D79E}"/>
    <cellStyle name="Normal 3 2 2 28 15 6" xfId="31649" xr:uid="{F86B9DB4-4EC1-4244-9238-32482991E6FD}"/>
    <cellStyle name="Normal 3 2 2 28 16" xfId="31650" xr:uid="{8F2023B0-3202-48CC-8572-D63CBF1B8C53}"/>
    <cellStyle name="Normal 3 2 2 28 17" xfId="31651" xr:uid="{B24F3F5F-5037-4899-9B62-373E69F43D03}"/>
    <cellStyle name="Normal 3 2 2 28 18" xfId="31652" xr:uid="{F7FA6230-D8FF-4519-84CB-9116FC5D7A22}"/>
    <cellStyle name="Normal 3 2 2 28 19" xfId="31653" xr:uid="{914AAD51-AC63-46F4-9B4F-4EA0F7B662B2}"/>
    <cellStyle name="Normal 3 2 2 28 2" xfId="31654" xr:uid="{FDDB314E-CF64-47B0-88BB-966291C791DE}"/>
    <cellStyle name="Normal 3 2 2 28 2 10" xfId="31655" xr:uid="{E58916CE-3D30-4482-B1F9-E556C2271A87}"/>
    <cellStyle name="Normal 3 2 2 28 2 11" xfId="31656" xr:uid="{0606C387-CEE5-44EC-89DF-57E23AEB75D3}"/>
    <cellStyle name="Normal 3 2 2 28 2 12" xfId="31657" xr:uid="{4FE0EDE1-F545-4338-9D9B-364C3FEC2387}"/>
    <cellStyle name="Normal 3 2 2 28 2 13" xfId="31658" xr:uid="{CA41106C-EACF-44A2-92FC-080C3316C8F9}"/>
    <cellStyle name="Normal 3 2 2 28 2 13 2" xfId="31659" xr:uid="{F85F4622-959D-4822-8A39-D6561D4D2627}"/>
    <cellStyle name="Normal 3 2 2 28 2 13 3" xfId="31660" xr:uid="{E52772B8-6ADB-4803-B6A0-26B847E70740}"/>
    <cellStyle name="Normal 3 2 2 28 2 13 4" xfId="31661" xr:uid="{36051341-8790-4EEF-9563-51B43970F7C2}"/>
    <cellStyle name="Normal 3 2 2 28 2 14" xfId="31662" xr:uid="{2F884446-AE89-4647-A754-A916D39FB472}"/>
    <cellStyle name="Normal 3 2 2 28 2 15" xfId="31663" xr:uid="{249648D5-F572-4A49-B43B-EB6F2B48642D}"/>
    <cellStyle name="Normal 3 2 2 28 2 16" xfId="31664" xr:uid="{AFCB4E73-232E-42A5-A49D-94EE4D677930}"/>
    <cellStyle name="Normal 3 2 2 28 2 2" xfId="31665" xr:uid="{4C3F4C19-7FDC-42DD-A4D8-524A2E671656}"/>
    <cellStyle name="Normal 3 2 2 28 2 2 10" xfId="31666" xr:uid="{1AECD831-1CDA-4140-895F-CF9C7ABDD841}"/>
    <cellStyle name="Normal 3 2 2 28 2 2 11" xfId="31667" xr:uid="{D72C59D1-FC95-4A63-9327-E780E26188CC}"/>
    <cellStyle name="Normal 3 2 2 28 2 2 11 2" xfId="31668" xr:uid="{DB036A53-00A4-44B6-91F5-A35591F32336}"/>
    <cellStyle name="Normal 3 2 2 28 2 2 11 3" xfId="31669" xr:uid="{8CFB7D6D-FEB1-4669-AE59-0D21686A6C05}"/>
    <cellStyle name="Normal 3 2 2 28 2 2 11 4" xfId="31670" xr:uid="{081EECB3-C1BC-4FB3-AEDF-9040707C8F7E}"/>
    <cellStyle name="Normal 3 2 2 28 2 2 12" xfId="31671" xr:uid="{FD2B3D4B-A615-43F5-A086-2F109ED77B90}"/>
    <cellStyle name="Normal 3 2 2 28 2 2 13" xfId="31672" xr:uid="{D149B16F-DACA-43DC-9778-0F4F36708EED}"/>
    <cellStyle name="Normal 3 2 2 28 2 2 14" xfId="31673" xr:uid="{0A7AFD9A-93F5-423C-BFDF-E67AB3C7065B}"/>
    <cellStyle name="Normal 3 2 2 28 2 2 2" xfId="31674" xr:uid="{6C5FF7CE-515D-4B4F-A2C6-53A7AF404A7F}"/>
    <cellStyle name="Normal 3 2 2 28 2 2 2 10" xfId="31675" xr:uid="{0126A826-E653-4784-ADA5-EA04AE340D22}"/>
    <cellStyle name="Normal 3 2 2 28 2 2 2 11" xfId="31676" xr:uid="{A2B44ACC-6132-484F-850A-E30C853491AA}"/>
    <cellStyle name="Normal 3 2 2 28 2 2 2 2" xfId="31677" xr:uid="{359167B6-C716-4263-B1C0-5D303E6C43C3}"/>
    <cellStyle name="Normal 3 2 2 28 2 2 2 2 10" xfId="31678" xr:uid="{EEC69DB5-3CB1-4D7C-86FE-B8298F768B95}"/>
    <cellStyle name="Normal 3 2 2 28 2 2 2 2 11" xfId="31679" xr:uid="{93103BC8-B019-441B-9A66-B3CCA08C5E0C}"/>
    <cellStyle name="Normal 3 2 2 28 2 2 2 2 2" xfId="31680" xr:uid="{77233077-493F-4A13-8D16-B9C1097D5AD6}"/>
    <cellStyle name="Normal 3 2 2 28 2 2 2 2 2 2" xfId="31681" xr:uid="{8571E5AA-CB8B-4246-AD97-7B603AB1EB0E}"/>
    <cellStyle name="Normal 3 2 2 28 2 2 2 2 2 2 2" xfId="31682" xr:uid="{B51F1CDD-644E-4E71-B1B8-80E32CCBD777}"/>
    <cellStyle name="Normal 3 2 2 28 2 2 2 2 2 2 3" xfId="31683" xr:uid="{BD784829-4100-43D6-BFDC-A888C14E694B}"/>
    <cellStyle name="Normal 3 2 2 28 2 2 2 2 2 2 4" xfId="31684" xr:uid="{5ABE7D69-522F-425A-9067-B6A0B258058C}"/>
    <cellStyle name="Normal 3 2 2 28 2 2 2 2 2 3" xfId="31685" xr:uid="{18DBCA76-C91C-409F-BADC-9807B6E4E206}"/>
    <cellStyle name="Normal 3 2 2 28 2 2 2 2 2 4" xfId="31686" xr:uid="{ED8E2ABB-9935-4A9D-89D9-5A0146D4204E}"/>
    <cellStyle name="Normal 3 2 2 28 2 2 2 2 2 5" xfId="31687" xr:uid="{9BD165E8-5B92-4AE0-85DC-16943B3F67EC}"/>
    <cellStyle name="Normal 3 2 2 28 2 2 2 2 2 6" xfId="31688" xr:uid="{31049BDC-DD4F-4510-BE18-FF9D4325CD86}"/>
    <cellStyle name="Normal 3 2 2 28 2 2 2 2 3" xfId="31689" xr:uid="{D00BF362-82F3-4596-8C8A-A854FFFE5CAB}"/>
    <cellStyle name="Normal 3 2 2 28 2 2 2 2 4" xfId="31690" xr:uid="{4DF14FC4-DC01-41A3-9059-430413A280C2}"/>
    <cellStyle name="Normal 3 2 2 28 2 2 2 2 5" xfId="31691" xr:uid="{C6ED3B62-9FEB-44E9-A725-240132A4530E}"/>
    <cellStyle name="Normal 3 2 2 28 2 2 2 2 6" xfId="31692" xr:uid="{139956BB-BF29-4CAA-ACCD-37099D32B9A3}"/>
    <cellStyle name="Normal 3 2 2 28 2 2 2 2 7" xfId="31693" xr:uid="{05038009-93E1-456B-B178-8C7A50CA5AC1}"/>
    <cellStyle name="Normal 3 2 2 28 2 2 2 2 8" xfId="31694" xr:uid="{3CFAF887-76CE-4322-A33F-015ACF99331A}"/>
    <cellStyle name="Normal 3 2 2 28 2 2 2 2 8 2" xfId="31695" xr:uid="{9DB6A37E-252B-429D-9806-B8E3902E211B}"/>
    <cellStyle name="Normal 3 2 2 28 2 2 2 2 8 3" xfId="31696" xr:uid="{2CD2C842-45E1-4397-BBE0-2F2973C21EC0}"/>
    <cellStyle name="Normal 3 2 2 28 2 2 2 2 8 4" xfId="31697" xr:uid="{A76F0190-1BB1-4859-AE81-EA7308BDA3AA}"/>
    <cellStyle name="Normal 3 2 2 28 2 2 2 2 9" xfId="31698" xr:uid="{84B0F2FC-8B99-4104-8350-A436AFE74890}"/>
    <cellStyle name="Normal 3 2 2 28 2 2 2 3" xfId="31699" xr:uid="{80F02328-D22A-4D4F-AFC2-7CFA380CAEBB}"/>
    <cellStyle name="Normal 3 2 2 28 2 2 2 3 2" xfId="31700" xr:uid="{0BF70A14-A154-454A-A9B6-B1F9376ABD99}"/>
    <cellStyle name="Normal 3 2 2 28 2 2 2 3 2 2" xfId="31701" xr:uid="{3DBBFED5-EDD2-42BC-B836-B9BD6A1A0999}"/>
    <cellStyle name="Normal 3 2 2 28 2 2 2 3 2 3" xfId="31702" xr:uid="{B9AD9126-2EB1-4EFC-9795-033F5EEF3AC4}"/>
    <cellStyle name="Normal 3 2 2 28 2 2 2 3 2 4" xfId="31703" xr:uid="{0B53ACCF-E055-46B2-ACB7-808CC1768C3E}"/>
    <cellStyle name="Normal 3 2 2 28 2 2 2 3 3" xfId="31704" xr:uid="{26419A51-44DE-4A25-BCD2-A595032C08C5}"/>
    <cellStyle name="Normal 3 2 2 28 2 2 2 3 4" xfId="31705" xr:uid="{569C2531-090A-4135-86A5-08EF4184CCAE}"/>
    <cellStyle name="Normal 3 2 2 28 2 2 2 3 5" xfId="31706" xr:uid="{8E9638F8-915E-4B3C-AFEA-ABB633EF4E33}"/>
    <cellStyle name="Normal 3 2 2 28 2 2 2 3 6" xfId="31707" xr:uid="{9161A3B2-FC9C-4322-BAB0-5EF79B26A21B}"/>
    <cellStyle name="Normal 3 2 2 28 2 2 2 4" xfId="31708" xr:uid="{C4630C2A-3F44-4B5B-AB49-36D579862CCD}"/>
    <cellStyle name="Normal 3 2 2 28 2 2 2 5" xfId="31709" xr:uid="{89101838-0389-4071-B44E-4A2F79C436D2}"/>
    <cellStyle name="Normal 3 2 2 28 2 2 2 6" xfId="31710" xr:uid="{A380CE47-81EC-4BE8-83BE-F91E5A5CD37A}"/>
    <cellStyle name="Normal 3 2 2 28 2 2 2 7" xfId="31711" xr:uid="{7F861FA7-51B1-430E-B641-E9186B5B2D49}"/>
    <cellStyle name="Normal 3 2 2 28 2 2 2 8" xfId="31712" xr:uid="{D48C3613-AA0E-4CF4-B2DE-F9262CD272ED}"/>
    <cellStyle name="Normal 3 2 2 28 2 2 2 8 2" xfId="31713" xr:uid="{C74EC8EC-9973-4487-802E-37A6662693FB}"/>
    <cellStyle name="Normal 3 2 2 28 2 2 2 8 3" xfId="31714" xr:uid="{36B16BA9-81E0-4758-8D7F-246B7E4E3CB0}"/>
    <cellStyle name="Normal 3 2 2 28 2 2 2 8 4" xfId="31715" xr:uid="{9822115F-743F-4C72-8A92-26440D70B7C9}"/>
    <cellStyle name="Normal 3 2 2 28 2 2 2 9" xfId="31716" xr:uid="{EDCDAB41-7C15-4926-AF3F-FFE8817ADD2C}"/>
    <cellStyle name="Normal 3 2 2 28 2 2 3" xfId="31717" xr:uid="{6FD08E01-CFCB-4663-999C-AD3DCD7DF4D5}"/>
    <cellStyle name="Normal 3 2 2 28 2 2 4" xfId="31718" xr:uid="{7931BB27-300E-493E-B746-84E60FFE66FA}"/>
    <cellStyle name="Normal 3 2 2 28 2 2 5" xfId="31719" xr:uid="{26165CB6-D6F3-412C-B702-8828E0C44D7F}"/>
    <cellStyle name="Normal 3 2 2 28 2 2 5 2" xfId="31720" xr:uid="{49908535-872C-4C82-A277-85DB1FBA18A0}"/>
    <cellStyle name="Normal 3 2 2 28 2 2 5 2 2" xfId="31721" xr:uid="{69716C20-CEB3-4912-A530-5D7909BC0B66}"/>
    <cellStyle name="Normal 3 2 2 28 2 2 5 2 3" xfId="31722" xr:uid="{2DBE8310-B049-424B-B55A-A94BF238810B}"/>
    <cellStyle name="Normal 3 2 2 28 2 2 5 2 4" xfId="31723" xr:uid="{9E708405-CADB-4964-9309-E73947F36C16}"/>
    <cellStyle name="Normal 3 2 2 28 2 2 5 3" xfId="31724" xr:uid="{2736B42A-4AE9-4ADD-B85A-C92753DA0931}"/>
    <cellStyle name="Normal 3 2 2 28 2 2 5 4" xfId="31725" xr:uid="{A2C6222A-AA0A-488F-9684-6B1DC1320D92}"/>
    <cellStyle name="Normal 3 2 2 28 2 2 5 5" xfId="31726" xr:uid="{2391F2EB-D466-4251-AFF1-EF2E5062C7C2}"/>
    <cellStyle name="Normal 3 2 2 28 2 2 5 6" xfId="31727" xr:uid="{5EF14737-D9B8-46E7-807D-38F7113716E4}"/>
    <cellStyle name="Normal 3 2 2 28 2 2 6" xfId="31728" xr:uid="{D77C56FF-98FA-426A-B607-6FAF905D8F1F}"/>
    <cellStyle name="Normal 3 2 2 28 2 2 7" xfId="31729" xr:uid="{2BF26A8F-2A35-4FD2-A3D2-E79B617794B5}"/>
    <cellStyle name="Normal 3 2 2 28 2 2 8" xfId="31730" xr:uid="{08EC02DC-B01C-4066-A5ED-1253B8A68280}"/>
    <cellStyle name="Normal 3 2 2 28 2 2 9" xfId="31731" xr:uid="{F4684FD1-EB18-4C11-A466-43CD21DFA774}"/>
    <cellStyle name="Normal 3 2 2 28 2 3" xfId="31732" xr:uid="{1E217A56-B7C0-47AB-BBAD-F1AAF9C14346}"/>
    <cellStyle name="Normal 3 2 2 28 2 4" xfId="31733" xr:uid="{E1426000-C9F7-479C-BEFA-8AD29AAFFDAD}"/>
    <cellStyle name="Normal 3 2 2 28 2 5" xfId="31734" xr:uid="{B5B8C266-3FFC-4831-BF7E-57BD7C994719}"/>
    <cellStyle name="Normal 3 2 2 28 2 5 10" xfId="31735" xr:uid="{04E74275-248E-43B4-8A94-F9BD4C7CEDFC}"/>
    <cellStyle name="Normal 3 2 2 28 2 5 11" xfId="31736" xr:uid="{D3EB65BC-4BD1-4A9D-86E7-4F4E8A6581C6}"/>
    <cellStyle name="Normal 3 2 2 28 2 5 2" xfId="31737" xr:uid="{BD14EBF4-C9B8-4BB6-849A-6B03043A614E}"/>
    <cellStyle name="Normal 3 2 2 28 2 5 2 10" xfId="31738" xr:uid="{96207375-5537-472B-9C4A-8EE9F68287BB}"/>
    <cellStyle name="Normal 3 2 2 28 2 5 2 11" xfId="31739" xr:uid="{1B85BED2-11B3-4801-B891-DAB0EDD1C80F}"/>
    <cellStyle name="Normal 3 2 2 28 2 5 2 2" xfId="31740" xr:uid="{EA3A891A-015F-4849-95DA-33289F90F5C6}"/>
    <cellStyle name="Normal 3 2 2 28 2 5 2 2 2" xfId="31741" xr:uid="{C3971DE7-6B60-4998-A03E-F26F01C7E69A}"/>
    <cellStyle name="Normal 3 2 2 28 2 5 2 2 2 2" xfId="31742" xr:uid="{2DF1A49C-F2EF-4C32-A810-7D32FC023B42}"/>
    <cellStyle name="Normal 3 2 2 28 2 5 2 2 2 3" xfId="31743" xr:uid="{838323BA-891B-4B32-A5E4-9FFA3E1DD2E2}"/>
    <cellStyle name="Normal 3 2 2 28 2 5 2 2 2 4" xfId="31744" xr:uid="{6CF92135-108C-4CBF-9357-6DF28CB6DB64}"/>
    <cellStyle name="Normal 3 2 2 28 2 5 2 2 3" xfId="31745" xr:uid="{502531C5-DDAB-4C54-A859-7E4E8EE55FD3}"/>
    <cellStyle name="Normal 3 2 2 28 2 5 2 2 4" xfId="31746" xr:uid="{6B753301-12D1-48D5-999F-5590D5325B9A}"/>
    <cellStyle name="Normal 3 2 2 28 2 5 2 2 5" xfId="31747" xr:uid="{61E2BBF6-61BA-4953-8AF9-AEBF38EBA34C}"/>
    <cellStyle name="Normal 3 2 2 28 2 5 2 2 6" xfId="31748" xr:uid="{5237FB28-59D6-4E04-940B-6795D997E6E3}"/>
    <cellStyle name="Normal 3 2 2 28 2 5 2 3" xfId="31749" xr:uid="{E5CFC380-B974-40E8-8CE7-80D8C9EF4B64}"/>
    <cellStyle name="Normal 3 2 2 28 2 5 2 4" xfId="31750" xr:uid="{744C86C9-DE64-47F6-9BF8-BFB816383B6A}"/>
    <cellStyle name="Normal 3 2 2 28 2 5 2 5" xfId="31751" xr:uid="{44FD398F-5A99-4457-94FC-0B16D669B5F3}"/>
    <cellStyle name="Normal 3 2 2 28 2 5 2 6" xfId="31752" xr:uid="{9AE01717-4E55-4111-8C1D-5E26EDA9BD6C}"/>
    <cellStyle name="Normal 3 2 2 28 2 5 2 7" xfId="31753" xr:uid="{B55A1431-8510-466E-8ED6-D4BDDF12ED00}"/>
    <cellStyle name="Normal 3 2 2 28 2 5 2 8" xfId="31754" xr:uid="{5DA57AA7-E0D2-435E-9DD7-0B877C9194D0}"/>
    <cellStyle name="Normal 3 2 2 28 2 5 2 8 2" xfId="31755" xr:uid="{CAACBE4E-1E75-4F96-B84D-C0F8A499E147}"/>
    <cellStyle name="Normal 3 2 2 28 2 5 2 8 3" xfId="31756" xr:uid="{C8794F1F-A16C-4753-AE54-397A16D05078}"/>
    <cellStyle name="Normal 3 2 2 28 2 5 2 8 4" xfId="31757" xr:uid="{794A29DC-1756-46D9-AC21-CCAF14E733B0}"/>
    <cellStyle name="Normal 3 2 2 28 2 5 2 9" xfId="31758" xr:uid="{A7038DCE-CE42-44E2-BC0C-89722F25FF71}"/>
    <cellStyle name="Normal 3 2 2 28 2 5 3" xfId="31759" xr:uid="{D6AC80EB-92AE-425A-87C9-0C18020C255B}"/>
    <cellStyle name="Normal 3 2 2 28 2 5 3 2" xfId="31760" xr:uid="{EBFBA769-E04A-4363-AB92-4E0578A974B9}"/>
    <cellStyle name="Normal 3 2 2 28 2 5 3 2 2" xfId="31761" xr:uid="{52E2A80D-49FA-4404-B78A-6F70C1B94409}"/>
    <cellStyle name="Normal 3 2 2 28 2 5 3 2 3" xfId="31762" xr:uid="{8245626A-1852-4872-831E-80DBFB978683}"/>
    <cellStyle name="Normal 3 2 2 28 2 5 3 2 4" xfId="31763" xr:uid="{71C951DF-8C3F-4C9C-87F9-FF8C146EC2D8}"/>
    <cellStyle name="Normal 3 2 2 28 2 5 3 3" xfId="31764" xr:uid="{50A2FB79-1612-420A-93AC-14F2A810CDCE}"/>
    <cellStyle name="Normal 3 2 2 28 2 5 3 4" xfId="31765" xr:uid="{305194EC-C502-4E44-A92F-58F5F8248125}"/>
    <cellStyle name="Normal 3 2 2 28 2 5 3 5" xfId="31766" xr:uid="{F360696F-5972-4381-97F1-D2DE7F417939}"/>
    <cellStyle name="Normal 3 2 2 28 2 5 3 6" xfId="31767" xr:uid="{9B154472-0E31-497B-8BA4-78C678C932CF}"/>
    <cellStyle name="Normal 3 2 2 28 2 5 4" xfId="31768" xr:uid="{DC569FA6-18C2-4EE0-A5E9-F1EB5840472A}"/>
    <cellStyle name="Normal 3 2 2 28 2 5 5" xfId="31769" xr:uid="{06E50AB7-0E05-43DB-9FF9-226F2ABB18F3}"/>
    <cellStyle name="Normal 3 2 2 28 2 5 6" xfId="31770" xr:uid="{D400231A-3217-4AAA-91EC-236FA86BD03F}"/>
    <cellStyle name="Normal 3 2 2 28 2 5 7" xfId="31771" xr:uid="{FE663FD1-193B-4B8A-9774-154CA567A2C5}"/>
    <cellStyle name="Normal 3 2 2 28 2 5 8" xfId="31772" xr:uid="{71516704-2D51-41DB-9E9E-77F958095E8F}"/>
    <cellStyle name="Normal 3 2 2 28 2 5 8 2" xfId="31773" xr:uid="{139846F0-0FF4-494E-9DCE-E632D81DB573}"/>
    <cellStyle name="Normal 3 2 2 28 2 5 8 3" xfId="31774" xr:uid="{3272C4AB-9F4B-41B9-B70F-CEF1A87947DD}"/>
    <cellStyle name="Normal 3 2 2 28 2 5 8 4" xfId="31775" xr:uid="{43E7A275-D487-4EE2-856A-A5B6B09324E6}"/>
    <cellStyle name="Normal 3 2 2 28 2 5 9" xfId="31776" xr:uid="{63B049B7-B992-4893-BBA4-D3A95FC80248}"/>
    <cellStyle name="Normal 3 2 2 28 2 6" xfId="31777" xr:uid="{6C13DC6E-2B52-4C9C-A12B-9248E16302B4}"/>
    <cellStyle name="Normal 3 2 2 28 2 7" xfId="31778" xr:uid="{E767F9AE-F79F-4D14-BC2B-6C3517D54A7B}"/>
    <cellStyle name="Normal 3 2 2 28 2 7 2" xfId="31779" xr:uid="{485C80F3-D52A-4387-A96F-C5C351B09891}"/>
    <cellStyle name="Normal 3 2 2 28 2 7 2 2" xfId="31780" xr:uid="{C94F84E3-49D6-4467-8249-E77660BF9F57}"/>
    <cellStyle name="Normal 3 2 2 28 2 7 2 3" xfId="31781" xr:uid="{84EDBDE5-15F4-422B-BB8F-1581A06849BD}"/>
    <cellStyle name="Normal 3 2 2 28 2 7 2 4" xfId="31782" xr:uid="{781E3C17-CEE5-4A82-97F1-9ACE0390FBA8}"/>
    <cellStyle name="Normal 3 2 2 28 2 7 3" xfId="31783" xr:uid="{B5F9963C-4679-47EF-9D25-2619F04302A5}"/>
    <cellStyle name="Normal 3 2 2 28 2 7 4" xfId="31784" xr:uid="{EE2080A7-42D4-4070-985C-23C69ED4F39B}"/>
    <cellStyle name="Normal 3 2 2 28 2 7 5" xfId="31785" xr:uid="{14C6324E-4F18-45AC-8BEF-7A8E1CF47E2D}"/>
    <cellStyle name="Normal 3 2 2 28 2 7 6" xfId="31786" xr:uid="{2F491F33-E78E-439F-B63B-06E9F8E3CA4F}"/>
    <cellStyle name="Normal 3 2 2 28 2 8" xfId="31787" xr:uid="{5BE20925-9EC6-4F28-A474-0E1F7B7BFFB7}"/>
    <cellStyle name="Normal 3 2 2 28 2 9" xfId="31788" xr:uid="{8F332E6E-F8CB-4181-B9CC-BC885E9D6570}"/>
    <cellStyle name="Normal 3 2 2 28 20" xfId="31789" xr:uid="{6CC5F4E2-73D2-44F8-AC6A-89FC5074EFA9}"/>
    <cellStyle name="Normal 3 2 2 28 21" xfId="31790" xr:uid="{AF154DD2-4740-4E6B-A2F5-8A215FC722AD}"/>
    <cellStyle name="Normal 3 2 2 28 21 2" xfId="31791" xr:uid="{969CBCBD-778B-4775-8C82-C8C921F43BD1}"/>
    <cellStyle name="Normal 3 2 2 28 21 3" xfId="31792" xr:uid="{A2115164-2707-4E73-9F54-CA0FB2A89148}"/>
    <cellStyle name="Normal 3 2 2 28 21 4" xfId="31793" xr:uid="{FFB48A19-D4B1-4448-B3B8-F73229AE9411}"/>
    <cellStyle name="Normal 3 2 2 28 22" xfId="31794" xr:uid="{26A7E183-C990-47FC-98BD-ED72F436123E}"/>
    <cellStyle name="Normal 3 2 2 28 23" xfId="31795" xr:uid="{3601BA15-5E73-4E39-A3D4-724743829BB7}"/>
    <cellStyle name="Normal 3 2 2 28 24" xfId="31796" xr:uid="{75828349-2F21-4D38-AF81-87FAC05A3866}"/>
    <cellStyle name="Normal 3 2 2 28 3" xfId="31797" xr:uid="{DDC29ED0-EBFD-4F6A-B142-9BA57A0131EE}"/>
    <cellStyle name="Normal 3 2 2 28 4" xfId="31798" xr:uid="{241D6816-8838-4F7B-AF0C-DBCA3AC77399}"/>
    <cellStyle name="Normal 3 2 2 28 5" xfId="31799" xr:uid="{654D3F74-E1A1-426E-998F-5D03587D8F6D}"/>
    <cellStyle name="Normal 3 2 2 28 6" xfId="31800" xr:uid="{1704A753-51BA-4579-9108-C133405A2F0F}"/>
    <cellStyle name="Normal 3 2 2 28 7" xfId="31801" xr:uid="{3710F266-A4AC-4023-9D97-79FAFD2995BB}"/>
    <cellStyle name="Normal 3 2 2 28 8" xfId="31802" xr:uid="{AFFF3C56-2C26-4EA3-B1FF-E92F10011F0F}"/>
    <cellStyle name="Normal 3 2 2 28 9" xfId="31803" xr:uid="{80A89414-B5D6-4C6F-841A-F8A2C2CF5F4C}"/>
    <cellStyle name="Normal 3 2 2 29" xfId="31804" xr:uid="{7E9A374A-2E33-4937-AEB6-93905C0E7F08}"/>
    <cellStyle name="Normal 3 2 2 29 10" xfId="31805" xr:uid="{B1E85BAB-9705-4237-8595-90FFF87CC874}"/>
    <cellStyle name="Normal 3 2 2 29 11" xfId="31806" xr:uid="{9E360EF3-7A4C-4D70-BAFF-A5C44E3C7FB8}"/>
    <cellStyle name="Normal 3 2 2 29 12" xfId="31807" xr:uid="{9A52CE69-DDA6-437A-B32D-7ABC2CCC28A2}"/>
    <cellStyle name="Normal 3 2 2 29 13" xfId="31808" xr:uid="{FA06F5C5-19A9-4AC2-8578-119312DD88DD}"/>
    <cellStyle name="Normal 3 2 2 29 13 2" xfId="31809" xr:uid="{528D02A1-7472-47AF-9801-8D35FB867245}"/>
    <cellStyle name="Normal 3 2 2 29 13 3" xfId="31810" xr:uid="{779D0A9C-530A-4B92-A8F5-6A07BCBF3058}"/>
    <cellStyle name="Normal 3 2 2 29 13 4" xfId="31811" xr:uid="{C46DF54A-2DCA-42EF-9AFA-1C19B2C145C0}"/>
    <cellStyle name="Normal 3 2 2 29 14" xfId="31812" xr:uid="{F6D2E091-C950-4CC4-A260-DFB7570A2440}"/>
    <cellStyle name="Normal 3 2 2 29 15" xfId="31813" xr:uid="{502A12B9-2992-4C38-B014-A66F09816DD3}"/>
    <cellStyle name="Normal 3 2 2 29 16" xfId="31814" xr:uid="{EF897B47-F229-4446-A5FE-91B756F0D6A2}"/>
    <cellStyle name="Normal 3 2 2 29 2" xfId="31815" xr:uid="{826126A8-C38A-4783-8EC9-BB29FCE76078}"/>
    <cellStyle name="Normal 3 2 2 29 2 10" xfId="31816" xr:uid="{DBBE03DB-FC4A-467C-86DC-215151874C97}"/>
    <cellStyle name="Normal 3 2 2 29 2 11" xfId="31817" xr:uid="{B3A78663-AE20-4705-8116-4321816F3B54}"/>
    <cellStyle name="Normal 3 2 2 29 2 11 2" xfId="31818" xr:uid="{12DC99B6-287A-44A8-80C2-27D372D2CD29}"/>
    <cellStyle name="Normal 3 2 2 29 2 11 3" xfId="31819" xr:uid="{CF0AAA2B-F25B-4812-BE07-4F0529126FD1}"/>
    <cellStyle name="Normal 3 2 2 29 2 11 4" xfId="31820" xr:uid="{A212E99F-57A1-4151-A8C1-2705DA592BBF}"/>
    <cellStyle name="Normal 3 2 2 29 2 12" xfId="31821" xr:uid="{E85B0DF6-7EFA-4227-9D21-446758FA38F2}"/>
    <cellStyle name="Normal 3 2 2 29 2 13" xfId="31822" xr:uid="{E93071C8-8858-496F-9BA7-EB517E0B0D78}"/>
    <cellStyle name="Normal 3 2 2 29 2 14" xfId="31823" xr:uid="{F0460D73-18E6-44BC-BF27-4CCF1445F08B}"/>
    <cellStyle name="Normal 3 2 2 29 2 2" xfId="31824" xr:uid="{ABD7D887-6927-433D-9E53-8FA625A93158}"/>
    <cellStyle name="Normal 3 2 2 29 2 2 10" xfId="31825" xr:uid="{851DEFCB-AED4-464D-87B4-1394792D2273}"/>
    <cellStyle name="Normal 3 2 2 29 2 2 11" xfId="31826" xr:uid="{0C9FC220-2A54-4382-B687-BE9B4C951FF0}"/>
    <cellStyle name="Normal 3 2 2 29 2 2 2" xfId="31827" xr:uid="{7257CACC-131A-4FDF-A382-1786BC6E8E6B}"/>
    <cellStyle name="Normal 3 2 2 29 2 2 2 10" xfId="31828" xr:uid="{9FD59524-21D2-4547-B3B1-7F0659F16462}"/>
    <cellStyle name="Normal 3 2 2 29 2 2 2 11" xfId="31829" xr:uid="{D0D599C0-71E4-466F-B10D-1E73EEC07BDC}"/>
    <cellStyle name="Normal 3 2 2 29 2 2 2 2" xfId="31830" xr:uid="{98B4513A-7680-43DF-AD50-3131F5E97736}"/>
    <cellStyle name="Normal 3 2 2 29 2 2 2 2 2" xfId="31831" xr:uid="{299A3B53-15A4-49B0-834C-C83803C0932F}"/>
    <cellStyle name="Normal 3 2 2 29 2 2 2 2 2 2" xfId="31832" xr:uid="{B2704068-DE1E-48EE-8E27-5EB273F0746A}"/>
    <cellStyle name="Normal 3 2 2 29 2 2 2 2 2 3" xfId="31833" xr:uid="{3E982335-3110-46E7-A15B-43DF0F55DF40}"/>
    <cellStyle name="Normal 3 2 2 29 2 2 2 2 2 4" xfId="31834" xr:uid="{788038A3-6780-471D-B02A-E53A94B9BA42}"/>
    <cellStyle name="Normal 3 2 2 29 2 2 2 2 3" xfId="31835" xr:uid="{CFFCBFFA-3827-417F-BD48-5EA7A032453A}"/>
    <cellStyle name="Normal 3 2 2 29 2 2 2 2 4" xfId="31836" xr:uid="{0F3EAD8F-A420-4CE1-93A2-9509C839DC73}"/>
    <cellStyle name="Normal 3 2 2 29 2 2 2 2 5" xfId="31837" xr:uid="{417E6AB6-CC11-488A-9190-B59A1B44DE10}"/>
    <cellStyle name="Normal 3 2 2 29 2 2 2 2 6" xfId="31838" xr:uid="{E1F8F4FE-8EF0-4A76-9FD6-06B0115B103F}"/>
    <cellStyle name="Normal 3 2 2 29 2 2 2 3" xfId="31839" xr:uid="{C876DCC1-8719-489B-AA5E-E48E7196B3D9}"/>
    <cellStyle name="Normal 3 2 2 29 2 2 2 4" xfId="31840" xr:uid="{2A8C0B12-232D-4CCB-A3E5-AA071BBBF300}"/>
    <cellStyle name="Normal 3 2 2 29 2 2 2 5" xfId="31841" xr:uid="{2F457ABA-A31F-4513-A5CC-6039C06838A1}"/>
    <cellStyle name="Normal 3 2 2 29 2 2 2 6" xfId="31842" xr:uid="{5047E7E6-02F9-4165-AAAB-846FA5E4F5AF}"/>
    <cellStyle name="Normal 3 2 2 29 2 2 2 7" xfId="31843" xr:uid="{C2BB71CA-D8D7-4157-9B2A-79BB90ED7D1C}"/>
    <cellStyle name="Normal 3 2 2 29 2 2 2 8" xfId="31844" xr:uid="{067588A9-4934-4459-8421-FD9DD3318D7B}"/>
    <cellStyle name="Normal 3 2 2 29 2 2 2 8 2" xfId="31845" xr:uid="{0BBBBA48-B9DD-4055-B776-C17844E59819}"/>
    <cellStyle name="Normal 3 2 2 29 2 2 2 8 3" xfId="31846" xr:uid="{B08AE072-FABC-4D2A-834C-5198970737B9}"/>
    <cellStyle name="Normal 3 2 2 29 2 2 2 8 4" xfId="31847" xr:uid="{BBC77263-E16C-46F8-B171-1D1C129968B5}"/>
    <cellStyle name="Normal 3 2 2 29 2 2 2 9" xfId="31848" xr:uid="{AFCF8FCF-3C09-4663-9ACD-001EBFCF0FD8}"/>
    <cellStyle name="Normal 3 2 2 29 2 2 3" xfId="31849" xr:uid="{0E0652F5-E740-4BFB-84C2-C9B1D2921B26}"/>
    <cellStyle name="Normal 3 2 2 29 2 2 3 2" xfId="31850" xr:uid="{8DF845C3-6ED1-4558-A8CC-1FA1986AF52C}"/>
    <cellStyle name="Normal 3 2 2 29 2 2 3 2 2" xfId="31851" xr:uid="{677C8086-7FF3-488E-8B3F-585E03A1D19E}"/>
    <cellStyle name="Normal 3 2 2 29 2 2 3 2 3" xfId="31852" xr:uid="{9B62BDAB-714B-4F7D-BC46-7952D3F54A08}"/>
    <cellStyle name="Normal 3 2 2 29 2 2 3 2 4" xfId="31853" xr:uid="{6A045BDF-6476-4B89-85B9-658BFC03F3E4}"/>
    <cellStyle name="Normal 3 2 2 29 2 2 3 3" xfId="31854" xr:uid="{90FDA112-0FC1-4C52-BCA1-43ED636F757D}"/>
    <cellStyle name="Normal 3 2 2 29 2 2 3 4" xfId="31855" xr:uid="{66299A57-9D34-4278-960D-CE9CC32DC12B}"/>
    <cellStyle name="Normal 3 2 2 29 2 2 3 5" xfId="31856" xr:uid="{E478ECE7-E405-40AA-A6A3-9CAC01DF5074}"/>
    <cellStyle name="Normal 3 2 2 29 2 2 3 6" xfId="31857" xr:uid="{3C6BC522-E30B-4788-80C8-3AF61FF7A2FA}"/>
    <cellStyle name="Normal 3 2 2 29 2 2 4" xfId="31858" xr:uid="{435A71D1-C97A-4E90-8714-876D423FE806}"/>
    <cellStyle name="Normal 3 2 2 29 2 2 5" xfId="31859" xr:uid="{F94EA9E1-142E-4885-B7CC-055E0A2BCE1E}"/>
    <cellStyle name="Normal 3 2 2 29 2 2 6" xfId="31860" xr:uid="{4C24BA33-8D95-48BA-97BF-FD3C82A49931}"/>
    <cellStyle name="Normal 3 2 2 29 2 2 7" xfId="31861" xr:uid="{A01B7A0B-696F-4009-8CD5-CB2F0DB09FB3}"/>
    <cellStyle name="Normal 3 2 2 29 2 2 8" xfId="31862" xr:uid="{62C5C90E-571A-41FA-966F-FB95A631BD11}"/>
    <cellStyle name="Normal 3 2 2 29 2 2 8 2" xfId="31863" xr:uid="{9C97D307-0D24-41B0-ACF6-E533F86E4F3D}"/>
    <cellStyle name="Normal 3 2 2 29 2 2 8 3" xfId="31864" xr:uid="{5308D16C-0997-49E5-A11D-07209F11B57C}"/>
    <cellStyle name="Normal 3 2 2 29 2 2 8 4" xfId="31865" xr:uid="{9612C6B4-42A5-4889-8455-2C76EE58C1A3}"/>
    <cellStyle name="Normal 3 2 2 29 2 2 9" xfId="31866" xr:uid="{C0992D7B-011E-4625-B5F2-9F16BC2BFE86}"/>
    <cellStyle name="Normal 3 2 2 29 2 3" xfId="31867" xr:uid="{5CCA46B7-6E0F-456C-9A2F-3C5CFD6E0412}"/>
    <cellStyle name="Normal 3 2 2 29 2 4" xfId="31868" xr:uid="{2F6D870C-AC6E-40FE-AC7E-19EBA806684D}"/>
    <cellStyle name="Normal 3 2 2 29 2 5" xfId="31869" xr:uid="{C9FA966E-DA46-42AF-BF7D-2EA78B893ACC}"/>
    <cellStyle name="Normal 3 2 2 29 2 5 2" xfId="31870" xr:uid="{7B0DB6F7-BBB3-427C-9C0F-40C049138C36}"/>
    <cellStyle name="Normal 3 2 2 29 2 5 2 2" xfId="31871" xr:uid="{DCD9182F-E3B0-4584-92BA-3FFDF122418F}"/>
    <cellStyle name="Normal 3 2 2 29 2 5 2 3" xfId="31872" xr:uid="{7DC4697A-C306-48B8-BB07-F9637F836C23}"/>
    <cellStyle name="Normal 3 2 2 29 2 5 2 4" xfId="31873" xr:uid="{7F5C129B-B93C-40AA-881B-0438A7411199}"/>
    <cellStyle name="Normal 3 2 2 29 2 5 3" xfId="31874" xr:uid="{5B19EDC6-98AB-469E-B717-6CDADBA82C3A}"/>
    <cellStyle name="Normal 3 2 2 29 2 5 4" xfId="31875" xr:uid="{59FCEF5E-03D9-4FEE-ABE9-D299768D9C63}"/>
    <cellStyle name="Normal 3 2 2 29 2 5 5" xfId="31876" xr:uid="{AABB30CA-38C4-439D-A556-45E7943FE639}"/>
    <cellStyle name="Normal 3 2 2 29 2 5 6" xfId="31877" xr:uid="{0B2E12DF-FBCA-439A-ACF3-F4D064917490}"/>
    <cellStyle name="Normal 3 2 2 29 2 6" xfId="31878" xr:uid="{3EF45C5C-74DC-4CE2-9B01-B2326F0F0D9A}"/>
    <cellStyle name="Normal 3 2 2 29 2 7" xfId="31879" xr:uid="{7532DD4C-92EB-4B39-AFCF-757C414A4C95}"/>
    <cellStyle name="Normal 3 2 2 29 2 8" xfId="31880" xr:uid="{E741584C-5DFE-4A28-BA82-A670E5D75AC0}"/>
    <cellStyle name="Normal 3 2 2 29 2 9" xfId="31881" xr:uid="{D9824E94-189D-481E-B859-A4781FFADE54}"/>
    <cellStyle name="Normal 3 2 2 29 3" xfId="31882" xr:uid="{92E786DE-1446-4284-AB28-F905D7E61BC5}"/>
    <cellStyle name="Normal 3 2 2 29 4" xfId="31883" xr:uid="{B476B287-170D-4BA3-8C9C-990BD9CD5C76}"/>
    <cellStyle name="Normal 3 2 2 29 5" xfId="31884" xr:uid="{EAA5B954-072E-47FD-B270-38E1E7AC1416}"/>
    <cellStyle name="Normal 3 2 2 29 5 10" xfId="31885" xr:uid="{AB337108-6089-4146-9181-EA227850A361}"/>
    <cellStyle name="Normal 3 2 2 29 5 11" xfId="31886" xr:uid="{1CBF7612-9BA8-4111-8FE5-A9DEA70CD7E3}"/>
    <cellStyle name="Normal 3 2 2 29 5 2" xfId="31887" xr:uid="{9F688D06-7A17-4234-A3FF-7312F6BEFC2C}"/>
    <cellStyle name="Normal 3 2 2 29 5 2 10" xfId="31888" xr:uid="{1905CBC5-1648-4210-91FC-C53EDD923D92}"/>
    <cellStyle name="Normal 3 2 2 29 5 2 11" xfId="31889" xr:uid="{0E59500B-759C-49C8-8A12-87EB6B8E6132}"/>
    <cellStyle name="Normal 3 2 2 29 5 2 2" xfId="31890" xr:uid="{167E78F9-31DC-4038-BFC4-5047BB39553E}"/>
    <cellStyle name="Normal 3 2 2 29 5 2 2 2" xfId="31891" xr:uid="{9F8D50AB-01F9-440A-9A15-503CD942D1D7}"/>
    <cellStyle name="Normal 3 2 2 29 5 2 2 2 2" xfId="31892" xr:uid="{4E2087A1-B0CE-4441-AB69-8F8514A861E4}"/>
    <cellStyle name="Normal 3 2 2 29 5 2 2 2 3" xfId="31893" xr:uid="{DE18A37A-5A4A-4DB8-BDF0-8A1DD21D3F40}"/>
    <cellStyle name="Normal 3 2 2 29 5 2 2 2 4" xfId="31894" xr:uid="{991543A8-A95A-4266-926D-C08C1F3C0384}"/>
    <cellStyle name="Normal 3 2 2 29 5 2 2 3" xfId="31895" xr:uid="{74A93CFF-AFEC-42EC-929B-08CC7EBE6BF0}"/>
    <cellStyle name="Normal 3 2 2 29 5 2 2 4" xfId="31896" xr:uid="{DE3BB040-734E-4C9E-B860-A4FDE5B9B93E}"/>
    <cellStyle name="Normal 3 2 2 29 5 2 2 5" xfId="31897" xr:uid="{4EBF32F1-A2FD-445D-ADAD-17581389B8D1}"/>
    <cellStyle name="Normal 3 2 2 29 5 2 2 6" xfId="31898" xr:uid="{E47D73DE-AEE2-4F6D-9617-51DBCDE379EE}"/>
    <cellStyle name="Normal 3 2 2 29 5 2 3" xfId="31899" xr:uid="{55933260-8A49-4203-B4CB-8ADC4C10EFDA}"/>
    <cellStyle name="Normal 3 2 2 29 5 2 4" xfId="31900" xr:uid="{0546C29A-28E4-41A2-BA3C-6AC8121AA157}"/>
    <cellStyle name="Normal 3 2 2 29 5 2 5" xfId="31901" xr:uid="{22F9B19A-A0AD-4566-9F9B-881ED1CC83C1}"/>
    <cellStyle name="Normal 3 2 2 29 5 2 6" xfId="31902" xr:uid="{C97F4511-8E14-4282-9719-74DEEFF08AF5}"/>
    <cellStyle name="Normal 3 2 2 29 5 2 7" xfId="31903" xr:uid="{32266AD0-2FFE-4E7E-A58E-4A5CE028DD50}"/>
    <cellStyle name="Normal 3 2 2 29 5 2 8" xfId="31904" xr:uid="{F562E2A5-9893-40B3-9CEA-FFA22DB8EC59}"/>
    <cellStyle name="Normal 3 2 2 29 5 2 8 2" xfId="31905" xr:uid="{A64D9A7F-D3AE-4B0F-BED1-BC333CB299FE}"/>
    <cellStyle name="Normal 3 2 2 29 5 2 8 3" xfId="31906" xr:uid="{30BFBFE4-0EB3-49F2-B2D5-15088BD68C19}"/>
    <cellStyle name="Normal 3 2 2 29 5 2 8 4" xfId="31907" xr:uid="{C19CF9D9-07E9-49FE-8DEC-491C28139096}"/>
    <cellStyle name="Normal 3 2 2 29 5 2 9" xfId="31908" xr:uid="{6AA37DD5-CE88-4BE4-A7F3-CB3C887C811E}"/>
    <cellStyle name="Normal 3 2 2 29 5 3" xfId="31909" xr:uid="{2E3450EA-2F7A-4357-885B-411428E4A0FE}"/>
    <cellStyle name="Normal 3 2 2 29 5 3 2" xfId="31910" xr:uid="{CD45C36F-F186-4010-A6EE-E88E7782101E}"/>
    <cellStyle name="Normal 3 2 2 29 5 3 2 2" xfId="31911" xr:uid="{A5DE19FB-7180-4E18-8F23-45022A72A6E0}"/>
    <cellStyle name="Normal 3 2 2 29 5 3 2 3" xfId="31912" xr:uid="{04580BD6-D51E-42CB-B0BD-F54A5D8C6601}"/>
    <cellStyle name="Normal 3 2 2 29 5 3 2 4" xfId="31913" xr:uid="{A2604802-0C50-4E07-9F6E-6EF1E8E4C5D3}"/>
    <cellStyle name="Normal 3 2 2 29 5 3 3" xfId="31914" xr:uid="{A608FC7A-5049-49F8-BA0B-40700034EF07}"/>
    <cellStyle name="Normal 3 2 2 29 5 3 4" xfId="31915" xr:uid="{97595E12-E219-4E43-81B4-9CAD0D99F3C3}"/>
    <cellStyle name="Normal 3 2 2 29 5 3 5" xfId="31916" xr:uid="{19F454DF-71EA-416E-B40F-4BC6C0B3B8D9}"/>
    <cellStyle name="Normal 3 2 2 29 5 3 6" xfId="31917" xr:uid="{8F67FDF4-0FFC-4DDA-9A13-3F3A0A4D407D}"/>
    <cellStyle name="Normal 3 2 2 29 5 4" xfId="31918" xr:uid="{05DA0351-6F1D-4FE1-8F88-52A261B31DF4}"/>
    <cellStyle name="Normal 3 2 2 29 5 5" xfId="31919" xr:uid="{965DD768-9BBB-4C67-A2AE-84E5998EA337}"/>
    <cellStyle name="Normal 3 2 2 29 5 6" xfId="31920" xr:uid="{2ED8E70F-7869-4BAE-8C7C-65834BB62DF1}"/>
    <cellStyle name="Normal 3 2 2 29 5 7" xfId="31921" xr:uid="{CC29EA1B-FD3D-4254-B73A-FFD602691BD7}"/>
    <cellStyle name="Normal 3 2 2 29 5 8" xfId="31922" xr:uid="{B7CBF939-007C-4D0D-9942-C75E16047838}"/>
    <cellStyle name="Normal 3 2 2 29 5 8 2" xfId="31923" xr:uid="{5E202C5D-6FCE-40B3-BE2F-3A86C90066B1}"/>
    <cellStyle name="Normal 3 2 2 29 5 8 3" xfId="31924" xr:uid="{29145B3E-3367-4A19-81A9-132EB88EF22F}"/>
    <cellStyle name="Normal 3 2 2 29 5 8 4" xfId="31925" xr:uid="{3FCB1EDC-34EF-4B44-B17B-F487DA3030EB}"/>
    <cellStyle name="Normal 3 2 2 29 5 9" xfId="31926" xr:uid="{DEB55B1B-F896-4C99-8EAE-E9240AA005F3}"/>
    <cellStyle name="Normal 3 2 2 29 6" xfId="31927" xr:uid="{C9CF54AF-6E06-43AC-BC52-89ED1B163248}"/>
    <cellStyle name="Normal 3 2 2 29 7" xfId="31928" xr:uid="{D8FB781D-2BD5-40FB-BB30-FFB1C11F0948}"/>
    <cellStyle name="Normal 3 2 2 29 7 2" xfId="31929" xr:uid="{74FE1CA5-6698-4D66-808D-CB53BAFA657C}"/>
    <cellStyle name="Normal 3 2 2 29 7 2 2" xfId="31930" xr:uid="{9767B721-082F-4A3B-B364-690E4DB48E7A}"/>
    <cellStyle name="Normal 3 2 2 29 7 2 3" xfId="31931" xr:uid="{DB620EA2-2C45-43B1-89A9-FF7B684617A6}"/>
    <cellStyle name="Normal 3 2 2 29 7 2 4" xfId="31932" xr:uid="{4B6967CD-51B2-404E-9680-8F66AF42CDBB}"/>
    <cellStyle name="Normal 3 2 2 29 7 3" xfId="31933" xr:uid="{3F828942-EC8B-4D2B-A978-CECD5690A0DB}"/>
    <cellStyle name="Normal 3 2 2 29 7 4" xfId="31934" xr:uid="{1CB51104-85B9-4CB5-8EFB-4AFDCEE94576}"/>
    <cellStyle name="Normal 3 2 2 29 7 5" xfId="31935" xr:uid="{EA3F5AFF-2D40-4CB5-B5AF-ADE5F14BD4C9}"/>
    <cellStyle name="Normal 3 2 2 29 7 6" xfId="31936" xr:uid="{F98E6B8B-FDE9-44AA-9A7A-1995641BA68C}"/>
    <cellStyle name="Normal 3 2 2 29 8" xfId="31937" xr:uid="{F2664F83-B7F4-47DC-BF08-47800ECE2234}"/>
    <cellStyle name="Normal 3 2 2 29 9" xfId="31938" xr:uid="{7AC37046-3ED9-4C3B-9658-224AFBCD6F23}"/>
    <cellStyle name="Normal 3 2 2 3" xfId="31939" xr:uid="{54B33F80-B5BF-40BB-947C-4CFD69897F3A}"/>
    <cellStyle name="Normal 3 2 2 3 2" xfId="31940" xr:uid="{55C0F108-6AD6-4C5C-9553-1E1C74A5CB90}"/>
    <cellStyle name="Normal 3 2 2 3 2 10" xfId="31941" xr:uid="{44738C6A-2505-496B-AF68-44F48E556807}"/>
    <cellStyle name="Normal 3 2 2 3 2 10 2" xfId="31942" xr:uid="{F4A77834-DD0F-434E-B7AF-3181E3D38A36}"/>
    <cellStyle name="Normal 3 2 2 3 2 10 3" xfId="31943" xr:uid="{02CEFA4A-D83A-448B-AE09-2CBDFD02A3C5}"/>
    <cellStyle name="Normal 3 2 2 3 2 10 4" xfId="31944" xr:uid="{60A16BC6-54B7-47C0-A93A-53F7E9B638BA}"/>
    <cellStyle name="Normal 3 2 2 3 2 10 5" xfId="31945" xr:uid="{1011871C-625B-4287-9820-30AA84A9FEEC}"/>
    <cellStyle name="Normal 3 2 2 3 2 10 6" xfId="31946" xr:uid="{C9F7816E-C120-4D01-BD36-F1E5710A99ED}"/>
    <cellStyle name="Normal 3 2 2 3 2 11" xfId="31947" xr:uid="{929BE388-B7DA-4721-877F-8D3B29F2A3E4}"/>
    <cellStyle name="Normal 3 2 2 3 2 11 2" xfId="31948" xr:uid="{8ED38F5D-9C48-4711-A661-7432F4906801}"/>
    <cellStyle name="Normal 3 2 2 3 2 11 3" xfId="31949" xr:uid="{0696E955-B694-47D1-87C9-C464FC5563B5}"/>
    <cellStyle name="Normal 3 2 2 3 2 11 4" xfId="31950" xr:uid="{70EA84D2-F48D-4941-92B2-794D093F65AD}"/>
    <cellStyle name="Normal 3 2 2 3 2 11 5" xfId="31951" xr:uid="{D9F1E216-291A-4AE0-8034-059517C764B0}"/>
    <cellStyle name="Normal 3 2 2 3 2 11 6" xfId="31952" xr:uid="{40D8A35C-D56C-4D88-9013-0C111C644C84}"/>
    <cellStyle name="Normal 3 2 2 3 2 12" xfId="31953" xr:uid="{3348E1B4-72CC-4B6D-98AE-DDAED4A975D1}"/>
    <cellStyle name="Normal 3 2 2 3 2 12 2" xfId="31954" xr:uid="{4A0CDFC5-AE28-45D8-8ED5-E7C944BD1AA1}"/>
    <cellStyle name="Normal 3 2 2 3 2 12 3" xfId="31955" xr:uid="{D93C07D4-50F8-4598-BAC6-E656EF017FA7}"/>
    <cellStyle name="Normal 3 2 2 3 2 12 4" xfId="31956" xr:uid="{794B95E5-88FE-4647-B7F3-D0A879C72EB2}"/>
    <cellStyle name="Normal 3 2 2 3 2 12 5" xfId="31957" xr:uid="{BF070CA5-3291-431E-9A7E-A9266AA55A3C}"/>
    <cellStyle name="Normal 3 2 2 3 2 12 6" xfId="31958" xr:uid="{4BDD38A2-155A-43D3-91F1-D4F332BD8572}"/>
    <cellStyle name="Normal 3 2 2 3 2 13" xfId="31959" xr:uid="{36475997-B8D3-45DA-BB0D-BCD8DBAB5F2B}"/>
    <cellStyle name="Normal 3 2 2 3 2 13 2" xfId="31960" xr:uid="{3C685C5C-8C74-4181-8E54-0335D49AF5A5}"/>
    <cellStyle name="Normal 3 2 2 3 2 13 3" xfId="31961" xr:uid="{FBC22E92-3099-4C9D-AED8-BA25D82D5B84}"/>
    <cellStyle name="Normal 3 2 2 3 2 13 4" xfId="31962" xr:uid="{A251BF96-DB9E-46BA-B726-21466B78210F}"/>
    <cellStyle name="Normal 3 2 2 3 2 13 5" xfId="31963" xr:uid="{5EEE0DD1-57A4-4603-9814-FA9A934B28DD}"/>
    <cellStyle name="Normal 3 2 2 3 2 13 6" xfId="31964" xr:uid="{F99F4218-C85F-4D09-9FC8-621D1BECEB3D}"/>
    <cellStyle name="Normal 3 2 2 3 2 14" xfId="31965" xr:uid="{3F81CBF8-D91D-496D-962B-23AF601F08E5}"/>
    <cellStyle name="Normal 3 2 2 3 2 14 2" xfId="31966" xr:uid="{8DCF9895-B8DB-48D1-980B-03FEF6893A2F}"/>
    <cellStyle name="Normal 3 2 2 3 2 14 3" xfId="31967" xr:uid="{DC67BCCF-1C92-421F-AE05-16398D617FB4}"/>
    <cellStyle name="Normal 3 2 2 3 2 14 4" xfId="31968" xr:uid="{1543E8CB-77D1-4D18-9CD4-309475A748FF}"/>
    <cellStyle name="Normal 3 2 2 3 2 14 5" xfId="31969" xr:uid="{94604D60-3764-407B-B1A9-F935EBF5E2B7}"/>
    <cellStyle name="Normal 3 2 2 3 2 14 6" xfId="31970" xr:uid="{7D7DB7CF-4EA2-4099-BE4C-DE38066BB599}"/>
    <cellStyle name="Normal 3 2 2 3 2 15" xfId="31971" xr:uid="{0C5AB44B-95CD-4ABB-98E4-12DBC4C3ACC6}"/>
    <cellStyle name="Normal 3 2 2 3 2 16" xfId="31972" xr:uid="{3A3C9878-A85E-4B0E-AA28-6367C3D16C64}"/>
    <cellStyle name="Normal 3 2 2 3 2 17" xfId="31973" xr:uid="{39A4BA16-BFD9-4429-999F-FEC04F6F0BE5}"/>
    <cellStyle name="Normal 3 2 2 3 2 18" xfId="31974" xr:uid="{532EF524-8A92-4999-ACF8-AD0E2203374D}"/>
    <cellStyle name="Normal 3 2 2 3 2 19" xfId="31975" xr:uid="{33674667-F5C4-4970-8000-AE79529C0260}"/>
    <cellStyle name="Normal 3 2 2 3 2 2" xfId="31976" xr:uid="{B706A793-A943-4D8B-9416-058869F4414C}"/>
    <cellStyle name="Normal 3 2 2 3 2 3" xfId="31977" xr:uid="{CD0A874E-4074-460D-AC15-B1337D7D017E}"/>
    <cellStyle name="Normal 3 2 2 3 2 4" xfId="31978" xr:uid="{7E0A143D-11F2-42DC-8BFB-7424C5D2F65F}"/>
    <cellStyle name="Normal 3 2 2 3 2 5" xfId="31979" xr:uid="{0E1BD437-DCB8-4043-81BD-69159E0C0A83}"/>
    <cellStyle name="Normal 3 2 2 3 2 6" xfId="31980" xr:uid="{7E04D543-61C6-4A7E-B98C-98A084993BD8}"/>
    <cellStyle name="Normal 3 2 2 3 2 7" xfId="31981" xr:uid="{F65FDBF7-2950-4900-9AFA-E1C3C352809D}"/>
    <cellStyle name="Normal 3 2 2 3 2 8" xfId="31982" xr:uid="{83757C38-4831-453A-88F2-24B88275A4B0}"/>
    <cellStyle name="Normal 3 2 2 3 2 9" xfId="31983" xr:uid="{332EF6C3-DAB6-406A-8D60-2B6636187167}"/>
    <cellStyle name="Normal 3 2 2 3 3" xfId="31984" xr:uid="{D7FB61C3-F1A2-4650-B999-02FBD3E873C9}"/>
    <cellStyle name="Normal 3 2 2 3 3 10" xfId="31985" xr:uid="{601085D5-AEC1-4DC3-81D5-65974F28579E}"/>
    <cellStyle name="Normal 3 2 2 3 3 11" xfId="31986" xr:uid="{E0F1C47E-9466-4C19-ADF5-F321920B6B5E}"/>
    <cellStyle name="Normal 3 2 2 3 3 2" xfId="31987" xr:uid="{E43C45DF-E73C-4CDE-97F3-CDF44B968C3B}"/>
    <cellStyle name="Normal 3 2 2 3 3 2 2" xfId="31988" xr:uid="{6E564CDE-569D-46B4-9277-C08026B69CE8}"/>
    <cellStyle name="Normal 3 2 2 3 3 2 3" xfId="31989" xr:uid="{AF1293D3-6E86-472F-9B26-C4F7D027BD84}"/>
    <cellStyle name="Normal 3 2 2 3 3 2 4" xfId="31990" xr:uid="{A9F48516-EBEA-4710-9DFD-1F0EA0799A2F}"/>
    <cellStyle name="Normal 3 2 2 3 3 2 5" xfId="31991" xr:uid="{9DA3161A-0DE8-4E38-8F53-BC2E0B3202B1}"/>
    <cellStyle name="Normal 3 2 2 3 3 2 6" xfId="31992" xr:uid="{01A939E6-B1BF-4164-8F01-7B0C5BDFB00C}"/>
    <cellStyle name="Normal 3 2 2 3 3 3" xfId="31993" xr:uid="{EFF0021F-1F34-4E8F-AF46-94B6E58FCCD0}"/>
    <cellStyle name="Normal 3 2 2 3 3 3 2" xfId="31994" xr:uid="{2BB81613-F555-44A9-9FC0-884327190332}"/>
    <cellStyle name="Normal 3 2 2 3 3 3 3" xfId="31995" xr:uid="{ADB9AED1-0E54-40A3-A0B4-C3ED212C2273}"/>
    <cellStyle name="Normal 3 2 2 3 3 3 4" xfId="31996" xr:uid="{C5254ABA-B190-460D-BB8C-BBE6034B1C9A}"/>
    <cellStyle name="Normal 3 2 2 3 3 3 5" xfId="31997" xr:uid="{87B14285-4CD1-4B23-AFFD-D4377AD3073D}"/>
    <cellStyle name="Normal 3 2 2 3 3 3 6" xfId="31998" xr:uid="{02DA1B19-F2DF-4ED0-B470-F0231759E065}"/>
    <cellStyle name="Normal 3 2 2 3 3 4" xfId="31999" xr:uid="{B7CABC67-3F8A-44A3-8F80-C714510B2E39}"/>
    <cellStyle name="Normal 3 2 2 3 3 4 2" xfId="32000" xr:uid="{F6422DC4-917B-4737-82CE-4C501DFD4BFD}"/>
    <cellStyle name="Normal 3 2 2 3 3 4 3" xfId="32001" xr:uid="{CDCCEDF7-238F-4932-9307-C511FF52DF70}"/>
    <cellStyle name="Normal 3 2 2 3 3 4 4" xfId="32002" xr:uid="{16F43FE7-6702-48F9-9126-0E70BDFB2414}"/>
    <cellStyle name="Normal 3 2 2 3 3 4 5" xfId="32003" xr:uid="{1152B7EF-50DE-4637-8059-C79335FB3309}"/>
    <cellStyle name="Normal 3 2 2 3 3 4 6" xfId="32004" xr:uid="{E7DA5FEF-E36A-484F-86AD-74DB3C6A9C34}"/>
    <cellStyle name="Normal 3 2 2 3 3 5" xfId="32005" xr:uid="{6CA84AF7-823F-41CC-BF83-0B7B0D385CA3}"/>
    <cellStyle name="Normal 3 2 2 3 3 5 2" xfId="32006" xr:uid="{074FF4E8-ADC5-4C22-9A9A-CF9CA84727B8}"/>
    <cellStyle name="Normal 3 2 2 3 3 5 3" xfId="32007" xr:uid="{7C9B900D-E306-4BD2-8545-AC72846BAFDD}"/>
    <cellStyle name="Normal 3 2 2 3 3 5 4" xfId="32008" xr:uid="{36648D0B-27E4-4743-9DA4-19E5607CE002}"/>
    <cellStyle name="Normal 3 2 2 3 3 5 5" xfId="32009" xr:uid="{CF3C9975-96E4-4EB5-95CD-4833EE3140D4}"/>
    <cellStyle name="Normal 3 2 2 3 3 5 6" xfId="32010" xr:uid="{3A35B7B5-BF4D-4CF0-9BE6-1174A6DA598A}"/>
    <cellStyle name="Normal 3 2 2 3 3 6" xfId="32011" xr:uid="{355AE4F3-0B9A-4FB3-9DB8-D32981BEDB3C}"/>
    <cellStyle name="Normal 3 2 2 3 3 6 2" xfId="32012" xr:uid="{01CD4E92-47B6-4F7F-B76F-DDAF07EBDA8A}"/>
    <cellStyle name="Normal 3 2 2 3 3 6 3" xfId="32013" xr:uid="{80228A86-8C81-41B3-89D3-34E2AC1EC71E}"/>
    <cellStyle name="Normal 3 2 2 3 3 6 4" xfId="32014" xr:uid="{3DD2D8DE-E6B3-4D36-BED0-E32D9776A718}"/>
    <cellStyle name="Normal 3 2 2 3 3 6 5" xfId="32015" xr:uid="{50EC76A6-4AE0-4B4B-842B-36CBDF620630}"/>
    <cellStyle name="Normal 3 2 2 3 3 6 6" xfId="32016" xr:uid="{E04950C4-C4FB-44E2-85EA-1B84C10AE4A2}"/>
    <cellStyle name="Normal 3 2 2 3 3 7" xfId="32017" xr:uid="{3CFDAAEC-7CE5-4980-A15D-E45BD1CA87EA}"/>
    <cellStyle name="Normal 3 2 2 3 3 8" xfId="32018" xr:uid="{C0E6D83B-489C-49E3-8AC4-58E70EB53D8A}"/>
    <cellStyle name="Normal 3 2 2 3 3 9" xfId="32019" xr:uid="{5734C593-32C8-465F-B922-1B806BDD608B}"/>
    <cellStyle name="Normal 3 2 2 3 4" xfId="32020" xr:uid="{A845A154-774D-4D47-9A51-9F7DBC30BBF1}"/>
    <cellStyle name="Normal 3 2 2 3 4 10" xfId="32021" xr:uid="{D4F7510B-DF3D-4BDD-AD6C-977D9CC43743}"/>
    <cellStyle name="Normal 3 2 2 3 4 11" xfId="32022" xr:uid="{958080C1-055D-4409-A336-A8A5D855F40D}"/>
    <cellStyle name="Normal 3 2 2 3 4 2" xfId="32023" xr:uid="{15C56EDA-45B0-4B7B-A086-0691BD6FEA30}"/>
    <cellStyle name="Normal 3 2 2 3 4 2 2" xfId="32024" xr:uid="{95D11C78-EA85-40B9-A855-17DF1B8C706E}"/>
    <cellStyle name="Normal 3 2 2 3 4 2 3" xfId="32025" xr:uid="{EF21D878-A3FC-4EDB-B1D1-380183578DC1}"/>
    <cellStyle name="Normal 3 2 2 3 4 2 4" xfId="32026" xr:uid="{1483BA97-7D6C-47F4-8A0D-7B119EA8E21C}"/>
    <cellStyle name="Normal 3 2 2 3 4 2 5" xfId="32027" xr:uid="{825E1AB6-F16D-4002-AE7E-145B25B94A68}"/>
    <cellStyle name="Normal 3 2 2 3 4 2 6" xfId="32028" xr:uid="{F8F30EF9-C529-43E8-8931-6E630E0983F4}"/>
    <cellStyle name="Normal 3 2 2 3 4 3" xfId="32029" xr:uid="{27CE71B4-DF87-4C8A-9271-7A9C6B51B4BC}"/>
    <cellStyle name="Normal 3 2 2 3 4 3 2" xfId="32030" xr:uid="{0430A80F-7A5E-4461-954F-DDC29B52F254}"/>
    <cellStyle name="Normal 3 2 2 3 4 3 3" xfId="32031" xr:uid="{223A032F-7770-42F0-B3AD-19F4D9C72539}"/>
    <cellStyle name="Normal 3 2 2 3 4 3 4" xfId="32032" xr:uid="{6F5C7BC4-D67E-4AC9-98CD-49AA61CAC7B6}"/>
    <cellStyle name="Normal 3 2 2 3 4 3 5" xfId="32033" xr:uid="{34553273-FE6E-4327-9E89-5A76389F98A4}"/>
    <cellStyle name="Normal 3 2 2 3 4 3 6" xfId="32034" xr:uid="{C1402BC8-C20E-4FE0-A599-CC36159F64CA}"/>
    <cellStyle name="Normal 3 2 2 3 4 4" xfId="32035" xr:uid="{B90975F3-424E-4DDC-996D-D0447E7E6CD0}"/>
    <cellStyle name="Normal 3 2 2 3 4 4 2" xfId="32036" xr:uid="{376E9A1E-790A-4195-9735-4BEE017FCF1F}"/>
    <cellStyle name="Normal 3 2 2 3 4 4 3" xfId="32037" xr:uid="{DBB489FA-CAC6-460A-84DE-2496AC55E61D}"/>
    <cellStyle name="Normal 3 2 2 3 4 4 4" xfId="32038" xr:uid="{2F77B4CC-C09B-4978-A896-B2BDEFD5D4BE}"/>
    <cellStyle name="Normal 3 2 2 3 4 4 5" xfId="32039" xr:uid="{9CD62516-E80C-456B-9CCA-EE140A67071B}"/>
    <cellStyle name="Normal 3 2 2 3 4 4 6" xfId="32040" xr:uid="{BC9CF8E4-B346-4EE2-BA15-1DB9EF9CEF57}"/>
    <cellStyle name="Normal 3 2 2 3 4 5" xfId="32041" xr:uid="{3511DF9D-D936-4AA9-A4A9-BC51E80930A7}"/>
    <cellStyle name="Normal 3 2 2 3 4 5 2" xfId="32042" xr:uid="{5BC51FB8-72C0-4DF7-84AC-4AFF5D7E7815}"/>
    <cellStyle name="Normal 3 2 2 3 4 5 3" xfId="32043" xr:uid="{A630B5B9-5842-4814-8559-2FBB84ADB6D0}"/>
    <cellStyle name="Normal 3 2 2 3 4 5 4" xfId="32044" xr:uid="{B702A95E-5119-4C3E-890A-513064091E16}"/>
    <cellStyle name="Normal 3 2 2 3 4 5 5" xfId="32045" xr:uid="{2FB83F45-0015-4150-B855-E57CE7E702FA}"/>
    <cellStyle name="Normal 3 2 2 3 4 5 6" xfId="32046" xr:uid="{604CB61E-E626-4E09-B395-3352D704C40F}"/>
    <cellStyle name="Normal 3 2 2 3 4 6" xfId="32047" xr:uid="{FF3EB8F0-DCAD-4B0A-BE60-66FA75F23F5F}"/>
    <cellStyle name="Normal 3 2 2 3 4 6 2" xfId="32048" xr:uid="{338EA44E-BC18-44FF-84E4-8B54A6AE185A}"/>
    <cellStyle name="Normal 3 2 2 3 4 6 3" xfId="32049" xr:uid="{0533F769-2725-4A3D-B238-D8BD3FCB0589}"/>
    <cellStyle name="Normal 3 2 2 3 4 6 4" xfId="32050" xr:uid="{39D77365-B8B3-45A8-81A2-8B204198B356}"/>
    <cellStyle name="Normal 3 2 2 3 4 6 5" xfId="32051" xr:uid="{8CB70794-AB81-4116-9831-A7834B85A761}"/>
    <cellStyle name="Normal 3 2 2 3 4 6 6" xfId="32052" xr:uid="{85AB7321-1981-4485-BD53-0E7D472CDFC7}"/>
    <cellStyle name="Normal 3 2 2 3 4 7" xfId="32053" xr:uid="{C77CFD58-1504-4DE6-AD86-ECE8B9CD20A0}"/>
    <cellStyle name="Normal 3 2 2 3 4 8" xfId="32054" xr:uid="{26EB4811-DE5A-4CDF-8A38-82BEF504FE9D}"/>
    <cellStyle name="Normal 3 2 2 3 4 9" xfId="32055" xr:uid="{563FBE49-4B13-4526-95B8-3C79B10C245F}"/>
    <cellStyle name="Normal 3 2 2 3 5" xfId="32056" xr:uid="{30024BAD-58E2-415F-8813-F34A861BF6B0}"/>
    <cellStyle name="Normal 3 2 2 3 5 10" xfId="32057" xr:uid="{B885EB1D-3683-4B1B-A4FD-556B78E08F8B}"/>
    <cellStyle name="Normal 3 2 2 3 5 11" xfId="32058" xr:uid="{C3220C18-C8D3-401A-BA5B-8CAB08B0009B}"/>
    <cellStyle name="Normal 3 2 2 3 5 2" xfId="32059" xr:uid="{41C59A75-95BD-43F4-B782-3B449B15C806}"/>
    <cellStyle name="Normal 3 2 2 3 5 2 2" xfId="32060" xr:uid="{A0729C72-DBF4-4C08-8876-6B0116F488DF}"/>
    <cellStyle name="Normal 3 2 2 3 5 2 3" xfId="32061" xr:uid="{06813C4D-D148-4AF8-B6CC-1855297C3A67}"/>
    <cellStyle name="Normal 3 2 2 3 5 2 4" xfId="32062" xr:uid="{F336DCDE-EA83-44B5-ACCC-E2783CB09F6A}"/>
    <cellStyle name="Normal 3 2 2 3 5 2 5" xfId="32063" xr:uid="{8DC5BB59-FF44-40D5-A704-0CAE7BF82445}"/>
    <cellStyle name="Normal 3 2 2 3 5 2 6" xfId="32064" xr:uid="{884E6040-31DD-4E9E-93BB-F1F4016CD3A1}"/>
    <cellStyle name="Normal 3 2 2 3 5 3" xfId="32065" xr:uid="{5742DF49-E242-4842-AD50-CD22ACC29D53}"/>
    <cellStyle name="Normal 3 2 2 3 5 3 2" xfId="32066" xr:uid="{3B933447-4BB2-45D2-B738-220058C3C9B9}"/>
    <cellStyle name="Normal 3 2 2 3 5 3 3" xfId="32067" xr:uid="{DC26324F-0C46-4314-BA1D-AFE181583BD4}"/>
    <cellStyle name="Normal 3 2 2 3 5 3 4" xfId="32068" xr:uid="{48148599-0CB8-4110-A37B-F116F7CA1FBA}"/>
    <cellStyle name="Normal 3 2 2 3 5 3 5" xfId="32069" xr:uid="{BF7AAE8A-2192-4C55-A3A9-87B813AB4615}"/>
    <cellStyle name="Normal 3 2 2 3 5 3 6" xfId="32070" xr:uid="{51A3AE13-D8E7-4AA8-9C70-7D4D24A008CE}"/>
    <cellStyle name="Normal 3 2 2 3 5 4" xfId="32071" xr:uid="{C5E67EFD-CD2D-4D3D-9CBD-86CF7A34A577}"/>
    <cellStyle name="Normal 3 2 2 3 5 4 2" xfId="32072" xr:uid="{2CC7D422-88DA-4C37-A83D-2D1D6695166B}"/>
    <cellStyle name="Normal 3 2 2 3 5 4 3" xfId="32073" xr:uid="{46F1162D-1F64-4F21-97EA-DA49E7701D4B}"/>
    <cellStyle name="Normal 3 2 2 3 5 4 4" xfId="32074" xr:uid="{BB46EB05-AC81-4DB2-94AC-80B14999061C}"/>
    <cellStyle name="Normal 3 2 2 3 5 4 5" xfId="32075" xr:uid="{C6FE82AD-BAE7-489C-A949-DE4F4145C28C}"/>
    <cellStyle name="Normal 3 2 2 3 5 4 6" xfId="32076" xr:uid="{33E0A198-7A90-4112-AC15-C6D1C39479D1}"/>
    <cellStyle name="Normal 3 2 2 3 5 5" xfId="32077" xr:uid="{36453F43-DEEC-4023-AD40-BD9D5E69D321}"/>
    <cellStyle name="Normal 3 2 2 3 5 5 2" xfId="32078" xr:uid="{BC4FF06C-8AAF-491B-9DF1-E232FDF237C3}"/>
    <cellStyle name="Normal 3 2 2 3 5 5 3" xfId="32079" xr:uid="{1251278B-A62C-4804-9B7F-9EA7CA864703}"/>
    <cellStyle name="Normal 3 2 2 3 5 5 4" xfId="32080" xr:uid="{87A1E7C0-B8FC-4F2A-8F88-FAD6CF110FE9}"/>
    <cellStyle name="Normal 3 2 2 3 5 5 5" xfId="32081" xr:uid="{8C7C0C9E-C56E-4220-AC2A-FCCCDAA3C7EA}"/>
    <cellStyle name="Normal 3 2 2 3 5 5 6" xfId="32082" xr:uid="{524B88C7-C409-4C59-9CAF-7D5DEF685D96}"/>
    <cellStyle name="Normal 3 2 2 3 5 6" xfId="32083" xr:uid="{B5C66FB8-46CE-447B-9423-8659A96A9630}"/>
    <cellStyle name="Normal 3 2 2 3 5 6 2" xfId="32084" xr:uid="{74A3B115-D170-465F-839A-29FB952CB214}"/>
    <cellStyle name="Normal 3 2 2 3 5 6 3" xfId="32085" xr:uid="{9971DC49-C8E3-466A-A4BF-13037AA7EA3B}"/>
    <cellStyle name="Normal 3 2 2 3 5 6 4" xfId="32086" xr:uid="{01BDD444-C021-44C4-B1BC-BFDDC72750A9}"/>
    <cellStyle name="Normal 3 2 2 3 5 6 5" xfId="32087" xr:uid="{56FF0B05-11C0-4BB7-8F52-CECB170144A4}"/>
    <cellStyle name="Normal 3 2 2 3 5 6 6" xfId="32088" xr:uid="{DA77885E-6A40-4A03-BE4C-50000C070DC7}"/>
    <cellStyle name="Normal 3 2 2 3 5 7" xfId="32089" xr:uid="{D5A123B3-74E4-4DBB-8ED8-1814FC8D6CC3}"/>
    <cellStyle name="Normal 3 2 2 3 5 8" xfId="32090" xr:uid="{B3B31ED8-0F6B-41E3-9C9C-C3FC4FCC0F28}"/>
    <cellStyle name="Normal 3 2 2 3 5 9" xfId="32091" xr:uid="{FBA46B2F-D9D3-4AC4-981B-6FECB84E58ED}"/>
    <cellStyle name="Normal 3 2 2 3 6" xfId="32092" xr:uid="{2C998A23-5EDF-4113-ABF2-7C6CBD70B62C}"/>
    <cellStyle name="Normal 3 2 2 3 6 10" xfId="32093" xr:uid="{A7DA67DC-12DB-4509-BAED-3073E125E6A6}"/>
    <cellStyle name="Normal 3 2 2 3 6 11" xfId="32094" xr:uid="{901484D8-DDEB-4CC3-87F8-259E698C1740}"/>
    <cellStyle name="Normal 3 2 2 3 6 2" xfId="32095" xr:uid="{9AF07177-B5D7-493A-BA44-2682BDD002B8}"/>
    <cellStyle name="Normal 3 2 2 3 6 2 2" xfId="32096" xr:uid="{58B0195D-581E-4F77-B51A-A3DE58DBF5B1}"/>
    <cellStyle name="Normal 3 2 2 3 6 2 3" xfId="32097" xr:uid="{210616AA-ACA6-4887-8CD2-33A54B129C19}"/>
    <cellStyle name="Normal 3 2 2 3 6 2 4" xfId="32098" xr:uid="{E7FB1CB1-C1BA-479E-B46F-4147E87E37DA}"/>
    <cellStyle name="Normal 3 2 2 3 6 2 5" xfId="32099" xr:uid="{3698196E-12F8-47DE-90BD-B2B1E061CB62}"/>
    <cellStyle name="Normal 3 2 2 3 6 2 6" xfId="32100" xr:uid="{6BC3E8A1-75F5-4D21-AB97-B3B783884FF6}"/>
    <cellStyle name="Normal 3 2 2 3 6 3" xfId="32101" xr:uid="{852B1E4E-573B-486E-BE38-1166B19C9BA8}"/>
    <cellStyle name="Normal 3 2 2 3 6 3 2" xfId="32102" xr:uid="{A02C08C8-9DEE-4F3E-8460-CD3722C0EA19}"/>
    <cellStyle name="Normal 3 2 2 3 6 3 3" xfId="32103" xr:uid="{0E9A21D8-6412-407A-979A-5B331C6A24C5}"/>
    <cellStyle name="Normal 3 2 2 3 6 3 4" xfId="32104" xr:uid="{47139C30-C263-49F5-9ABA-764984B01D5D}"/>
    <cellStyle name="Normal 3 2 2 3 6 3 5" xfId="32105" xr:uid="{51A291C7-2228-4872-9A4A-F5445763D756}"/>
    <cellStyle name="Normal 3 2 2 3 6 3 6" xfId="32106" xr:uid="{463ADAF1-7772-4192-B6FA-0A6D0247C626}"/>
    <cellStyle name="Normal 3 2 2 3 6 4" xfId="32107" xr:uid="{8C0950A7-BDB2-4427-A60A-192B93145721}"/>
    <cellStyle name="Normal 3 2 2 3 6 4 2" xfId="32108" xr:uid="{513227C8-F9FC-49B6-9CD2-309FD36DC837}"/>
    <cellStyle name="Normal 3 2 2 3 6 4 3" xfId="32109" xr:uid="{E13F80C8-6ED7-4CEF-ABD9-6ACC3F53F6D6}"/>
    <cellStyle name="Normal 3 2 2 3 6 4 4" xfId="32110" xr:uid="{872C34A5-8C52-405D-AC44-0CCDCF7B8CB3}"/>
    <cellStyle name="Normal 3 2 2 3 6 4 5" xfId="32111" xr:uid="{0A0F6485-33AA-4EDB-9C34-416A345DF15B}"/>
    <cellStyle name="Normal 3 2 2 3 6 4 6" xfId="32112" xr:uid="{0E2157AD-3EBF-413A-BC76-A9B029490C03}"/>
    <cellStyle name="Normal 3 2 2 3 6 5" xfId="32113" xr:uid="{26B94FCF-517D-4392-BE60-7504E94A9747}"/>
    <cellStyle name="Normal 3 2 2 3 6 5 2" xfId="32114" xr:uid="{3360D738-1CE4-4EED-BECD-9CB1B0121E03}"/>
    <cellStyle name="Normal 3 2 2 3 6 5 3" xfId="32115" xr:uid="{0A819D2C-F58E-4FAC-A9E5-A58C6B0FFE7F}"/>
    <cellStyle name="Normal 3 2 2 3 6 5 4" xfId="32116" xr:uid="{58C1976F-340E-4D92-9EEA-7E0A8C89D60C}"/>
    <cellStyle name="Normal 3 2 2 3 6 5 5" xfId="32117" xr:uid="{153CD5B5-4CDF-4E26-AB2C-DB670372F853}"/>
    <cellStyle name="Normal 3 2 2 3 6 5 6" xfId="32118" xr:uid="{5BDFD155-AA21-4A20-A854-81AB08E4F748}"/>
    <cellStyle name="Normal 3 2 2 3 6 6" xfId="32119" xr:uid="{08E72C5D-C414-4344-BE3C-127A6004EB37}"/>
    <cellStyle name="Normal 3 2 2 3 6 6 2" xfId="32120" xr:uid="{ADBDE766-4B42-4E43-ADAC-A9B737933BBD}"/>
    <cellStyle name="Normal 3 2 2 3 6 6 3" xfId="32121" xr:uid="{1808D4C2-3612-4B1E-A193-6232256B2BF2}"/>
    <cellStyle name="Normal 3 2 2 3 6 6 4" xfId="32122" xr:uid="{313A32D4-A40B-4EF5-B417-9E432E7DC7C7}"/>
    <cellStyle name="Normal 3 2 2 3 6 6 5" xfId="32123" xr:uid="{91A7155F-C326-4A94-A65E-03B54DEBC03D}"/>
    <cellStyle name="Normal 3 2 2 3 6 6 6" xfId="32124" xr:uid="{053E0957-A9AD-4A32-9FFF-1232440789EF}"/>
    <cellStyle name="Normal 3 2 2 3 6 7" xfId="32125" xr:uid="{C5808187-D611-476B-8FAF-F887F0451D9D}"/>
    <cellStyle name="Normal 3 2 2 3 6 8" xfId="32126" xr:uid="{8AFBB2E7-785D-48E0-85D6-0ED6C7C821B1}"/>
    <cellStyle name="Normal 3 2 2 3 6 9" xfId="32127" xr:uid="{95D9CBCF-702B-4B3C-9F0D-B72BE6153D79}"/>
    <cellStyle name="Normal 3 2 2 3 7" xfId="32128" xr:uid="{B0A437E2-297F-4A22-A7AE-4C8CD8902610}"/>
    <cellStyle name="Normal 3 2 2 3 7 10" xfId="32129" xr:uid="{6CCE18E7-F235-45AC-B002-516345A8E6B6}"/>
    <cellStyle name="Normal 3 2 2 3 7 11" xfId="32130" xr:uid="{B2E03A94-26E0-4BC3-9A02-D5366BA1205A}"/>
    <cellStyle name="Normal 3 2 2 3 7 2" xfId="32131" xr:uid="{40054830-153D-43C1-B4F5-F4DF5CF77B50}"/>
    <cellStyle name="Normal 3 2 2 3 7 2 2" xfId="32132" xr:uid="{EE884277-1687-494D-8AEC-78588B34C9DF}"/>
    <cellStyle name="Normal 3 2 2 3 7 2 3" xfId="32133" xr:uid="{C255D39A-D316-4325-B9A9-5FF285A18A62}"/>
    <cellStyle name="Normal 3 2 2 3 7 2 4" xfId="32134" xr:uid="{D4180D8C-9540-453D-BFAF-7FDE7BB647AC}"/>
    <cellStyle name="Normal 3 2 2 3 7 2 5" xfId="32135" xr:uid="{0629732C-4B0E-4A16-AD59-27FA7EA30674}"/>
    <cellStyle name="Normal 3 2 2 3 7 2 6" xfId="32136" xr:uid="{4D6C20AD-9ED5-498B-A772-ACBC049F9754}"/>
    <cellStyle name="Normal 3 2 2 3 7 3" xfId="32137" xr:uid="{DADC0D6E-3C37-4FFD-81A7-1DC6E5996579}"/>
    <cellStyle name="Normal 3 2 2 3 7 3 2" xfId="32138" xr:uid="{5786E30E-E80C-4648-9708-FB77DC427BE9}"/>
    <cellStyle name="Normal 3 2 2 3 7 3 3" xfId="32139" xr:uid="{D21EDAAE-FB37-4EEA-B2F7-E22897A770F6}"/>
    <cellStyle name="Normal 3 2 2 3 7 3 4" xfId="32140" xr:uid="{7822678F-F1E8-4772-A345-04B0D6BEFC22}"/>
    <cellStyle name="Normal 3 2 2 3 7 3 5" xfId="32141" xr:uid="{E46269C7-BEED-4799-AA45-2D657A1CD9FC}"/>
    <cellStyle name="Normal 3 2 2 3 7 3 6" xfId="32142" xr:uid="{99D1650B-83DC-4811-9C10-C925AE89BB1B}"/>
    <cellStyle name="Normal 3 2 2 3 7 4" xfId="32143" xr:uid="{25819E29-5D19-49A6-AE43-E21182EFD96D}"/>
    <cellStyle name="Normal 3 2 2 3 7 4 2" xfId="32144" xr:uid="{7ACDB657-93C2-4C9C-B2FB-1D357B9CB518}"/>
    <cellStyle name="Normal 3 2 2 3 7 4 3" xfId="32145" xr:uid="{8F0779F1-21E7-46A5-BF50-AB55DA52D6D7}"/>
    <cellStyle name="Normal 3 2 2 3 7 4 4" xfId="32146" xr:uid="{8A48137F-E480-4402-A0AC-71E48A134B50}"/>
    <cellStyle name="Normal 3 2 2 3 7 4 5" xfId="32147" xr:uid="{B804B0A5-4683-4237-83FD-B72B51CCC008}"/>
    <cellStyle name="Normal 3 2 2 3 7 4 6" xfId="32148" xr:uid="{65F0D33E-CF5A-40B7-8B59-346052FC42E5}"/>
    <cellStyle name="Normal 3 2 2 3 7 5" xfId="32149" xr:uid="{13F2868B-2191-4EFD-BD4F-287A1DA78091}"/>
    <cellStyle name="Normal 3 2 2 3 7 5 2" xfId="32150" xr:uid="{3ED0FBE5-AB98-49D8-874C-D3506A7869D9}"/>
    <cellStyle name="Normal 3 2 2 3 7 5 3" xfId="32151" xr:uid="{5FED874D-C3E3-41D2-A216-D2D9CD1B4D79}"/>
    <cellStyle name="Normal 3 2 2 3 7 5 4" xfId="32152" xr:uid="{8D88E779-2B17-4690-BE8F-A4CC7C680632}"/>
    <cellStyle name="Normal 3 2 2 3 7 5 5" xfId="32153" xr:uid="{EA5CD7A4-8419-48C5-A20B-5BA9B29D5C74}"/>
    <cellStyle name="Normal 3 2 2 3 7 5 6" xfId="32154" xr:uid="{E7E32D1A-FD71-4573-BF04-2339C60647F0}"/>
    <cellStyle name="Normal 3 2 2 3 7 6" xfId="32155" xr:uid="{99E45455-3589-41C4-BC51-3D8AF1CAEFF4}"/>
    <cellStyle name="Normal 3 2 2 3 7 6 2" xfId="32156" xr:uid="{FC45C476-5040-471D-9125-52722CFED5C5}"/>
    <cellStyle name="Normal 3 2 2 3 7 6 3" xfId="32157" xr:uid="{50512838-2CCD-461B-A28F-E72C9C22CDB8}"/>
    <cellStyle name="Normal 3 2 2 3 7 6 4" xfId="32158" xr:uid="{502C2AA7-4380-436C-91D9-FF8ED30EE542}"/>
    <cellStyle name="Normal 3 2 2 3 7 6 5" xfId="32159" xr:uid="{E2FEC2E1-66AC-449B-B5BD-14F8F976CC29}"/>
    <cellStyle name="Normal 3 2 2 3 7 6 6" xfId="32160" xr:uid="{6C88918C-4D23-48A2-A1CA-4914A0BFC78E}"/>
    <cellStyle name="Normal 3 2 2 3 7 7" xfId="32161" xr:uid="{06125BEC-4380-441D-9416-17F603F84BB4}"/>
    <cellStyle name="Normal 3 2 2 3 7 8" xfId="32162" xr:uid="{03F64138-F8C7-4B21-BB97-E9CB1B5840CE}"/>
    <cellStyle name="Normal 3 2 2 3 7 9" xfId="32163" xr:uid="{0602460B-61BE-4398-B058-7FC64958EC92}"/>
    <cellStyle name="Normal 3 2 2 3 8" xfId="32164" xr:uid="{A367902D-F999-4009-9726-4D74693145C9}"/>
    <cellStyle name="Normal 3 2 2 3 8 10" xfId="32165" xr:uid="{77EC50F8-421D-47BA-A138-2694EE7DF596}"/>
    <cellStyle name="Normal 3 2 2 3 8 11" xfId="32166" xr:uid="{1D9976D0-CE5A-40FD-9255-3BCE3727D739}"/>
    <cellStyle name="Normal 3 2 2 3 8 2" xfId="32167" xr:uid="{1C570C38-1AA7-40A9-9819-BDF77B747ACC}"/>
    <cellStyle name="Normal 3 2 2 3 8 2 2" xfId="32168" xr:uid="{2F65A726-0EE9-432A-A6A0-2BB39DF6260C}"/>
    <cellStyle name="Normal 3 2 2 3 8 2 3" xfId="32169" xr:uid="{35E05598-E26D-4564-90E6-92DF8A3A5CA6}"/>
    <cellStyle name="Normal 3 2 2 3 8 2 4" xfId="32170" xr:uid="{5822F414-1965-49E1-8118-818A66093D2F}"/>
    <cellStyle name="Normal 3 2 2 3 8 2 5" xfId="32171" xr:uid="{C62B47BA-8E78-4EB3-9511-CD122D159FDB}"/>
    <cellStyle name="Normal 3 2 2 3 8 2 6" xfId="32172" xr:uid="{153E0890-F101-48DE-8D4C-0E6B6ED597AA}"/>
    <cellStyle name="Normal 3 2 2 3 8 3" xfId="32173" xr:uid="{98916376-182C-4D0D-B79B-8DA803F86914}"/>
    <cellStyle name="Normal 3 2 2 3 8 3 2" xfId="32174" xr:uid="{2FD8B51B-ABE1-4D63-91B5-CE54BA308901}"/>
    <cellStyle name="Normal 3 2 2 3 8 3 3" xfId="32175" xr:uid="{CB71DE9C-2B61-4FA0-95C1-1BC6788612A8}"/>
    <cellStyle name="Normal 3 2 2 3 8 3 4" xfId="32176" xr:uid="{E5722F4D-17DC-4A86-9960-891C1458696F}"/>
    <cellStyle name="Normal 3 2 2 3 8 3 5" xfId="32177" xr:uid="{C18ECA74-9B10-4F25-83A8-35F14181467D}"/>
    <cellStyle name="Normal 3 2 2 3 8 3 6" xfId="32178" xr:uid="{0A5A771F-E1E7-4684-A573-5BEF36791945}"/>
    <cellStyle name="Normal 3 2 2 3 8 4" xfId="32179" xr:uid="{83C4FBA2-7E36-4248-B42A-C33D6DADEECD}"/>
    <cellStyle name="Normal 3 2 2 3 8 4 2" xfId="32180" xr:uid="{3DC0CFCF-E716-4472-B230-72C3F2266665}"/>
    <cellStyle name="Normal 3 2 2 3 8 4 3" xfId="32181" xr:uid="{17C15901-F758-4CBA-983B-E55335B13C09}"/>
    <cellStyle name="Normal 3 2 2 3 8 4 4" xfId="32182" xr:uid="{15BB5382-44A1-4CEF-AA98-A2BCB60F1500}"/>
    <cellStyle name="Normal 3 2 2 3 8 4 5" xfId="32183" xr:uid="{BBA15186-E0F7-4A7F-AF8C-581303630898}"/>
    <cellStyle name="Normal 3 2 2 3 8 4 6" xfId="32184" xr:uid="{1F442410-0E18-4BB4-9B54-D38FF8AC0969}"/>
    <cellStyle name="Normal 3 2 2 3 8 5" xfId="32185" xr:uid="{1A0DE023-9666-424E-BFF8-5481E4B51E7B}"/>
    <cellStyle name="Normal 3 2 2 3 8 5 2" xfId="32186" xr:uid="{C7B119ED-54E3-4703-A51A-9D121B080DAC}"/>
    <cellStyle name="Normal 3 2 2 3 8 5 3" xfId="32187" xr:uid="{44FFD74A-E3F4-4BE1-A885-BE9843B590D2}"/>
    <cellStyle name="Normal 3 2 2 3 8 5 4" xfId="32188" xr:uid="{33250673-5363-4B07-99D0-14D1867A89DB}"/>
    <cellStyle name="Normal 3 2 2 3 8 5 5" xfId="32189" xr:uid="{8D3CD292-7DC6-4F93-B418-F9728101A8B9}"/>
    <cellStyle name="Normal 3 2 2 3 8 5 6" xfId="32190" xr:uid="{27A97317-66F6-43D5-A3F0-28977248E47A}"/>
    <cellStyle name="Normal 3 2 2 3 8 6" xfId="32191" xr:uid="{A93BFFAA-CB1E-45E1-A65D-D116BEA125EC}"/>
    <cellStyle name="Normal 3 2 2 3 8 6 2" xfId="32192" xr:uid="{11106F0D-7EE7-493E-965F-57FB5FF49629}"/>
    <cellStyle name="Normal 3 2 2 3 8 6 3" xfId="32193" xr:uid="{BC627D3E-B428-4B01-89A2-58F223371ED5}"/>
    <cellStyle name="Normal 3 2 2 3 8 6 4" xfId="32194" xr:uid="{883D56BC-B3CD-4D8C-B687-734FC29E97AF}"/>
    <cellStyle name="Normal 3 2 2 3 8 6 5" xfId="32195" xr:uid="{6C41F5B5-EFF5-4895-80AE-89C53884357A}"/>
    <cellStyle name="Normal 3 2 2 3 8 6 6" xfId="32196" xr:uid="{55B257DA-47EF-4343-8CBC-B11DFA950865}"/>
    <cellStyle name="Normal 3 2 2 3 8 7" xfId="32197" xr:uid="{DC9A2A13-7190-4303-8674-BC59653A047E}"/>
    <cellStyle name="Normal 3 2 2 3 8 8" xfId="32198" xr:uid="{6EBB20A3-5706-4D93-BF75-D179946A6E76}"/>
    <cellStyle name="Normal 3 2 2 3 8 9" xfId="32199" xr:uid="{65040365-8F7F-46AD-AF2C-DC2C3622E41A}"/>
    <cellStyle name="Normal 3 2 2 3 9" xfId="32200" xr:uid="{969C8EE9-DA6E-4A65-AD2B-D2607A8766E7}"/>
    <cellStyle name="Normal 3 2 2 3 9 10" xfId="32201" xr:uid="{7566699D-9BCB-43A6-AA37-EFEDC3A6FF5D}"/>
    <cellStyle name="Normal 3 2 2 3 9 11" xfId="32202" xr:uid="{47A0908B-1136-4EB1-B77B-B3A0D4E77862}"/>
    <cellStyle name="Normal 3 2 2 3 9 2" xfId="32203" xr:uid="{480E7FCF-335F-43B5-B11A-75882D352D9F}"/>
    <cellStyle name="Normal 3 2 2 3 9 2 2" xfId="32204" xr:uid="{D948F9C6-FA0C-4AAD-9CA5-0C54EA8CBE62}"/>
    <cellStyle name="Normal 3 2 2 3 9 2 3" xfId="32205" xr:uid="{31509E4D-26C7-4993-8940-6513CAE4BD68}"/>
    <cellStyle name="Normal 3 2 2 3 9 2 4" xfId="32206" xr:uid="{AAF6A728-052E-497F-AB16-FAA96BEA7CBF}"/>
    <cellStyle name="Normal 3 2 2 3 9 2 5" xfId="32207" xr:uid="{2B49B620-4C30-4E68-A99B-CE83368C27B8}"/>
    <cellStyle name="Normal 3 2 2 3 9 2 6" xfId="32208" xr:uid="{B9483C2C-68B0-48D0-B4ED-F9A261CFA8B3}"/>
    <cellStyle name="Normal 3 2 2 3 9 3" xfId="32209" xr:uid="{A7904162-83A7-4A9F-A08C-FFCA16CAC7E7}"/>
    <cellStyle name="Normal 3 2 2 3 9 3 2" xfId="32210" xr:uid="{53FCACCA-EA15-47A0-8980-BD8760A7EFEF}"/>
    <cellStyle name="Normal 3 2 2 3 9 3 3" xfId="32211" xr:uid="{73E0D254-0CC3-416D-8666-BE3C1998F97D}"/>
    <cellStyle name="Normal 3 2 2 3 9 3 4" xfId="32212" xr:uid="{3568D8FF-75A0-4E7E-BEBC-BD90101EE11A}"/>
    <cellStyle name="Normal 3 2 2 3 9 3 5" xfId="32213" xr:uid="{7F1E6F0C-E541-45CA-8302-2EDD4B950F47}"/>
    <cellStyle name="Normal 3 2 2 3 9 3 6" xfId="32214" xr:uid="{5152000F-A0F4-474A-8AEE-F563ADC05C53}"/>
    <cellStyle name="Normal 3 2 2 3 9 4" xfId="32215" xr:uid="{A63D8241-CA4D-42A0-917F-4D171349C5F5}"/>
    <cellStyle name="Normal 3 2 2 3 9 4 2" xfId="32216" xr:uid="{FF21E2B1-2116-47E4-B4ED-DC21FB0680E0}"/>
    <cellStyle name="Normal 3 2 2 3 9 4 3" xfId="32217" xr:uid="{75E887BB-71B3-4EA4-B567-18E83DB0F090}"/>
    <cellStyle name="Normal 3 2 2 3 9 4 4" xfId="32218" xr:uid="{960E64DE-1A35-4AF1-9D22-B96F88B215A1}"/>
    <cellStyle name="Normal 3 2 2 3 9 4 5" xfId="32219" xr:uid="{3AC17D8B-2537-4F01-9919-1B50D2C77BEF}"/>
    <cellStyle name="Normal 3 2 2 3 9 4 6" xfId="32220" xr:uid="{091F360A-F886-4BF9-B919-D05E26E5B6FC}"/>
    <cellStyle name="Normal 3 2 2 3 9 5" xfId="32221" xr:uid="{59969729-8141-4EBC-89F1-39CFB38D1BC7}"/>
    <cellStyle name="Normal 3 2 2 3 9 5 2" xfId="32222" xr:uid="{DEFC1717-99BF-4EDC-87EF-E6941E7DFF01}"/>
    <cellStyle name="Normal 3 2 2 3 9 5 3" xfId="32223" xr:uid="{9768A49F-CB42-40AF-8F49-A4AF686D64F6}"/>
    <cellStyle name="Normal 3 2 2 3 9 5 4" xfId="32224" xr:uid="{F494B794-BF76-4EF5-8306-735F4907AD11}"/>
    <cellStyle name="Normal 3 2 2 3 9 5 5" xfId="32225" xr:uid="{D685F5D7-ED5F-4A6A-A04B-B2B6F546FD04}"/>
    <cellStyle name="Normal 3 2 2 3 9 5 6" xfId="32226" xr:uid="{04CAA66B-0633-4718-A6B9-51497B658215}"/>
    <cellStyle name="Normal 3 2 2 3 9 6" xfId="32227" xr:uid="{1E354DA2-326D-46D5-8201-7603D971D7A4}"/>
    <cellStyle name="Normal 3 2 2 3 9 6 2" xfId="32228" xr:uid="{C9258A26-A98C-4E59-BACE-CEFBC0A21F62}"/>
    <cellStyle name="Normal 3 2 2 3 9 6 3" xfId="32229" xr:uid="{ABB490B3-7811-4BC0-B29B-E0E944AA1339}"/>
    <cellStyle name="Normal 3 2 2 3 9 6 4" xfId="32230" xr:uid="{959BCB37-F26F-406E-A9BF-E238011621AD}"/>
    <cellStyle name="Normal 3 2 2 3 9 6 5" xfId="32231" xr:uid="{3AA35313-F4DE-4ECC-A36C-C32B0C8FED8C}"/>
    <cellStyle name="Normal 3 2 2 3 9 6 6" xfId="32232" xr:uid="{108CB697-C679-4F50-973A-E3AFF164D17D}"/>
    <cellStyle name="Normal 3 2 2 3 9 7" xfId="32233" xr:uid="{BD43E6DE-37EF-4034-BFA9-2A2BDE37CE8A}"/>
    <cellStyle name="Normal 3 2 2 3 9 8" xfId="32234" xr:uid="{E5BC5EC2-8197-4B23-AB13-9B8A7B64FED2}"/>
    <cellStyle name="Normal 3 2 2 3 9 9" xfId="32235" xr:uid="{5CD04A58-CD6E-4B97-B7D1-7EE2BAD71460}"/>
    <cellStyle name="Normal 3 2 2 30" xfId="32236" xr:uid="{CF099D1C-0C30-42DB-9A13-1F973141F364}"/>
    <cellStyle name="Normal 3 2 2 31" xfId="32237" xr:uid="{9AABD91C-CF05-4971-968F-A2FC268D6533}"/>
    <cellStyle name="Normal 3 2 2 32" xfId="32238" xr:uid="{197F5C1F-2211-4B86-82AF-B6D965E5E5E3}"/>
    <cellStyle name="Normal 3 2 2 33" xfId="32239" xr:uid="{A73456CA-3898-435E-9FBD-FBCAC5EE599D}"/>
    <cellStyle name="Normal 3 2 2 34" xfId="32240" xr:uid="{8D6FF392-4B10-4612-AA20-4EA265D84056}"/>
    <cellStyle name="Normal 3 2 2 35" xfId="32241" xr:uid="{A521EFFF-65B3-41DF-8598-8B36ED6CAA4D}"/>
    <cellStyle name="Normal 3 2 2 36" xfId="32242" xr:uid="{24DA2839-47DE-4F35-923C-D8D35E511B3C}"/>
    <cellStyle name="Normal 3 2 2 37" xfId="32243" xr:uid="{A5ACB571-F762-4328-87BF-2CA1362DF6C4}"/>
    <cellStyle name="Normal 3 2 2 37 10" xfId="32244" xr:uid="{08C8C226-E893-41F1-A63F-B49FFEC55129}"/>
    <cellStyle name="Normal 3 2 2 37 11" xfId="32245" xr:uid="{4F0BA8D9-F1AE-4DCC-9C1B-41045B5E3E00}"/>
    <cellStyle name="Normal 3 2 2 37 11 2" xfId="32246" xr:uid="{D6898A34-F8A8-4199-97D4-D6309740DB94}"/>
    <cellStyle name="Normal 3 2 2 37 11 3" xfId="32247" xr:uid="{D7CE3A8C-C52B-47E6-AE0E-AD078FD47D11}"/>
    <cellStyle name="Normal 3 2 2 37 11 4" xfId="32248" xr:uid="{EB3ED402-C777-4856-B25F-82E82DC7572E}"/>
    <cellStyle name="Normal 3 2 2 37 12" xfId="32249" xr:uid="{3BC5C6A8-987A-4EA5-83F2-6E06213E25A3}"/>
    <cellStyle name="Normal 3 2 2 37 13" xfId="32250" xr:uid="{9CF08976-0625-4DA9-89BF-C026F2041F92}"/>
    <cellStyle name="Normal 3 2 2 37 14" xfId="32251" xr:uid="{EFA1E6E8-B45C-4E04-8569-9D19E1A8F2A3}"/>
    <cellStyle name="Normal 3 2 2 37 2" xfId="32252" xr:uid="{7DD0EED3-CB70-45BE-86D0-DA1020C645B6}"/>
    <cellStyle name="Normal 3 2 2 37 2 10" xfId="32253" xr:uid="{0F79446B-BC38-4416-A8EF-BFC5151533B7}"/>
    <cellStyle name="Normal 3 2 2 37 2 11" xfId="32254" xr:uid="{7132CAE8-FFAA-4BF9-B1D5-E1E518593BF6}"/>
    <cellStyle name="Normal 3 2 2 37 2 2" xfId="32255" xr:uid="{9AAE72D3-B251-456D-B3FF-B7791B43D8A7}"/>
    <cellStyle name="Normal 3 2 2 37 2 2 10" xfId="32256" xr:uid="{A8D84CC1-EA7E-4407-9C45-D634E8640EC9}"/>
    <cellStyle name="Normal 3 2 2 37 2 2 11" xfId="32257" xr:uid="{F32BDEEB-3096-4209-8D34-A0C99BD11C43}"/>
    <cellStyle name="Normal 3 2 2 37 2 2 2" xfId="32258" xr:uid="{EE71ECDA-AC81-473B-87E3-3883B8707B03}"/>
    <cellStyle name="Normal 3 2 2 37 2 2 2 2" xfId="32259" xr:uid="{FF72345F-6F3E-46D4-B4C6-78564DE8E5D1}"/>
    <cellStyle name="Normal 3 2 2 37 2 2 2 2 2" xfId="32260" xr:uid="{84A55912-4D9D-474E-B692-B7C466EBD337}"/>
    <cellStyle name="Normal 3 2 2 37 2 2 2 2 3" xfId="32261" xr:uid="{E396BE02-4FD9-45E6-8F6A-F5315834F23B}"/>
    <cellStyle name="Normal 3 2 2 37 2 2 2 2 4" xfId="32262" xr:uid="{7F68CE52-6A47-4B97-A0CE-5E29477E2BE0}"/>
    <cellStyle name="Normal 3 2 2 37 2 2 2 3" xfId="32263" xr:uid="{B757876A-27B0-4FF1-A904-78398865DE74}"/>
    <cellStyle name="Normal 3 2 2 37 2 2 2 4" xfId="32264" xr:uid="{3C256CFF-02CB-471C-AB6E-C60F8888310C}"/>
    <cellStyle name="Normal 3 2 2 37 2 2 2 5" xfId="32265" xr:uid="{8A80105B-446D-4E8E-8A32-06374A5EDD0F}"/>
    <cellStyle name="Normal 3 2 2 37 2 2 2 6" xfId="32266" xr:uid="{F94A19D4-CBEA-498A-AF48-A99EE6E99765}"/>
    <cellStyle name="Normal 3 2 2 37 2 2 3" xfId="32267" xr:uid="{6D552062-F6E8-4AF6-B585-4B854C0FE0AF}"/>
    <cellStyle name="Normal 3 2 2 37 2 2 4" xfId="32268" xr:uid="{51FB5289-0E30-488B-B3A0-E06B713C9DE6}"/>
    <cellStyle name="Normal 3 2 2 37 2 2 5" xfId="32269" xr:uid="{3DC2C15D-359C-4E04-8A48-8C72265D91F3}"/>
    <cellStyle name="Normal 3 2 2 37 2 2 6" xfId="32270" xr:uid="{EE3404B1-7D4B-4E88-8EFC-8F9F92104CB2}"/>
    <cellStyle name="Normal 3 2 2 37 2 2 7" xfId="32271" xr:uid="{47468540-1BEC-4607-A1F7-A62543134161}"/>
    <cellStyle name="Normal 3 2 2 37 2 2 8" xfId="32272" xr:uid="{2F25E0B8-2490-46C6-813B-A2436B78F863}"/>
    <cellStyle name="Normal 3 2 2 37 2 2 8 2" xfId="32273" xr:uid="{B3993CF1-A973-403B-9796-A14A6C0A5633}"/>
    <cellStyle name="Normal 3 2 2 37 2 2 8 3" xfId="32274" xr:uid="{385EBCA1-7977-48D4-8C90-6975388EB80A}"/>
    <cellStyle name="Normal 3 2 2 37 2 2 8 4" xfId="32275" xr:uid="{426DF97D-EC23-4F6B-BB33-A48507F33A32}"/>
    <cellStyle name="Normal 3 2 2 37 2 2 9" xfId="32276" xr:uid="{1E41912F-0EE6-49ED-BBD2-38F6F03E0B14}"/>
    <cellStyle name="Normal 3 2 2 37 2 3" xfId="32277" xr:uid="{6C8CCB86-4853-43F3-801C-D5268C1873A3}"/>
    <cellStyle name="Normal 3 2 2 37 2 3 2" xfId="32278" xr:uid="{D5B6C8DD-574F-464D-A9CC-832F85B2C2F8}"/>
    <cellStyle name="Normal 3 2 2 37 2 3 2 2" xfId="32279" xr:uid="{AF9E56DB-8A32-46F0-B07B-43317950C1C8}"/>
    <cellStyle name="Normal 3 2 2 37 2 3 2 3" xfId="32280" xr:uid="{4DD44758-D3AC-4F9C-8F7B-C70E0FCB1D94}"/>
    <cellStyle name="Normal 3 2 2 37 2 3 2 4" xfId="32281" xr:uid="{A7DBE359-3F14-44A3-BC75-D77443FA0373}"/>
    <cellStyle name="Normal 3 2 2 37 2 3 3" xfId="32282" xr:uid="{66141493-7D26-4299-8DFD-66F2669B879D}"/>
    <cellStyle name="Normal 3 2 2 37 2 3 4" xfId="32283" xr:uid="{30A55E8F-9167-4DD8-803B-3C8953C2711B}"/>
    <cellStyle name="Normal 3 2 2 37 2 3 5" xfId="32284" xr:uid="{48440A7C-59A6-49E8-87FD-B3BDDF7AD44B}"/>
    <cellStyle name="Normal 3 2 2 37 2 3 6" xfId="32285" xr:uid="{7C2E76BD-A4FE-42E6-80FD-33E9F9CD72FE}"/>
    <cellStyle name="Normal 3 2 2 37 2 4" xfId="32286" xr:uid="{521E4536-6D10-499D-B447-919565B1BB6E}"/>
    <cellStyle name="Normal 3 2 2 37 2 5" xfId="32287" xr:uid="{6CCA2E64-CD89-4DFD-95A8-44B88C321AC3}"/>
    <cellStyle name="Normal 3 2 2 37 2 6" xfId="32288" xr:uid="{3DE8CFE8-72A0-4827-BAF2-4F7D25EE8775}"/>
    <cellStyle name="Normal 3 2 2 37 2 7" xfId="32289" xr:uid="{6A159637-97EA-44ED-967C-D22952144FDA}"/>
    <cellStyle name="Normal 3 2 2 37 2 8" xfId="32290" xr:uid="{261A71ED-76E7-47C1-9AF4-AFC484A06DD3}"/>
    <cellStyle name="Normal 3 2 2 37 2 8 2" xfId="32291" xr:uid="{757A8773-F39A-48A4-8F50-A61FFEAEE16F}"/>
    <cellStyle name="Normal 3 2 2 37 2 8 3" xfId="32292" xr:uid="{48DF8790-110E-400F-B55A-5418C0290193}"/>
    <cellStyle name="Normal 3 2 2 37 2 8 4" xfId="32293" xr:uid="{08187552-122B-4320-8A64-8DA6C0287E0E}"/>
    <cellStyle name="Normal 3 2 2 37 2 9" xfId="32294" xr:uid="{5223DEDC-9338-4391-8816-F52FCE5229E3}"/>
    <cellStyle name="Normal 3 2 2 37 3" xfId="32295" xr:uid="{A60EC5A5-77F3-46A4-885C-9441A4A74867}"/>
    <cellStyle name="Normal 3 2 2 37 4" xfId="32296" xr:uid="{DCE2A3B4-03E3-426B-8E61-7CDBAB21EB62}"/>
    <cellStyle name="Normal 3 2 2 37 5" xfId="32297" xr:uid="{4728C876-B998-40B2-B72A-C0117D1B97EA}"/>
    <cellStyle name="Normal 3 2 2 37 5 2" xfId="32298" xr:uid="{DEE4A892-358B-45C2-99D4-A1B4C73C7728}"/>
    <cellStyle name="Normal 3 2 2 37 5 2 2" xfId="32299" xr:uid="{1BBD5B69-61BC-4A20-9582-5B1E16EF7258}"/>
    <cellStyle name="Normal 3 2 2 37 5 2 3" xfId="32300" xr:uid="{65E786C5-EF74-4846-9D5A-06BC01ABAB5B}"/>
    <cellStyle name="Normal 3 2 2 37 5 2 4" xfId="32301" xr:uid="{AA31FB86-F848-4A04-920F-C5341A9277C1}"/>
    <cellStyle name="Normal 3 2 2 37 5 3" xfId="32302" xr:uid="{5F6C7A35-BFDD-4E1D-BB53-C8F9F800CD48}"/>
    <cellStyle name="Normal 3 2 2 37 5 4" xfId="32303" xr:uid="{45734436-72DA-4B77-A977-FC594BFDA923}"/>
    <cellStyle name="Normal 3 2 2 37 5 5" xfId="32304" xr:uid="{5641B25C-BE52-4065-83B2-ED1116C620C2}"/>
    <cellStyle name="Normal 3 2 2 37 5 6" xfId="32305" xr:uid="{89BB8D02-E926-469D-AE89-75310EF9CB2E}"/>
    <cellStyle name="Normal 3 2 2 37 6" xfId="32306" xr:uid="{A5E9BB70-9437-499E-A3EE-585820B235BF}"/>
    <cellStyle name="Normal 3 2 2 37 7" xfId="32307" xr:uid="{303C4DF2-9025-4388-B0B9-9DF2D1E53223}"/>
    <cellStyle name="Normal 3 2 2 37 8" xfId="32308" xr:uid="{CE8C2D14-4D17-4AE0-942A-CCE6AFB23519}"/>
    <cellStyle name="Normal 3 2 2 37 9" xfId="32309" xr:uid="{036CD8BB-044B-4BC3-A221-642AFCBFF845}"/>
    <cellStyle name="Normal 3 2 2 38" xfId="32310" xr:uid="{3BE97A3B-D145-4C2F-9688-AE73D7A8FAD5}"/>
    <cellStyle name="Normal 3 2 2 39" xfId="32311" xr:uid="{627912FD-C275-4434-8D2F-F886EC49EB5B}"/>
    <cellStyle name="Normal 3 2 2 39 10" xfId="32312" xr:uid="{5872D437-0E3B-499B-A1C9-040E51806AF2}"/>
    <cellStyle name="Normal 3 2 2 39 11" xfId="32313" xr:uid="{2721321F-B26F-4BBB-AB7A-0DC9DA0519D7}"/>
    <cellStyle name="Normal 3 2 2 39 2" xfId="32314" xr:uid="{D0223496-7ADE-4A2D-88B4-B0DAC3ED16FD}"/>
    <cellStyle name="Normal 3 2 2 39 2 10" xfId="32315" xr:uid="{6D8D9BDF-DF60-4112-8ED3-8449A384D075}"/>
    <cellStyle name="Normal 3 2 2 39 2 11" xfId="32316" xr:uid="{EB6214D7-FE5E-45BE-BCBE-E4C73B61D5A4}"/>
    <cellStyle name="Normal 3 2 2 39 2 2" xfId="32317" xr:uid="{B44A9299-0790-4C40-877B-D70DD27818A4}"/>
    <cellStyle name="Normal 3 2 2 39 2 2 2" xfId="32318" xr:uid="{238D201B-9690-4FBE-8D4A-08893E888CEF}"/>
    <cellStyle name="Normal 3 2 2 39 2 2 2 2" xfId="32319" xr:uid="{86297620-D463-4EF2-8FAC-A97A52FD8607}"/>
    <cellStyle name="Normal 3 2 2 39 2 2 2 3" xfId="32320" xr:uid="{CCAC1A95-70EC-4D9A-9112-951883B27292}"/>
    <cellStyle name="Normal 3 2 2 39 2 2 2 4" xfId="32321" xr:uid="{6844B4AA-81E8-400C-A282-FDC05C3CE1D8}"/>
    <cellStyle name="Normal 3 2 2 39 2 2 3" xfId="32322" xr:uid="{BCF524D3-1F3C-46B1-945C-BBEC5CFF03B7}"/>
    <cellStyle name="Normal 3 2 2 39 2 2 4" xfId="32323" xr:uid="{AA1B1178-FE20-4150-B870-E9F9AE7F4E99}"/>
    <cellStyle name="Normal 3 2 2 39 2 2 5" xfId="32324" xr:uid="{EBA76BFA-62AA-4D41-802A-F7733D513CE1}"/>
    <cellStyle name="Normal 3 2 2 39 2 2 6" xfId="32325" xr:uid="{C0D68C5A-D95F-4124-B341-51873FE720D8}"/>
    <cellStyle name="Normal 3 2 2 39 2 3" xfId="32326" xr:uid="{B06543AF-742E-4A36-A9B6-60089C984483}"/>
    <cellStyle name="Normal 3 2 2 39 2 4" xfId="32327" xr:uid="{867360B4-AA8C-4827-9AEF-042E1EC83442}"/>
    <cellStyle name="Normal 3 2 2 39 2 5" xfId="32328" xr:uid="{43CFAB57-AEE5-47C8-ABCC-F557246B6D24}"/>
    <cellStyle name="Normal 3 2 2 39 2 6" xfId="32329" xr:uid="{4CD44991-3E4F-4BFD-8299-EA5329A14D35}"/>
    <cellStyle name="Normal 3 2 2 39 2 7" xfId="32330" xr:uid="{06CF6D8C-28E0-4B1A-B44D-CC629ED86D85}"/>
    <cellStyle name="Normal 3 2 2 39 2 8" xfId="32331" xr:uid="{0DA368A9-09C7-4133-B6CC-5A3E94A15BDC}"/>
    <cellStyle name="Normal 3 2 2 39 2 8 2" xfId="32332" xr:uid="{B9D552B2-47E8-49B7-90E7-C961EBC181B4}"/>
    <cellStyle name="Normal 3 2 2 39 2 8 3" xfId="32333" xr:uid="{FB2F4986-2E49-40B5-8FED-5E90E177325C}"/>
    <cellStyle name="Normal 3 2 2 39 2 8 4" xfId="32334" xr:uid="{6B2014F4-A437-4584-B2C4-25B85613C52E}"/>
    <cellStyle name="Normal 3 2 2 39 2 9" xfId="32335" xr:uid="{FCDC6C37-8A45-476C-98E2-B9B7F74D8E91}"/>
    <cellStyle name="Normal 3 2 2 39 3" xfId="32336" xr:uid="{0B8E3A5A-31AF-4B3A-BF20-1F8005377B75}"/>
    <cellStyle name="Normal 3 2 2 39 3 2" xfId="32337" xr:uid="{5CD94247-7931-4CE6-9918-ED862228AA96}"/>
    <cellStyle name="Normal 3 2 2 39 3 2 2" xfId="32338" xr:uid="{A72B937A-DC1C-4C74-9AC8-F710D393C03D}"/>
    <cellStyle name="Normal 3 2 2 39 3 2 3" xfId="32339" xr:uid="{14874144-89EC-4850-814C-03A633E54C5C}"/>
    <cellStyle name="Normal 3 2 2 39 3 2 4" xfId="32340" xr:uid="{4C5C5E7F-993E-40C3-A5F8-342CC000CC86}"/>
    <cellStyle name="Normal 3 2 2 39 3 3" xfId="32341" xr:uid="{04C40DDD-7213-4991-A635-1DD1E8EE091A}"/>
    <cellStyle name="Normal 3 2 2 39 3 4" xfId="32342" xr:uid="{D46B5FD2-430A-4775-9E95-16396C034CEF}"/>
    <cellStyle name="Normal 3 2 2 39 3 5" xfId="32343" xr:uid="{4CC2F293-A5FE-434B-ABBA-29797AA764B7}"/>
    <cellStyle name="Normal 3 2 2 39 3 6" xfId="32344" xr:uid="{EDAEDD1E-7DF2-4D5A-A8EF-3C21774CFA22}"/>
    <cellStyle name="Normal 3 2 2 39 4" xfId="32345" xr:uid="{5959EA61-7EFF-4168-BC21-EBEEAD98D179}"/>
    <cellStyle name="Normal 3 2 2 39 5" xfId="32346" xr:uid="{ABD8E7AD-5B9E-4789-846C-827061ED456E}"/>
    <cellStyle name="Normal 3 2 2 39 6" xfId="32347" xr:uid="{53953E6E-9D36-4C6D-AE4E-6D833AA37BD7}"/>
    <cellStyle name="Normal 3 2 2 39 7" xfId="32348" xr:uid="{BDEEC707-B6FD-42D9-BE42-712BF94FEF99}"/>
    <cellStyle name="Normal 3 2 2 39 8" xfId="32349" xr:uid="{40BCD6B8-A19F-413F-AFB3-47705D0AD763}"/>
    <cellStyle name="Normal 3 2 2 39 8 2" xfId="32350" xr:uid="{1152E309-C2CD-4794-948D-F5FA4D6AD1D2}"/>
    <cellStyle name="Normal 3 2 2 39 8 3" xfId="32351" xr:uid="{A7759E9E-C273-44F6-BAE3-BB160A633622}"/>
    <cellStyle name="Normal 3 2 2 39 8 4" xfId="32352" xr:uid="{814C1212-19E3-4AF6-9EB5-6E0EA169F811}"/>
    <cellStyle name="Normal 3 2 2 39 9" xfId="32353" xr:uid="{B9AD10EA-4361-42FD-9271-FC99FDE06EB7}"/>
    <cellStyle name="Normal 3 2 2 4" xfId="32354" xr:uid="{6F8FCF7C-BEC8-4451-B304-F4EB8ADD0DC4}"/>
    <cellStyle name="Normal 3 2 2 40" xfId="32355" xr:uid="{CC3B486B-9A5C-478C-8B9B-4B6F3C14AEB1}"/>
    <cellStyle name="Normal 3 2 2 41" xfId="32356" xr:uid="{8D2C09E2-6396-4032-8480-A88EF3F69E73}"/>
    <cellStyle name="Normal 3 2 2 41 2" xfId="32357" xr:uid="{28C06592-383E-4288-884B-7C4F6E2FCB43}"/>
    <cellStyle name="Normal 3 2 2 41 2 2" xfId="32358" xr:uid="{26EA5E95-4D9A-4858-A42F-3AAFF0BF457A}"/>
    <cellStyle name="Normal 3 2 2 41 2 3" xfId="32359" xr:uid="{2E933AA3-77CF-483B-B4EC-87BFA5027E2E}"/>
    <cellStyle name="Normal 3 2 2 41 2 4" xfId="32360" xr:uid="{26CC3CCF-5378-4DEF-8530-1AEF4B5A4453}"/>
    <cellStyle name="Normal 3 2 2 41 3" xfId="32361" xr:uid="{5C69A397-B897-4E71-B6A6-567CCD561029}"/>
    <cellStyle name="Normal 3 2 2 41 4" xfId="32362" xr:uid="{834AA830-510D-4469-BCBD-1C9884C89573}"/>
    <cellStyle name="Normal 3 2 2 41 5" xfId="32363" xr:uid="{648B680F-8C38-4342-B7AC-07B1E7C37E14}"/>
    <cellStyle name="Normal 3 2 2 41 6" xfId="32364" xr:uid="{172B7485-C7D4-453A-BB27-A47CD083FC98}"/>
    <cellStyle name="Normal 3 2 2 42" xfId="32365" xr:uid="{D7326A8C-5762-44DC-B6A7-8F08470542B1}"/>
    <cellStyle name="Normal 3 2 2 43" xfId="32366" xr:uid="{5C107A07-E967-4970-A498-2FB5EBEE5778}"/>
    <cellStyle name="Normal 3 2 2 44" xfId="32367" xr:uid="{EB27C6FA-8243-45F5-B52A-DCF36C3221E0}"/>
    <cellStyle name="Normal 3 2 2 45" xfId="32368" xr:uid="{6738824B-B611-4F2F-AB52-A45548CA5E98}"/>
    <cellStyle name="Normal 3 2 2 46" xfId="32369" xr:uid="{38076F22-95F9-4509-8FA6-2100D8D01003}"/>
    <cellStyle name="Normal 3 2 2 47" xfId="32370" xr:uid="{3905285D-CA4C-4099-B126-DA232D5A31EB}"/>
    <cellStyle name="Normal 3 2 2 47 2" xfId="32371" xr:uid="{535DA0E1-9420-487B-8D1B-0372BFB5CDF6}"/>
    <cellStyle name="Normal 3 2 2 47 3" xfId="32372" xr:uid="{DE824782-28D1-4645-A346-44FE97FC3ED1}"/>
    <cellStyle name="Normal 3 2 2 47 4" xfId="32373" xr:uid="{50F5E634-58AC-4BC1-ABB5-0E6B1769D487}"/>
    <cellStyle name="Normal 3 2 2 48" xfId="32374" xr:uid="{0B46844A-FC70-43C1-976F-EC4E37AFA4F7}"/>
    <cellStyle name="Normal 3 2 2 49" xfId="32375" xr:uid="{2424018F-8202-441A-AC06-97C8E46ECE8B}"/>
    <cellStyle name="Normal 3 2 2 5" xfId="32376" xr:uid="{EBFDF236-FB5B-49C6-9A59-703F351F7E6D}"/>
    <cellStyle name="Normal 3 2 2 50" xfId="32377" xr:uid="{8C91FFE4-84F7-4858-A1EC-9E784B2201F7}"/>
    <cellStyle name="Normal 3 2 2 51" xfId="32378" xr:uid="{E1BEA19E-4989-4B3F-A931-4E031EB36A1E}"/>
    <cellStyle name="Normal 3 2 2 52" xfId="32379" xr:uid="{A6CEDF79-52A9-4F5A-97D3-0460F0606B6A}"/>
    <cellStyle name="Normal 3 2 2 53" xfId="32380" xr:uid="{7A1F11A0-C0F6-495F-BD38-34B909EA7FF6}"/>
    <cellStyle name="Normal 3 2 2 54" xfId="32381" xr:uid="{8AFDE3B2-7663-4824-AA16-FC3356DCEBB5}"/>
    <cellStyle name="Normal 3 2 2 55" xfId="32382" xr:uid="{77B723AD-6661-434E-8EE0-8C149B0F70F4}"/>
    <cellStyle name="Normal 3 2 2 56" xfId="32383" xr:uid="{5662D78E-1225-4D78-BB53-1B645F3B88C9}"/>
    <cellStyle name="Normal 3 2 2 57" xfId="32384" xr:uid="{11DE611B-D1B0-4DC8-BE9A-9578461040D3}"/>
    <cellStyle name="Normal 3 2 2 58" xfId="32385" xr:uid="{592CEB46-1997-4E01-9891-7462556FA82C}"/>
    <cellStyle name="Normal 3 2 2 59" xfId="32386" xr:uid="{11DA2997-3BC8-4A3C-9E5E-AC9FD8DDF401}"/>
    <cellStyle name="Normal 3 2 2 6" xfId="32387" xr:uid="{5559B3D7-9702-448D-8A12-A5A618AEC5FA}"/>
    <cellStyle name="Normal 3 2 2 60" xfId="32388" xr:uid="{BDEB7DA3-BAB3-4555-B340-18731CD4492D}"/>
    <cellStyle name="Normal 3 2 2 61" xfId="32389" xr:uid="{D60E626E-8BD2-4BDA-8294-4E03FF014495}"/>
    <cellStyle name="Normal 3 2 2 62" xfId="32390" xr:uid="{26D32889-F462-4BD9-90E7-055B0D5A8437}"/>
    <cellStyle name="Normal 3 2 2 62 2" xfId="32391" xr:uid="{C0D8BC78-E95F-4492-8F10-6A0A57A60E60}"/>
    <cellStyle name="Normal 3 2 2 62 3" xfId="32392" xr:uid="{AA13D669-107C-4712-BF0E-498C65003658}"/>
    <cellStyle name="Normal 3 2 2 62 4" xfId="32393" xr:uid="{E175AB31-CD7C-480F-8751-C642B0668F3A}"/>
    <cellStyle name="Normal 3 2 2 62 5" xfId="32394" xr:uid="{4D83A4B3-DB3A-4527-8473-4CC64EC1BC36}"/>
    <cellStyle name="Normal 3 2 2 62 6" xfId="32395" xr:uid="{7304C1DF-EBCC-4F71-ACD9-A8EA529E2436}"/>
    <cellStyle name="Normal 3 2 2 62 7" xfId="32396" xr:uid="{D1F56008-B7FF-4E27-8ABB-997B602A0C00}"/>
    <cellStyle name="Normal 3 2 2 63" xfId="32397" xr:uid="{5193F9A3-4493-44C3-B015-A0F226356C29}"/>
    <cellStyle name="Normal 3 2 2 64" xfId="32398" xr:uid="{F8F7A8A7-8F72-4B8A-A492-06195A9A94BB}"/>
    <cellStyle name="Normal 3 2 2 65" xfId="32399" xr:uid="{D447EC65-EBA2-4DEA-8E58-73A0D540ACD4}"/>
    <cellStyle name="Normal 3 2 2 66" xfId="32400" xr:uid="{3DBD3593-4496-4189-A98D-E99284C52123}"/>
    <cellStyle name="Normal 3 2 2 67" xfId="32401" xr:uid="{535E238F-7ADA-4E74-9EF9-D1C238755D19}"/>
    <cellStyle name="Normal 3 2 2 68" xfId="32402" xr:uid="{47838230-B997-4441-A412-81A6EF9FA725}"/>
    <cellStyle name="Normal 3 2 2 69" xfId="32403" xr:uid="{2C0806E7-62D8-483B-9F84-71265F421D7B}"/>
    <cellStyle name="Normal 3 2 2 7" xfId="32404" xr:uid="{BDDA6A5D-E246-437F-B794-9DA3F4FC47C4}"/>
    <cellStyle name="Normal 3 2 2 70" xfId="32405" xr:uid="{D88411AB-19B7-47AE-AE36-4CD2AA1121AD}"/>
    <cellStyle name="Normal 3 2 2 71" xfId="32406" xr:uid="{2E1FB4F7-B42D-4499-BB03-D44C35F6F075}"/>
    <cellStyle name="Normal 3 2 2 72" xfId="32407" xr:uid="{FF2142C4-AC92-414F-A3F5-F294C4B346B7}"/>
    <cellStyle name="Normal 3 2 2 73" xfId="32408" xr:uid="{4E3392F2-500A-46A2-982D-4FE7E47722AF}"/>
    <cellStyle name="Normal 3 2 2 74" xfId="32409" xr:uid="{6A7F41BA-C015-4962-84E0-063C32AF519C}"/>
    <cellStyle name="Normal 3 2 2 75" xfId="32410" xr:uid="{F58808E8-6633-4F37-8AB1-AC23E47C084A}"/>
    <cellStyle name="Normal 3 2 2 76" xfId="32411" xr:uid="{74930739-9A9A-4F58-BD99-B9BDA25C3761}"/>
    <cellStyle name="Normal 3 2 2 77" xfId="32412" xr:uid="{7520BD26-A4B9-4424-9EA4-960E83B29D7F}"/>
    <cellStyle name="Normal 3 2 2 78" xfId="32413" xr:uid="{27913016-7E0F-4985-9917-54D5AE0D7E15}"/>
    <cellStyle name="Normal 3 2 2 79" xfId="32414" xr:uid="{A290588D-452A-455D-9156-28624A41DE88}"/>
    <cellStyle name="Normal 3 2 2 8" xfId="32415" xr:uid="{5937662F-6CF1-4058-A91B-615C64D96E3E}"/>
    <cellStyle name="Normal 3 2 2 80" xfId="32416" xr:uid="{7E8A8BF9-49D7-4E17-9865-E788A925C916}"/>
    <cellStyle name="Normal 3 2 2 81" xfId="32417" xr:uid="{8E10FC4B-B30B-425B-BE1E-D7E7C2AA0061}"/>
    <cellStyle name="Normal 3 2 2 82" xfId="32418" xr:uid="{251E3085-BDAC-4EA0-8276-F5A2195544A9}"/>
    <cellStyle name="Normal 3 2 2 83" xfId="32419" xr:uid="{560F264D-554D-496F-A2FB-F894339827B4}"/>
    <cellStyle name="Normal 3 2 2 84" xfId="32420" xr:uid="{8DFB9BD3-C4C8-4E6D-AC44-F6C56917A915}"/>
    <cellStyle name="Normal 3 2 2 85" xfId="32421" xr:uid="{817331BA-1461-4EB8-B027-437E931CC70C}"/>
    <cellStyle name="Normal 3 2 2 86" xfId="32422" xr:uid="{EA0351B1-5777-4D86-9A94-658BBEABF197}"/>
    <cellStyle name="Normal 3 2 2 87" xfId="32423" xr:uid="{14669854-9E47-4B0B-8FC9-11591E56D42E}"/>
    <cellStyle name="Normal 3 2 2 88" xfId="32424" xr:uid="{64E3CE12-CBB2-4743-81D1-5551CF58C528}"/>
    <cellStyle name="Normal 3 2 2 89" xfId="32425" xr:uid="{35480B12-8B41-46BB-AB4F-CD7C1E41C0AC}"/>
    <cellStyle name="Normal 3 2 2 9" xfId="32426" xr:uid="{499FF1DC-D8F9-4E0E-B65A-CE84A42056DA}"/>
    <cellStyle name="Normal 3 2 2 90" xfId="32427" xr:uid="{BAD14ABC-45CB-47F1-B623-D0D429A0EB02}"/>
    <cellStyle name="Normal 3 2 2 91" xfId="32428" xr:uid="{DCBD21F0-72D9-4410-9253-BC9C433C0019}"/>
    <cellStyle name="Normal 3 2 2 92" xfId="32429" xr:uid="{1DD93D4F-DC05-4A3F-89E0-E45D685DF90B}"/>
    <cellStyle name="Normal 3 2 2 93" xfId="32430" xr:uid="{F98E88B3-54BC-4175-BF4E-C4809712B3C4}"/>
    <cellStyle name="Normal 3 2 2 94" xfId="32431" xr:uid="{1CA0F3B2-C3D8-4AC8-8CAD-97EAFBE39F6D}"/>
    <cellStyle name="Normal 3 2 2 94 2" xfId="32432" xr:uid="{8D239382-35FD-449E-BD65-FC3BDD80C8BE}"/>
    <cellStyle name="Normal 3 2 2 94 3" xfId="32433" xr:uid="{C65B63B9-40EB-4017-8611-FD24BBE5E302}"/>
    <cellStyle name="Normal 3 2 2 94 4" xfId="32434" xr:uid="{4577BA0C-1A5B-4E3C-B6E9-64DC7155A683}"/>
    <cellStyle name="Normal 3 2 2 95" xfId="32435" xr:uid="{4ED42F45-3A3B-4E0D-92CF-FFE40298224C}"/>
    <cellStyle name="Normal 3 2 2 96" xfId="32436" xr:uid="{6C5FA196-AEBD-41CD-A814-ACA79FDD4AE2}"/>
    <cellStyle name="Normal 3 2 2 97" xfId="32437" xr:uid="{57443706-EF2B-477B-A3D7-709A93CA4DCB}"/>
    <cellStyle name="Normal 3 2 2 98" xfId="32438" xr:uid="{41523590-ABA4-4385-9F28-0A0EC9F8A8D8}"/>
    <cellStyle name="Normal 3 2 20" xfId="32439" xr:uid="{7533ED9B-4FBC-4059-A387-D8064BA1DF9D}"/>
    <cellStyle name="Normal 3 2 20 10" xfId="32440" xr:uid="{12EAA30D-6BF7-4931-AD2E-3461FB580393}"/>
    <cellStyle name="Normal 3 2 20 11" xfId="32441" xr:uid="{9B6D34E9-FC02-4DEC-9FC9-1D40227AA436}"/>
    <cellStyle name="Normal 3 2 20 2" xfId="32442" xr:uid="{EB009438-A998-4811-8568-562A4D3D3CA5}"/>
    <cellStyle name="Normal 3 2 20 2 2" xfId="32443" xr:uid="{EFF0E2B6-06D7-42C5-B5C7-915509843ABB}"/>
    <cellStyle name="Normal 3 2 20 2 3" xfId="32444" xr:uid="{B4F8E90D-E108-49B7-83FA-44AF931CDF7E}"/>
    <cellStyle name="Normal 3 2 20 2 4" xfId="32445" xr:uid="{6D442E4F-0456-43DF-8642-132A27F149A8}"/>
    <cellStyle name="Normal 3 2 20 2 5" xfId="32446" xr:uid="{64452E2D-51B9-418C-9C1D-C23EA36B79C0}"/>
    <cellStyle name="Normal 3 2 20 2 6" xfId="32447" xr:uid="{7CE087DF-CF2A-489D-9B7D-B8CFDEAADC67}"/>
    <cellStyle name="Normal 3 2 20 3" xfId="32448" xr:uid="{2CB66667-B2AB-4D40-9DBC-E7B9A9249203}"/>
    <cellStyle name="Normal 3 2 20 3 2" xfId="32449" xr:uid="{12071230-ECD3-4949-91F9-502C26319396}"/>
    <cellStyle name="Normal 3 2 20 3 3" xfId="32450" xr:uid="{5AF572C8-3C45-4561-A7E6-C5A6CE1AD471}"/>
    <cellStyle name="Normal 3 2 20 3 4" xfId="32451" xr:uid="{2FB262CE-941F-4174-9949-248A38E6064C}"/>
    <cellStyle name="Normal 3 2 20 3 5" xfId="32452" xr:uid="{7E1AA1D3-D62A-4939-973E-08A6B44D80A9}"/>
    <cellStyle name="Normal 3 2 20 3 6" xfId="32453" xr:uid="{F784F61B-BBA2-4DED-B110-54309DE1E753}"/>
    <cellStyle name="Normal 3 2 20 4" xfId="32454" xr:uid="{ECA1339A-63AB-4867-BD10-A36BEF23A393}"/>
    <cellStyle name="Normal 3 2 20 4 2" xfId="32455" xr:uid="{92842A57-803B-45EB-BCFE-3E558EC96408}"/>
    <cellStyle name="Normal 3 2 20 4 3" xfId="32456" xr:uid="{7A7CDA57-DDE1-4242-92E8-89456E1474F8}"/>
    <cellStyle name="Normal 3 2 20 4 4" xfId="32457" xr:uid="{D1754E81-6717-4691-8F2B-7DBA33E2C2DB}"/>
    <cellStyle name="Normal 3 2 20 4 5" xfId="32458" xr:uid="{073FE867-8146-492F-A3C8-DC6C77449042}"/>
    <cellStyle name="Normal 3 2 20 4 6" xfId="32459" xr:uid="{446196C1-E0F7-472C-8DDB-7D16154D8A22}"/>
    <cellStyle name="Normal 3 2 20 5" xfId="32460" xr:uid="{BBB4D6EC-27B5-46BB-94EA-9500B9CAE184}"/>
    <cellStyle name="Normal 3 2 20 5 2" xfId="32461" xr:uid="{5BCF8302-B509-4776-A1CF-81DA3FE1ABD7}"/>
    <cellStyle name="Normal 3 2 20 5 3" xfId="32462" xr:uid="{BE1B5531-378E-4572-9FF1-0D73E152758F}"/>
    <cellStyle name="Normal 3 2 20 5 4" xfId="32463" xr:uid="{1352F94E-5251-449B-B1DD-E2663B98E958}"/>
    <cellStyle name="Normal 3 2 20 5 5" xfId="32464" xr:uid="{200170F4-D99B-4263-BDDE-7583412D63AC}"/>
    <cellStyle name="Normal 3 2 20 5 6" xfId="32465" xr:uid="{9B5C0A3D-E542-4D5D-9922-71BAA7FD5053}"/>
    <cellStyle name="Normal 3 2 20 6" xfId="32466" xr:uid="{1BDBCA73-100A-47ED-88AD-91630D69397B}"/>
    <cellStyle name="Normal 3 2 20 6 2" xfId="32467" xr:uid="{E974A82B-E9B6-49ED-924F-F4027B9E9437}"/>
    <cellStyle name="Normal 3 2 20 6 3" xfId="32468" xr:uid="{56D75705-69EB-4D50-965A-D26690C889F6}"/>
    <cellStyle name="Normal 3 2 20 6 4" xfId="32469" xr:uid="{A8C52771-1835-441C-B49B-80F1A119E450}"/>
    <cellStyle name="Normal 3 2 20 6 5" xfId="32470" xr:uid="{063A273F-3831-4292-9EF7-A35AD9A600FB}"/>
    <cellStyle name="Normal 3 2 20 6 6" xfId="32471" xr:uid="{A08E0C74-8972-4260-B01C-1FD0676971F1}"/>
    <cellStyle name="Normal 3 2 20 7" xfId="32472" xr:uid="{C7E3A1DA-9C08-4B2C-A122-453A85ECDE9C}"/>
    <cellStyle name="Normal 3 2 20 8" xfId="32473" xr:uid="{805A6E03-DFA9-4AEA-BC3B-4B4A1010E68A}"/>
    <cellStyle name="Normal 3 2 20 9" xfId="32474" xr:uid="{B8B7BCEA-7F4D-46C8-8815-CCA9C35F696B}"/>
    <cellStyle name="Normal 3 2 21" xfId="32475" xr:uid="{A0ECB3FC-80D1-49F9-A054-198EC8D45C0B}"/>
    <cellStyle name="Normal 3 2 21 10" xfId="32476" xr:uid="{8FEDA95A-59D5-4786-9547-6A1ACBB31C6C}"/>
    <cellStyle name="Normal 3 2 21 11" xfId="32477" xr:uid="{4EDD7E61-DA8F-4613-AF3A-A0E100B3B7A1}"/>
    <cellStyle name="Normal 3 2 21 2" xfId="32478" xr:uid="{98A9A016-BBA9-4583-A7D4-1B9ABCBEBAB4}"/>
    <cellStyle name="Normal 3 2 21 2 2" xfId="32479" xr:uid="{28A12935-7D87-404F-B745-BAA057974DEA}"/>
    <cellStyle name="Normal 3 2 21 2 3" xfId="32480" xr:uid="{59E9B514-3DDA-40A3-A774-80B5A9D77E01}"/>
    <cellStyle name="Normal 3 2 21 2 4" xfId="32481" xr:uid="{FDB341C9-A749-4628-A21B-EB2DCD500910}"/>
    <cellStyle name="Normal 3 2 21 2 5" xfId="32482" xr:uid="{C4208316-A604-49CD-BB15-F3AA514C4FFC}"/>
    <cellStyle name="Normal 3 2 21 2 6" xfId="32483" xr:uid="{B5B33D77-6A31-4F12-AD89-62EA6D6D3F05}"/>
    <cellStyle name="Normal 3 2 21 3" xfId="32484" xr:uid="{1F7C207A-2388-48E1-BE6A-7AB5CC2D8D7D}"/>
    <cellStyle name="Normal 3 2 21 3 2" xfId="32485" xr:uid="{0AF132CE-6616-4CAA-9827-A8B65F94C271}"/>
    <cellStyle name="Normal 3 2 21 3 3" xfId="32486" xr:uid="{13C90897-AEEF-4B92-BD25-11A60172366C}"/>
    <cellStyle name="Normal 3 2 21 3 4" xfId="32487" xr:uid="{FE84D4B9-18CF-4401-91A8-16FEF5EB6116}"/>
    <cellStyle name="Normal 3 2 21 3 5" xfId="32488" xr:uid="{0A353A3E-A632-4C33-9365-B14EFDC478EE}"/>
    <cellStyle name="Normal 3 2 21 3 6" xfId="32489" xr:uid="{85712677-3CAB-4739-A3D0-C95B655AB266}"/>
    <cellStyle name="Normal 3 2 21 4" xfId="32490" xr:uid="{BD4204F5-3335-4914-BF5C-9FA59E997A4A}"/>
    <cellStyle name="Normal 3 2 21 4 2" xfId="32491" xr:uid="{20B2E57D-9313-413A-8E71-EBE78D0A99A2}"/>
    <cellStyle name="Normal 3 2 21 4 3" xfId="32492" xr:uid="{D7EB2475-C13B-4C2E-803C-37043ED79342}"/>
    <cellStyle name="Normal 3 2 21 4 4" xfId="32493" xr:uid="{AA70B96E-0768-412E-8160-1CF7793CFBEA}"/>
    <cellStyle name="Normal 3 2 21 4 5" xfId="32494" xr:uid="{AFBF8356-5CC1-4DFB-BB17-9609C5A4DF6A}"/>
    <cellStyle name="Normal 3 2 21 4 6" xfId="32495" xr:uid="{09FD151E-B94F-4F64-9486-0DD405D7CD0D}"/>
    <cellStyle name="Normal 3 2 21 5" xfId="32496" xr:uid="{196F7396-AFD7-44BA-A423-3405D430EAE9}"/>
    <cellStyle name="Normal 3 2 21 5 2" xfId="32497" xr:uid="{123D5FA1-E4C7-444C-A33F-45F01F78FBB5}"/>
    <cellStyle name="Normal 3 2 21 5 3" xfId="32498" xr:uid="{167992EC-68CF-4017-99F6-DF6F0890D1F3}"/>
    <cellStyle name="Normal 3 2 21 5 4" xfId="32499" xr:uid="{CE8B7839-71A3-4BFD-9F68-F30B75D925C4}"/>
    <cellStyle name="Normal 3 2 21 5 5" xfId="32500" xr:uid="{772D73D1-FB10-401A-A882-E394D3B68553}"/>
    <cellStyle name="Normal 3 2 21 5 6" xfId="32501" xr:uid="{21A1C89B-C5E5-41A5-8CE7-0F7A44E41F5C}"/>
    <cellStyle name="Normal 3 2 21 6" xfId="32502" xr:uid="{ACEBC93B-C19C-406A-8A0A-8ABDE1E7D420}"/>
    <cellStyle name="Normal 3 2 21 6 2" xfId="32503" xr:uid="{85920344-2F28-490E-8C31-C749B70E5336}"/>
    <cellStyle name="Normal 3 2 21 6 3" xfId="32504" xr:uid="{A5ECEB62-14B9-4A77-BFEA-268002F5377F}"/>
    <cellStyle name="Normal 3 2 21 6 4" xfId="32505" xr:uid="{C465EC2F-2926-4EFB-B212-BC31C9923F5B}"/>
    <cellStyle name="Normal 3 2 21 6 5" xfId="32506" xr:uid="{957CC182-DCA8-43EA-AFED-8CDF0CAF3EDA}"/>
    <cellStyle name="Normal 3 2 21 6 6" xfId="32507" xr:uid="{BEEC3094-6DFE-4AD9-92DD-066DD2AB8E09}"/>
    <cellStyle name="Normal 3 2 21 7" xfId="32508" xr:uid="{358F0FEE-4EBB-4B8F-B150-3C52AE65F07D}"/>
    <cellStyle name="Normal 3 2 21 8" xfId="32509" xr:uid="{D4329876-9BFB-462B-938E-85F8E8B839A2}"/>
    <cellStyle name="Normal 3 2 21 9" xfId="32510" xr:uid="{DCBA0E1A-9E14-414C-967B-116CD4701199}"/>
    <cellStyle name="Normal 3 2 22" xfId="32511" xr:uid="{23E341A7-4CFE-47FC-AD78-8ED6715FC38F}"/>
    <cellStyle name="Normal 3 2 22 10" xfId="32512" xr:uid="{31D86BA6-E369-4E6B-BE11-C19AFD43D2AB}"/>
    <cellStyle name="Normal 3 2 22 11" xfId="32513" xr:uid="{FDCDCB5C-A188-4570-B14C-6A498ABACCE6}"/>
    <cellStyle name="Normal 3 2 22 2" xfId="32514" xr:uid="{E5639722-E04B-4BF0-B6EA-069C6C64C497}"/>
    <cellStyle name="Normal 3 2 22 2 2" xfId="32515" xr:uid="{73C05C0E-265B-48A8-8A09-553D85765C2B}"/>
    <cellStyle name="Normal 3 2 22 2 3" xfId="32516" xr:uid="{20478AC0-EFE4-4B36-86C4-B55A29ECEA42}"/>
    <cellStyle name="Normal 3 2 22 2 4" xfId="32517" xr:uid="{DEE27531-8AE9-4C4B-B0E9-70D53E7E0294}"/>
    <cellStyle name="Normal 3 2 22 2 5" xfId="32518" xr:uid="{101E4E3F-8C2C-4F9F-8EEF-E517B9E5E19B}"/>
    <cellStyle name="Normal 3 2 22 2 6" xfId="32519" xr:uid="{C53B21F2-6018-4FB1-B14B-AAAA22B17C1E}"/>
    <cellStyle name="Normal 3 2 22 3" xfId="32520" xr:uid="{1ECCCEDB-50E6-4F34-B179-34956DE6912C}"/>
    <cellStyle name="Normal 3 2 22 3 2" xfId="32521" xr:uid="{CCA4E1F2-D739-4870-BCC7-95CE438B9CBE}"/>
    <cellStyle name="Normal 3 2 22 3 3" xfId="32522" xr:uid="{1B1C2796-3F17-41AC-BD00-996CBBD8D979}"/>
    <cellStyle name="Normal 3 2 22 3 4" xfId="32523" xr:uid="{90953450-18B2-40F9-B899-A23D12016FFB}"/>
    <cellStyle name="Normal 3 2 22 3 5" xfId="32524" xr:uid="{ED4E140A-7D8E-4A72-8174-14796B75974B}"/>
    <cellStyle name="Normal 3 2 22 3 6" xfId="32525" xr:uid="{48E59DC9-A5C3-451C-9C37-5F20C8D800CE}"/>
    <cellStyle name="Normal 3 2 22 4" xfId="32526" xr:uid="{3DB9D4DA-5706-43FB-A440-A822ED2EFD85}"/>
    <cellStyle name="Normal 3 2 22 4 2" xfId="32527" xr:uid="{59D50466-8ED9-4702-B9E0-AF8EF03A5C21}"/>
    <cellStyle name="Normal 3 2 22 4 3" xfId="32528" xr:uid="{2AB2D354-3E3B-4D23-ADB5-AD6A7B0CC407}"/>
    <cellStyle name="Normal 3 2 22 4 4" xfId="32529" xr:uid="{29DF41A1-368A-447E-8D1B-15517E33F84F}"/>
    <cellStyle name="Normal 3 2 22 4 5" xfId="32530" xr:uid="{3D181B6C-4B60-4186-829A-55D19E8DA7A0}"/>
    <cellStyle name="Normal 3 2 22 4 6" xfId="32531" xr:uid="{0DFCF7F1-1EFE-41D8-BE2F-A83B5FDDC4A8}"/>
    <cellStyle name="Normal 3 2 22 5" xfId="32532" xr:uid="{93A0375F-F55E-4B1E-B8F1-5A04B85BF02A}"/>
    <cellStyle name="Normal 3 2 22 5 2" xfId="32533" xr:uid="{4296D1F5-0539-4046-AF43-7A71FE09D125}"/>
    <cellStyle name="Normal 3 2 22 5 3" xfId="32534" xr:uid="{A36C4F8C-A21D-4DD6-959F-AB4EE2E1017A}"/>
    <cellStyle name="Normal 3 2 22 5 4" xfId="32535" xr:uid="{74551BF3-585C-47F6-BEAC-D6730D8C1AC7}"/>
    <cellStyle name="Normal 3 2 22 5 5" xfId="32536" xr:uid="{82703856-4589-4CCF-B517-49C1F4460464}"/>
    <cellStyle name="Normal 3 2 22 5 6" xfId="32537" xr:uid="{AC74267C-D997-4FDD-9A2D-77FFCB8FDCF4}"/>
    <cellStyle name="Normal 3 2 22 6" xfId="32538" xr:uid="{9992CF6B-403E-4C56-A55C-BA4DF3614E51}"/>
    <cellStyle name="Normal 3 2 22 6 2" xfId="32539" xr:uid="{94A5FB79-A448-4C64-AE39-592F49D117A3}"/>
    <cellStyle name="Normal 3 2 22 6 3" xfId="32540" xr:uid="{1C8A58F4-E4AA-4788-889F-D696619EC192}"/>
    <cellStyle name="Normal 3 2 22 6 4" xfId="32541" xr:uid="{2B1ACA89-4790-402B-89C6-AE03FBB74A48}"/>
    <cellStyle name="Normal 3 2 22 6 5" xfId="32542" xr:uid="{73BE70E4-5C5A-4208-A920-FE81CAD2583F}"/>
    <cellStyle name="Normal 3 2 22 6 6" xfId="32543" xr:uid="{68A3A79F-E5D8-4A40-A60E-ADBECD87F792}"/>
    <cellStyle name="Normal 3 2 22 7" xfId="32544" xr:uid="{63492AAD-EAB8-4ECC-B3E1-E90BDF89CF04}"/>
    <cellStyle name="Normal 3 2 22 8" xfId="32545" xr:uid="{55C777BC-603F-4241-A988-283B1FBC7E15}"/>
    <cellStyle name="Normal 3 2 22 9" xfId="32546" xr:uid="{FFC1A5A3-1518-40A5-AF3E-BF14437DC6CC}"/>
    <cellStyle name="Normal 3 2 23" xfId="32547" xr:uid="{2743A1B4-476B-4791-AF72-8C2877CA6B37}"/>
    <cellStyle name="Normal 3 2 23 10" xfId="32548" xr:uid="{3C3EE5B0-7F66-43F3-AC0A-160631AD6C84}"/>
    <cellStyle name="Normal 3 2 23 11" xfId="32549" xr:uid="{56828BA9-D3E5-4CBE-88E3-3B4442A63B24}"/>
    <cellStyle name="Normal 3 2 23 2" xfId="32550" xr:uid="{50181CCE-3094-49E7-BC76-2569BC9D6FA1}"/>
    <cellStyle name="Normal 3 2 23 2 2" xfId="32551" xr:uid="{CE3BD128-A813-4E20-A96B-B2319D9936FD}"/>
    <cellStyle name="Normal 3 2 23 2 3" xfId="32552" xr:uid="{E03E650C-17BE-48E4-B593-61311EF35738}"/>
    <cellStyle name="Normal 3 2 23 2 4" xfId="32553" xr:uid="{87A4BAAA-CB3D-41A3-B50E-6A5CBDD09827}"/>
    <cellStyle name="Normal 3 2 23 2 5" xfId="32554" xr:uid="{88578E61-D4A8-4495-8DD1-F79470CB76CC}"/>
    <cellStyle name="Normal 3 2 23 2 6" xfId="32555" xr:uid="{5521314C-2421-4AAC-9E00-B3B39D829F1E}"/>
    <cellStyle name="Normal 3 2 23 3" xfId="32556" xr:uid="{5D72218F-9A67-4C07-AF31-4A4DC9FDFD58}"/>
    <cellStyle name="Normal 3 2 23 3 2" xfId="32557" xr:uid="{74748CE5-F4E1-4BA1-A708-9AD48A705432}"/>
    <cellStyle name="Normal 3 2 23 3 3" xfId="32558" xr:uid="{43BE3193-DEC1-4964-86D9-FD3D904C004D}"/>
    <cellStyle name="Normal 3 2 23 3 4" xfId="32559" xr:uid="{E220672D-8D44-4249-A356-F5B685EB7716}"/>
    <cellStyle name="Normal 3 2 23 3 5" xfId="32560" xr:uid="{C887DF1D-7B29-4C96-8FD9-48E1569079A8}"/>
    <cellStyle name="Normal 3 2 23 3 6" xfId="32561" xr:uid="{6AC890F2-6974-4C28-A931-D0399EBE8738}"/>
    <cellStyle name="Normal 3 2 23 4" xfId="32562" xr:uid="{593B3F62-1121-416B-AD84-E51202FF606A}"/>
    <cellStyle name="Normal 3 2 23 4 2" xfId="32563" xr:uid="{8FBC2140-6BE7-42D4-9CB9-9D15A6CF1525}"/>
    <cellStyle name="Normal 3 2 23 4 3" xfId="32564" xr:uid="{F93078DE-BADB-4DC7-BA63-7C1A3205B5B9}"/>
    <cellStyle name="Normal 3 2 23 4 4" xfId="32565" xr:uid="{943009AB-4D5B-48A2-B972-2266A01AECBD}"/>
    <cellStyle name="Normal 3 2 23 4 5" xfId="32566" xr:uid="{85867B16-6366-4A06-B5A1-151A79663F67}"/>
    <cellStyle name="Normal 3 2 23 4 6" xfId="32567" xr:uid="{432F9F57-FB9C-474B-BF08-0221FD00FB7D}"/>
    <cellStyle name="Normal 3 2 23 5" xfId="32568" xr:uid="{CC7ADD52-CBDD-4F63-8DB0-D19CEC8BF3BC}"/>
    <cellStyle name="Normal 3 2 23 5 2" xfId="32569" xr:uid="{3503B51F-78CB-41D5-A9AA-360F5D48F181}"/>
    <cellStyle name="Normal 3 2 23 5 3" xfId="32570" xr:uid="{3683A9C2-6B32-4EFF-B483-93CE84128A5D}"/>
    <cellStyle name="Normal 3 2 23 5 4" xfId="32571" xr:uid="{47E28994-FFBA-471A-B459-A1F51E59147B}"/>
    <cellStyle name="Normal 3 2 23 5 5" xfId="32572" xr:uid="{48570931-800D-4D3A-B518-B9C492E354D9}"/>
    <cellStyle name="Normal 3 2 23 5 6" xfId="32573" xr:uid="{0EA9801A-95F6-49C5-9A55-1AAB79223DAF}"/>
    <cellStyle name="Normal 3 2 23 6" xfId="32574" xr:uid="{84D66C94-85F4-4127-9E3D-9F3FE61528C6}"/>
    <cellStyle name="Normal 3 2 23 6 2" xfId="32575" xr:uid="{26D13D5D-B13E-4095-932E-85695BB6F639}"/>
    <cellStyle name="Normal 3 2 23 6 3" xfId="32576" xr:uid="{0226C882-8A83-459F-97C5-792EEBE5E1C3}"/>
    <cellStyle name="Normal 3 2 23 6 4" xfId="32577" xr:uid="{3D003D36-ACB3-417D-96FF-F642DB6B8A80}"/>
    <cellStyle name="Normal 3 2 23 6 5" xfId="32578" xr:uid="{65156313-E4D7-4CF0-A63A-8D2470D11EC2}"/>
    <cellStyle name="Normal 3 2 23 6 6" xfId="32579" xr:uid="{04177E90-B3F1-446C-93B5-EDF78CA2342F}"/>
    <cellStyle name="Normal 3 2 23 7" xfId="32580" xr:uid="{A91FCCA6-3987-402F-98A2-87E6DA90916F}"/>
    <cellStyle name="Normal 3 2 23 8" xfId="32581" xr:uid="{D604589A-AA36-4FF0-B0E3-AA0503F65F75}"/>
    <cellStyle name="Normal 3 2 23 9" xfId="32582" xr:uid="{B06222CC-A2E0-4CCC-9653-69007BA1FA2A}"/>
    <cellStyle name="Normal 3 2 24" xfId="32583" xr:uid="{DBAFCF7C-1B76-4531-9D86-DC1C70862538}"/>
    <cellStyle name="Normal 3 2 24 10" xfId="32584" xr:uid="{BE9A3F95-A291-4E38-B9B6-55B477BFEDD7}"/>
    <cellStyle name="Normal 3 2 24 11" xfId="32585" xr:uid="{432C270C-37AC-4F02-9184-082693ADD360}"/>
    <cellStyle name="Normal 3 2 24 2" xfId="32586" xr:uid="{675A11C5-FE2F-48B1-8BDF-5E9588A94BB0}"/>
    <cellStyle name="Normal 3 2 24 2 2" xfId="32587" xr:uid="{D37A545D-0914-42CB-BB2C-94B012B54F26}"/>
    <cellStyle name="Normal 3 2 24 2 3" xfId="32588" xr:uid="{7C3224E6-ABF9-463D-A4F7-8D07688B7931}"/>
    <cellStyle name="Normal 3 2 24 2 4" xfId="32589" xr:uid="{C4C9D50E-ECBA-4529-A805-E759BB178B03}"/>
    <cellStyle name="Normal 3 2 24 2 5" xfId="32590" xr:uid="{28A03BEF-2063-4237-A9EE-5E2537C39343}"/>
    <cellStyle name="Normal 3 2 24 2 6" xfId="32591" xr:uid="{3C329D89-8009-4421-8389-34FB9B929BF6}"/>
    <cellStyle name="Normal 3 2 24 3" xfId="32592" xr:uid="{98FDEA39-F4FB-4924-90C3-57246E24F04F}"/>
    <cellStyle name="Normal 3 2 24 3 2" xfId="32593" xr:uid="{F69DA787-BEB4-4E8F-A7A3-FB190D9634F0}"/>
    <cellStyle name="Normal 3 2 24 3 3" xfId="32594" xr:uid="{60A079DA-8D47-45B0-AC12-CCCD69A09533}"/>
    <cellStyle name="Normal 3 2 24 3 4" xfId="32595" xr:uid="{A77FB38A-95A9-4D6E-B547-164A7D7D121B}"/>
    <cellStyle name="Normal 3 2 24 3 5" xfId="32596" xr:uid="{95CF5F62-A1FE-46D2-BBF3-6FCFE0B1E05D}"/>
    <cellStyle name="Normal 3 2 24 3 6" xfId="32597" xr:uid="{6CDF7AC2-78EC-4633-974D-2D0D35311F84}"/>
    <cellStyle name="Normal 3 2 24 4" xfId="32598" xr:uid="{2E262E25-8F33-4E6E-BC07-64888BB08B63}"/>
    <cellStyle name="Normal 3 2 24 4 2" xfId="32599" xr:uid="{E67AE3DD-BC80-447E-A326-AA6DC0BE978B}"/>
    <cellStyle name="Normal 3 2 24 4 3" xfId="32600" xr:uid="{3AA92694-7B77-4343-AF15-FD29381244A3}"/>
    <cellStyle name="Normal 3 2 24 4 4" xfId="32601" xr:uid="{E36B8C2F-456E-47AA-9F72-DF2D5BD583EA}"/>
    <cellStyle name="Normal 3 2 24 4 5" xfId="32602" xr:uid="{84726DE9-CFBD-4F94-BA70-C40C71162B63}"/>
    <cellStyle name="Normal 3 2 24 4 6" xfId="32603" xr:uid="{F192A743-5AB4-4914-AD3D-45D978BC7CA7}"/>
    <cellStyle name="Normal 3 2 24 5" xfId="32604" xr:uid="{BC6CCDDF-A3B9-4A01-B599-1AF7F1B51B8D}"/>
    <cellStyle name="Normal 3 2 24 5 2" xfId="32605" xr:uid="{D00CA386-D45E-4671-B340-D8500AB97DA1}"/>
    <cellStyle name="Normal 3 2 24 5 3" xfId="32606" xr:uid="{6EBB0FD2-BB32-4A1B-943D-EE81C6E8E245}"/>
    <cellStyle name="Normal 3 2 24 5 4" xfId="32607" xr:uid="{7B427EBB-B260-4E17-B3FE-3AF8299F3D12}"/>
    <cellStyle name="Normal 3 2 24 5 5" xfId="32608" xr:uid="{3BFE3270-F01B-41EF-9373-A0B48FC3B230}"/>
    <cellStyle name="Normal 3 2 24 5 6" xfId="32609" xr:uid="{11C1BA4A-66F7-42B8-ADD5-00D8234DAAB9}"/>
    <cellStyle name="Normal 3 2 24 6" xfId="32610" xr:uid="{168E146F-6FD5-41FC-A3F4-22622FDF3B0C}"/>
    <cellStyle name="Normal 3 2 24 6 2" xfId="32611" xr:uid="{EC00DF66-4154-488F-A972-66BEB1F23958}"/>
    <cellStyle name="Normal 3 2 24 6 3" xfId="32612" xr:uid="{AD99A34D-D5C5-4B16-AD9C-D79AB2E4EC96}"/>
    <cellStyle name="Normal 3 2 24 6 4" xfId="32613" xr:uid="{6C108726-2102-41C1-8707-05CBF043B59C}"/>
    <cellStyle name="Normal 3 2 24 6 5" xfId="32614" xr:uid="{D5A1F854-D2B8-476F-8D26-AE5CA872D517}"/>
    <cellStyle name="Normal 3 2 24 6 6" xfId="32615" xr:uid="{E3CCB401-8E2D-4DCE-8DA8-43C64329DFD2}"/>
    <cellStyle name="Normal 3 2 24 7" xfId="32616" xr:uid="{3095F45C-842D-4F28-B692-743E3D73E516}"/>
    <cellStyle name="Normal 3 2 24 8" xfId="32617" xr:uid="{720D3F58-121B-44AD-995D-F8969545736C}"/>
    <cellStyle name="Normal 3 2 24 9" xfId="32618" xr:uid="{498AA32D-BC6F-45F0-BCC4-B97029F0F3A6}"/>
    <cellStyle name="Normal 3 2 25" xfId="32619" xr:uid="{64982558-4825-4174-A095-FED83153A6C9}"/>
    <cellStyle name="Normal 3 2 25 10" xfId="32620" xr:uid="{0555CE0B-705F-4D06-B287-788B5A5B744A}"/>
    <cellStyle name="Normal 3 2 25 11" xfId="32621" xr:uid="{A2C895AF-4CEC-4D97-9DA9-65D57C30C57B}"/>
    <cellStyle name="Normal 3 2 25 2" xfId="32622" xr:uid="{8BC80EB4-D35B-448B-A9DC-664E4A4FB593}"/>
    <cellStyle name="Normal 3 2 25 2 2" xfId="32623" xr:uid="{ED22268D-51B2-4697-810D-796D44F102C9}"/>
    <cellStyle name="Normal 3 2 25 2 3" xfId="32624" xr:uid="{7D488C96-0A69-4816-8C78-5EDE9A3114FB}"/>
    <cellStyle name="Normal 3 2 25 2 4" xfId="32625" xr:uid="{44035FFB-A7FD-4798-8560-FA5B6D2A3393}"/>
    <cellStyle name="Normal 3 2 25 2 5" xfId="32626" xr:uid="{F0F68CBE-21F0-4FB4-B971-16B8E118739D}"/>
    <cellStyle name="Normal 3 2 25 2 6" xfId="32627" xr:uid="{66269958-D367-40D8-A3C7-7692C7F701A2}"/>
    <cellStyle name="Normal 3 2 25 3" xfId="32628" xr:uid="{59989B14-8440-4F27-843B-04ACDF293312}"/>
    <cellStyle name="Normal 3 2 25 3 2" xfId="32629" xr:uid="{8CCB3956-A656-420A-A89D-18B61AE23E70}"/>
    <cellStyle name="Normal 3 2 25 3 3" xfId="32630" xr:uid="{544549DE-8B29-4873-B4E2-444C2492C7D6}"/>
    <cellStyle name="Normal 3 2 25 3 4" xfId="32631" xr:uid="{25C67DD0-88E4-4272-917A-4C5B74A0EA77}"/>
    <cellStyle name="Normal 3 2 25 3 5" xfId="32632" xr:uid="{256ED250-8017-4231-9A68-D03C0A5C9374}"/>
    <cellStyle name="Normal 3 2 25 3 6" xfId="32633" xr:uid="{B0E1221A-6DEF-4E03-91A0-81D01370AD22}"/>
    <cellStyle name="Normal 3 2 25 4" xfId="32634" xr:uid="{AAC0101D-8685-44EB-87A8-F5E58ED00135}"/>
    <cellStyle name="Normal 3 2 25 4 2" xfId="32635" xr:uid="{BEBAC4E6-9683-4F1E-B99E-57DBDB9B7549}"/>
    <cellStyle name="Normal 3 2 25 4 3" xfId="32636" xr:uid="{913FF0B1-F521-4CEF-8481-377091F61177}"/>
    <cellStyle name="Normal 3 2 25 4 4" xfId="32637" xr:uid="{843A32BC-421E-4D5F-BFD2-5EE5FD8BC327}"/>
    <cellStyle name="Normal 3 2 25 4 5" xfId="32638" xr:uid="{262DB3CB-B0B1-42FF-99A5-0D72DC4F99CA}"/>
    <cellStyle name="Normal 3 2 25 4 6" xfId="32639" xr:uid="{F7507F1D-0572-4A08-9BB8-CB7BB5CB4C39}"/>
    <cellStyle name="Normal 3 2 25 5" xfId="32640" xr:uid="{5A5F00A7-EBDF-4A0E-BD73-19CC3C2705E3}"/>
    <cellStyle name="Normal 3 2 25 5 2" xfId="32641" xr:uid="{1C102457-0852-4CC6-BB2C-CA00E8E8847D}"/>
    <cellStyle name="Normal 3 2 25 5 3" xfId="32642" xr:uid="{64582BEC-3F29-4F28-855D-DE28C700DCFF}"/>
    <cellStyle name="Normal 3 2 25 5 4" xfId="32643" xr:uid="{91CA2469-2D1A-4584-B400-CEFDF9D9A1C8}"/>
    <cellStyle name="Normal 3 2 25 5 5" xfId="32644" xr:uid="{5CFD46AB-47E1-4885-963B-7B4802958737}"/>
    <cellStyle name="Normal 3 2 25 5 6" xfId="32645" xr:uid="{E32A21BA-2D44-4E98-B993-349058FE07FD}"/>
    <cellStyle name="Normal 3 2 25 6" xfId="32646" xr:uid="{0EAF1482-4753-4D60-A030-70A87D713162}"/>
    <cellStyle name="Normal 3 2 25 6 2" xfId="32647" xr:uid="{2EB28354-ECCF-4387-9BB7-600D63691DDE}"/>
    <cellStyle name="Normal 3 2 25 6 3" xfId="32648" xr:uid="{671FE835-2465-4D4D-90AE-1B84687607F9}"/>
    <cellStyle name="Normal 3 2 25 6 4" xfId="32649" xr:uid="{FCF0CC8D-88DF-44A9-A60B-0D4BB429A36E}"/>
    <cellStyle name="Normal 3 2 25 6 5" xfId="32650" xr:uid="{69B4E9CD-9230-466D-98CE-85F98C6F4E73}"/>
    <cellStyle name="Normal 3 2 25 6 6" xfId="32651" xr:uid="{E3208826-BE3E-48A9-A451-D15710DAC1BC}"/>
    <cellStyle name="Normal 3 2 25 7" xfId="32652" xr:uid="{3711565D-8A43-4DE0-8C73-41E0A5322077}"/>
    <cellStyle name="Normal 3 2 25 8" xfId="32653" xr:uid="{81DBE87F-6132-4120-9681-DA85CAAF3648}"/>
    <cellStyle name="Normal 3 2 25 9" xfId="32654" xr:uid="{80946A30-6BBB-47F1-BCCF-EE06AD28F9C2}"/>
    <cellStyle name="Normal 3 2 26" xfId="32655" xr:uid="{DCC0CCF2-A3E1-44B2-B3DF-0B4406ECD0E4}"/>
    <cellStyle name="Normal 3 2 26 10" xfId="32656" xr:uid="{B97B0713-7C9C-4956-90DD-B7B3F9EC8D61}"/>
    <cellStyle name="Normal 3 2 26 11" xfId="32657" xr:uid="{738DF722-8A25-4F46-A547-653252CEA0BB}"/>
    <cellStyle name="Normal 3 2 26 2" xfId="32658" xr:uid="{B0BD047F-01ED-4111-8D1F-72DA37A1398E}"/>
    <cellStyle name="Normal 3 2 26 2 2" xfId="32659" xr:uid="{91398785-C050-4B61-9F62-85661AF075D6}"/>
    <cellStyle name="Normal 3 2 26 2 3" xfId="32660" xr:uid="{7AFB899B-8EA8-44B1-8793-4DB8CCF5C35A}"/>
    <cellStyle name="Normal 3 2 26 2 4" xfId="32661" xr:uid="{5FEACDB2-C5FD-4063-AF2E-87B5147955F8}"/>
    <cellStyle name="Normal 3 2 26 2 5" xfId="32662" xr:uid="{914A683F-2521-4C3B-A8D3-A558931A267F}"/>
    <cellStyle name="Normal 3 2 26 2 6" xfId="32663" xr:uid="{65CD5ED4-6BF0-4643-BA7C-09C3F8DB6C0D}"/>
    <cellStyle name="Normal 3 2 26 3" xfId="32664" xr:uid="{C0A6ED74-5D00-41F0-B7AD-2261A174E4BE}"/>
    <cellStyle name="Normal 3 2 26 3 2" xfId="32665" xr:uid="{3E3DE6B3-2180-4A42-B61D-FC93C38BA1BE}"/>
    <cellStyle name="Normal 3 2 26 3 3" xfId="32666" xr:uid="{40EE380E-327E-46B0-BEC1-89A28AB5AF82}"/>
    <cellStyle name="Normal 3 2 26 3 4" xfId="32667" xr:uid="{5BD6F5DD-1C94-414D-BF0D-C32617AD232D}"/>
    <cellStyle name="Normal 3 2 26 3 5" xfId="32668" xr:uid="{F7A96987-B9F1-4DB0-839B-08964AA612D4}"/>
    <cellStyle name="Normal 3 2 26 3 6" xfId="32669" xr:uid="{C53CDFBC-C2DB-44E7-A875-C403F9BB5C48}"/>
    <cellStyle name="Normal 3 2 26 4" xfId="32670" xr:uid="{24B357FD-461F-4AC2-87DD-8E809D5A7381}"/>
    <cellStyle name="Normal 3 2 26 4 2" xfId="32671" xr:uid="{488B550F-0942-46A6-A70B-B21A96AA37B9}"/>
    <cellStyle name="Normal 3 2 26 4 3" xfId="32672" xr:uid="{B3812D46-2ECB-4E1D-B00B-EE8F7B9BEE6F}"/>
    <cellStyle name="Normal 3 2 26 4 4" xfId="32673" xr:uid="{41199BAC-FA9C-431D-8892-A04501668EA0}"/>
    <cellStyle name="Normal 3 2 26 4 5" xfId="32674" xr:uid="{EAC62D40-080A-4DFB-9CCE-EBCCB25C8AC4}"/>
    <cellStyle name="Normal 3 2 26 4 6" xfId="32675" xr:uid="{9B41D3F5-0AE8-42D7-B516-616DC40F3E01}"/>
    <cellStyle name="Normal 3 2 26 5" xfId="32676" xr:uid="{AF78BAFC-C5FC-472A-B03D-BC29155A685B}"/>
    <cellStyle name="Normal 3 2 26 5 2" xfId="32677" xr:uid="{CE65941E-B678-43A3-9D98-423FF5358F08}"/>
    <cellStyle name="Normal 3 2 26 5 3" xfId="32678" xr:uid="{71AD27D2-0C6D-404F-83D2-AA1E711C6E8B}"/>
    <cellStyle name="Normal 3 2 26 5 4" xfId="32679" xr:uid="{6AE4D902-E151-453A-A3C8-0A16D1724D9A}"/>
    <cellStyle name="Normal 3 2 26 5 5" xfId="32680" xr:uid="{9344D0D2-6C40-4680-82EE-78BA0BDFC7B5}"/>
    <cellStyle name="Normal 3 2 26 5 6" xfId="32681" xr:uid="{C27277B9-4D02-4454-918D-77F0D738C63A}"/>
    <cellStyle name="Normal 3 2 26 6" xfId="32682" xr:uid="{463D2EF1-4A20-4824-A046-3857A0316949}"/>
    <cellStyle name="Normal 3 2 26 6 2" xfId="32683" xr:uid="{C9A69F17-95F3-4797-BE51-BD4E3CA8AB91}"/>
    <cellStyle name="Normal 3 2 26 6 3" xfId="32684" xr:uid="{22E0CC03-0700-4D8E-A755-60D3D7A812B6}"/>
    <cellStyle name="Normal 3 2 26 6 4" xfId="32685" xr:uid="{9F0ACD47-A9BC-49B1-95B0-1E2EB5825D74}"/>
    <cellStyle name="Normal 3 2 26 6 5" xfId="32686" xr:uid="{E078BBAB-5040-48E8-A11C-956E69BDF823}"/>
    <cellStyle name="Normal 3 2 26 6 6" xfId="32687" xr:uid="{0EAFF428-65EE-41A9-8F82-291625E1EC68}"/>
    <cellStyle name="Normal 3 2 26 7" xfId="32688" xr:uid="{B5B08FD3-1DB6-4A71-AED9-F21E28E8A95E}"/>
    <cellStyle name="Normal 3 2 26 8" xfId="32689" xr:uid="{7A1EEA7A-33C1-4275-A957-C8F8EC293EF9}"/>
    <cellStyle name="Normal 3 2 26 9" xfId="32690" xr:uid="{CD7DCD5C-09FF-410D-8AA3-9ADDED788EF7}"/>
    <cellStyle name="Normal 3 2 27" xfId="32691" xr:uid="{34E57D83-6E1A-4B50-942D-4A0D94F7F8D5}"/>
    <cellStyle name="Normal 3 2 27 10" xfId="32692" xr:uid="{C61CB58F-D4D0-49EE-AB0A-FE969E9D647E}"/>
    <cellStyle name="Normal 3 2 27 11" xfId="32693" xr:uid="{CC052DDB-3116-4749-B9AE-38EC9EBD0F3B}"/>
    <cellStyle name="Normal 3 2 27 2" xfId="32694" xr:uid="{31999968-6B49-44EC-881B-996F9E63B384}"/>
    <cellStyle name="Normal 3 2 27 2 2" xfId="32695" xr:uid="{C765F9AE-89D2-4546-9D0B-C7D5BD7CDC1B}"/>
    <cellStyle name="Normal 3 2 27 2 3" xfId="32696" xr:uid="{02981A6F-3C3E-4560-BB07-4040387342CA}"/>
    <cellStyle name="Normal 3 2 27 2 4" xfId="32697" xr:uid="{39045EC7-C0C6-4D78-95BA-638604675827}"/>
    <cellStyle name="Normal 3 2 27 2 5" xfId="32698" xr:uid="{F5BDA1D0-120B-45BF-888F-F2D4F9599907}"/>
    <cellStyle name="Normal 3 2 27 2 6" xfId="32699" xr:uid="{6D25760B-3770-435F-9FB1-74467CA9739E}"/>
    <cellStyle name="Normal 3 2 27 3" xfId="32700" xr:uid="{E5F1B504-AAC3-47BB-8835-6272C24C4C2B}"/>
    <cellStyle name="Normal 3 2 27 3 2" xfId="32701" xr:uid="{DBB2C35B-5D1E-4F91-A3A3-258F5D2085A2}"/>
    <cellStyle name="Normal 3 2 27 3 3" xfId="32702" xr:uid="{6EE83735-7C54-43E4-B5A3-34428613E822}"/>
    <cellStyle name="Normal 3 2 27 3 4" xfId="32703" xr:uid="{1BEEEFBA-B6E5-48B0-87EE-A3C025A1F050}"/>
    <cellStyle name="Normal 3 2 27 3 5" xfId="32704" xr:uid="{F600355F-D13E-4D52-910E-DB41261C335F}"/>
    <cellStyle name="Normal 3 2 27 3 6" xfId="32705" xr:uid="{E079DBB3-9144-413F-8C56-A3585B6D6BDC}"/>
    <cellStyle name="Normal 3 2 27 4" xfId="32706" xr:uid="{2C44715F-EE46-4480-BA63-352C3F24E4AF}"/>
    <cellStyle name="Normal 3 2 27 4 2" xfId="32707" xr:uid="{C6C485EB-325A-4157-A465-C0F4A34BF43D}"/>
    <cellStyle name="Normal 3 2 27 4 3" xfId="32708" xr:uid="{52555BDC-3462-4C15-AD96-1F9D3A7B7C0D}"/>
    <cellStyle name="Normal 3 2 27 4 4" xfId="32709" xr:uid="{FC5F05B2-7EC0-4E6E-BE6C-E53BA814239E}"/>
    <cellStyle name="Normal 3 2 27 4 5" xfId="32710" xr:uid="{644F52AD-2452-4C39-951B-22F5D9C7BA16}"/>
    <cellStyle name="Normal 3 2 27 4 6" xfId="32711" xr:uid="{BB5542B5-648E-4476-94CD-607597338926}"/>
    <cellStyle name="Normal 3 2 27 5" xfId="32712" xr:uid="{24813B49-60BD-4885-9B1B-6B7506843BF4}"/>
    <cellStyle name="Normal 3 2 27 5 2" xfId="32713" xr:uid="{591456BA-023F-4AAA-BA0A-56E4AB998044}"/>
    <cellStyle name="Normal 3 2 27 5 3" xfId="32714" xr:uid="{45187E10-7B44-46F7-B43A-433C4238634C}"/>
    <cellStyle name="Normal 3 2 27 5 4" xfId="32715" xr:uid="{FACAB7E1-6815-42B5-A9B5-6781886FCC56}"/>
    <cellStyle name="Normal 3 2 27 5 5" xfId="32716" xr:uid="{B0FC5E63-7AB5-4104-80A4-7C88D40B6C75}"/>
    <cellStyle name="Normal 3 2 27 5 6" xfId="32717" xr:uid="{116ECB4F-14C0-4777-8CB0-A06D17DAEE1A}"/>
    <cellStyle name="Normal 3 2 27 6" xfId="32718" xr:uid="{D2E248DA-A986-4A5C-A55E-7B2F19B30B1A}"/>
    <cellStyle name="Normal 3 2 27 6 2" xfId="32719" xr:uid="{1B389EB9-49B3-491D-B0CB-20E5337CBAC7}"/>
    <cellStyle name="Normal 3 2 27 6 3" xfId="32720" xr:uid="{55310F16-B777-4E67-A49D-6609C539E64E}"/>
    <cellStyle name="Normal 3 2 27 6 4" xfId="32721" xr:uid="{B5E31B15-B410-4E79-A18A-55114009BB59}"/>
    <cellStyle name="Normal 3 2 27 6 5" xfId="32722" xr:uid="{1928004A-EC18-4CCC-AA8A-A303816B8C0D}"/>
    <cellStyle name="Normal 3 2 27 6 6" xfId="32723" xr:uid="{3849FCFC-CCB7-4F55-BB4F-BB13AE7B0E15}"/>
    <cellStyle name="Normal 3 2 27 7" xfId="32724" xr:uid="{17F008D2-43C4-4AE8-9053-65734DBD933B}"/>
    <cellStyle name="Normal 3 2 27 8" xfId="32725" xr:uid="{9AC9F7AD-D906-4B3B-A611-AEBB33C1AA4A}"/>
    <cellStyle name="Normal 3 2 27 9" xfId="32726" xr:uid="{89F3E0AA-5CD8-4178-9D55-7C314A566E2E}"/>
    <cellStyle name="Normal 3 2 28" xfId="32727" xr:uid="{E32FD475-F99F-4AC3-9B39-52567BB581AE}"/>
    <cellStyle name="Normal 3 2 28 10" xfId="32728" xr:uid="{D4BE2878-1C25-4BF6-A5A8-BDCD43788254}"/>
    <cellStyle name="Normal 3 2 28 11" xfId="32729" xr:uid="{E4935B6F-ACA4-4FFF-B094-676F08DBDAEA}"/>
    <cellStyle name="Normal 3 2 28 2" xfId="32730" xr:uid="{46706B90-AD9C-4268-88E4-195FCEFF8BA0}"/>
    <cellStyle name="Normal 3 2 28 2 2" xfId="32731" xr:uid="{1B6AAFCC-8706-4B5C-BB2D-6CDF8B793390}"/>
    <cellStyle name="Normal 3 2 28 2 2 2" xfId="32732" xr:uid="{AF7AB1CF-1F6E-4F76-A91D-BFECDF83F393}"/>
    <cellStyle name="Normal 3 2 28 2 2 3" xfId="32733" xr:uid="{83367F2D-3AEA-42D1-BD36-1C40E85B3A2C}"/>
    <cellStyle name="Normal 3 2 28 2 2 4" xfId="32734" xr:uid="{6F22B4E0-E636-458B-ABD7-46F311A10B3E}"/>
    <cellStyle name="Normal 3 2 28 2 2 5" xfId="32735" xr:uid="{CC622F92-DDB3-4B99-9A5A-C9D87228C24C}"/>
    <cellStyle name="Normal 3 2 28 2 2 6" xfId="32736" xr:uid="{6A5FBC02-5E87-4133-BCAB-7ECEFDEDE723}"/>
    <cellStyle name="Normal 3 2 28 2 2 7" xfId="32737" xr:uid="{644D6350-FB8F-4DB5-9FB3-0737FAE5BD74}"/>
    <cellStyle name="Normal 3 2 28 3" xfId="32738" xr:uid="{992CE5C0-37E1-4A17-B194-3746292A5B08}"/>
    <cellStyle name="Normal 3 2 28 4" xfId="32739" xr:uid="{95678D6F-A7B1-4AE2-A819-7AEE08A8E073}"/>
    <cellStyle name="Normal 3 2 28 5" xfId="32740" xr:uid="{E4638BA9-895D-44E7-B06F-706601B5D3DC}"/>
    <cellStyle name="Normal 3 2 28 6" xfId="32741" xr:uid="{A1A0B972-68FA-4559-B177-885CCA804A26}"/>
    <cellStyle name="Normal 3 2 28 7" xfId="32742" xr:uid="{54633F63-2E76-49D7-BD24-0FB7AA7CC638}"/>
    <cellStyle name="Normal 3 2 28 8" xfId="32743" xr:uid="{67297B12-A8E4-4EFE-8C37-B0E59A6BA88A}"/>
    <cellStyle name="Normal 3 2 28 9" xfId="32744" xr:uid="{2FC0CFB8-D6BB-4708-B4CF-C8DCF67BFE23}"/>
    <cellStyle name="Normal 3 2 29" xfId="32745" xr:uid="{A612D0FA-456B-4B3E-A305-3AEE2A37D93C}"/>
    <cellStyle name="Normal 3 2 29 2" xfId="32746" xr:uid="{16C0BBEA-5F50-4CF2-A0C7-53550480C071}"/>
    <cellStyle name="Normal 3 2 29 2 2" xfId="32747" xr:uid="{ADD2E0D5-1657-4792-9833-35CC98E223CC}"/>
    <cellStyle name="Normal 3 2 29 2 2 2" xfId="32748" xr:uid="{68AD0DB5-9F8B-41D5-B45A-82C6567DE4DF}"/>
    <cellStyle name="Normal 3 2 29 2 2 3" xfId="32749" xr:uid="{9B4A4EC4-BB4F-4DA0-94BC-6F98BD90BB20}"/>
    <cellStyle name="Normal 3 2 29 2 2 4" xfId="32750" xr:uid="{0AD0283E-3A88-4B12-BEFD-4008304B5EB0}"/>
    <cellStyle name="Normal 3 2 29 2 2 5" xfId="32751" xr:uid="{BAD17AE9-4F00-4829-A14D-D67F24DDCD43}"/>
    <cellStyle name="Normal 3 2 29 2 2 6" xfId="32752" xr:uid="{E76A55A0-6EEE-4EA8-B640-03C893FDFBCA}"/>
    <cellStyle name="Normal 3 2 29 3" xfId="32753" xr:uid="{3071146E-08A3-4019-994F-D80E2AA03234}"/>
    <cellStyle name="Normal 3 2 29 4" xfId="32754" xr:uid="{25646B7F-798F-4152-AB12-CC5CB72E9871}"/>
    <cellStyle name="Normal 3 2 29 5" xfId="32755" xr:uid="{DACCD7D6-8AF4-4E84-9790-EE7D48A145D3}"/>
    <cellStyle name="Normal 3 2 29 6" xfId="32756" xr:uid="{669F74EC-D91C-49EB-BD1D-3688D25828A3}"/>
    <cellStyle name="Normal 3 2 29 7" xfId="32757" xr:uid="{1FC8BD39-2376-496A-BD7E-D2834CAA4F46}"/>
    <cellStyle name="Normal 3 2 3" xfId="32758" xr:uid="{484064FE-E75A-48C5-8857-D02886B2212B}"/>
    <cellStyle name="Normal 3 2 3 10" xfId="32759" xr:uid="{5AE54E2C-80D6-4E67-9C8A-1FD8D035B612}"/>
    <cellStyle name="Normal 3 2 3 11" xfId="32760" xr:uid="{8C6AE480-7D62-491C-8181-91B69DD99D47}"/>
    <cellStyle name="Normal 3 2 3 12" xfId="32761" xr:uid="{716BB918-B676-4294-A1FB-28FF1C8D5111}"/>
    <cellStyle name="Normal 3 2 3 2" xfId="32762" xr:uid="{378B1C3F-587A-4BE8-9056-C726862391CE}"/>
    <cellStyle name="Normal 3 2 3 2 2" xfId="32763" xr:uid="{AC8488F4-C2BD-48CF-B754-A8605894BDAF}"/>
    <cellStyle name="Normal 3 2 3 2 3" xfId="32764" xr:uid="{B1B2A7CB-3137-41C8-AEA4-52214FC39844}"/>
    <cellStyle name="Normal 3 2 3 2 4" xfId="32765" xr:uid="{AD9961E2-393B-481A-827B-740095DAC911}"/>
    <cellStyle name="Normal 3 2 3 2 5" xfId="32766" xr:uid="{76AA9AF3-C04E-4D10-AF81-6C60AFC035BE}"/>
    <cellStyle name="Normal 3 2 3 2 6" xfId="32767" xr:uid="{25FA5832-9391-4660-AC57-E303B9FB1F96}"/>
    <cellStyle name="Normal 3 2 3 3" xfId="32768" xr:uid="{C9BB26D9-B414-46CA-A0E7-DF505904F33E}"/>
    <cellStyle name="Normal 3 2 3 3 2" xfId="32769" xr:uid="{ECBD37A6-ADCD-460E-8A2A-340BF0A9C1F5}"/>
    <cellStyle name="Normal 3 2 3 3 3" xfId="32770" xr:uid="{536C52F7-880A-4B76-8B7F-CD920E56D521}"/>
    <cellStyle name="Normal 3 2 3 3 4" xfId="32771" xr:uid="{75CF5312-BE97-4196-A9B4-FD91173E707A}"/>
    <cellStyle name="Normal 3 2 3 3 5" xfId="32772" xr:uid="{30FDDB71-94FA-40D2-AD69-F3153210B8D3}"/>
    <cellStyle name="Normal 3 2 3 3 6" xfId="32773" xr:uid="{3F0AAEC0-D0DE-4523-BE14-69E512308DA4}"/>
    <cellStyle name="Normal 3 2 3 4" xfId="32774" xr:uid="{C531507D-6D3F-4A51-AAF4-A3DA4030D4ED}"/>
    <cellStyle name="Normal 3 2 3 4 2" xfId="32775" xr:uid="{26F21423-22AC-4B38-8DCD-9433A13E6E18}"/>
    <cellStyle name="Normal 3 2 3 4 3" xfId="32776" xr:uid="{39763CEA-7B75-4132-A710-A869F0D25A3E}"/>
    <cellStyle name="Normal 3 2 3 4 4" xfId="32777" xr:uid="{B27B3A37-E4AB-419D-8BA9-1ADEA5AEE3FC}"/>
    <cellStyle name="Normal 3 2 3 4 5" xfId="32778" xr:uid="{9587B510-D96E-4620-9720-BF1F377DF328}"/>
    <cellStyle name="Normal 3 2 3 4 6" xfId="32779" xr:uid="{B07D9CCB-CF16-4749-96DF-30EA4E816042}"/>
    <cellStyle name="Normal 3 2 3 5" xfId="32780" xr:uid="{C14D330C-813B-4DCD-A913-DFFC24A0F13B}"/>
    <cellStyle name="Normal 3 2 3 5 2" xfId="32781" xr:uid="{CCB578C5-6117-4C8E-883D-C8809FCD75F3}"/>
    <cellStyle name="Normal 3 2 3 5 3" xfId="32782" xr:uid="{6A90FCA9-348C-4CD3-9F6C-6DECDC97BDED}"/>
    <cellStyle name="Normal 3 2 3 5 4" xfId="32783" xr:uid="{F8C5C48A-3E0D-4C64-B63A-B4C82B87B42B}"/>
    <cellStyle name="Normal 3 2 3 5 5" xfId="32784" xr:uid="{255F816A-9E57-4316-9481-D35B30A4177C}"/>
    <cellStyle name="Normal 3 2 3 5 6" xfId="32785" xr:uid="{2E5D23A1-EF0E-41D3-97AE-7ED6D81EC233}"/>
    <cellStyle name="Normal 3 2 3 6" xfId="32786" xr:uid="{A7A32490-AC87-4596-B1F8-150A497E8ED6}"/>
    <cellStyle name="Normal 3 2 3 6 2" xfId="32787" xr:uid="{29261DA4-A173-4A43-BD4C-7215F961F70E}"/>
    <cellStyle name="Normal 3 2 3 6 3" xfId="32788" xr:uid="{C9594B19-8AEA-40B1-B4C6-3C33A1D629EB}"/>
    <cellStyle name="Normal 3 2 3 6 4" xfId="32789" xr:uid="{8CCE5B45-F2A0-4A5B-9C68-CCA209AA9E63}"/>
    <cellStyle name="Normal 3 2 3 6 5" xfId="32790" xr:uid="{FC329B1B-F2B4-48C7-A07B-1310E211D29D}"/>
    <cellStyle name="Normal 3 2 3 6 6" xfId="32791" xr:uid="{09149C06-EC41-4AA6-9DC1-8FB677A1B6FF}"/>
    <cellStyle name="Normal 3 2 3 7" xfId="32792" xr:uid="{B7978801-A847-4120-9945-E7EFAEBF3A7A}"/>
    <cellStyle name="Normal 3 2 3 8" xfId="32793" xr:uid="{2A74A43D-624E-42CB-98EB-4D13AA201416}"/>
    <cellStyle name="Normal 3 2 3 9" xfId="32794" xr:uid="{14153D51-F1D9-4AEF-85EC-9583B78E903D}"/>
    <cellStyle name="Normal 3 2 30" xfId="32795" xr:uid="{3B065AC0-064B-496D-8EC5-9B57D0C68A15}"/>
    <cellStyle name="Normal 3 2 30 2" xfId="32796" xr:uid="{CBEEDC8A-5A0B-46F8-A643-D8D9E4D76289}"/>
    <cellStyle name="Normal 3 2 30 3" xfId="32797" xr:uid="{5B59ABE4-A9C2-4D2B-BCE9-195E9B33E4E2}"/>
    <cellStyle name="Normal 3 2 30 4" xfId="32798" xr:uid="{1FF341B0-A154-48A3-B12E-92A50E319965}"/>
    <cellStyle name="Normal 3 2 30 5" xfId="32799" xr:uid="{46A3981D-C239-469B-9867-B8BFD0D8EB0C}"/>
    <cellStyle name="Normal 3 2 30 6" xfId="32800" xr:uid="{52F320FF-5B05-4115-A3B3-DFE405A9E132}"/>
    <cellStyle name="Normal 3 2 31" xfId="32801" xr:uid="{930085B6-4A3E-48C9-9584-A4C6D65991AA}"/>
    <cellStyle name="Normal 3 2 31 2" xfId="32802" xr:uid="{54ECF6D2-B15C-4930-8409-240DCCD4FC3B}"/>
    <cellStyle name="Normal 3 2 31 3" xfId="32803" xr:uid="{5643C41D-7905-4CD3-9B2D-6F2DAFAC0D1F}"/>
    <cellStyle name="Normal 3 2 31 4" xfId="32804" xr:uid="{3935B720-B01E-4644-A884-8C5D3CC1DBE9}"/>
    <cellStyle name="Normal 3 2 31 5" xfId="32805" xr:uid="{E8ADBABA-D34E-43E9-A21B-B7D48A389F5E}"/>
    <cellStyle name="Normal 3 2 31 6" xfId="32806" xr:uid="{FE641763-1185-41A1-A205-87BB6E4D1F33}"/>
    <cellStyle name="Normal 3 2 32" xfId="32807" xr:uid="{4483FB8B-650D-47F3-8145-7FFF6131B34B}"/>
    <cellStyle name="Normal 3 2 32 2" xfId="32808" xr:uid="{4C8694F5-13C0-4444-8493-1B49BB03BC0E}"/>
    <cellStyle name="Normal 3 2 32 3" xfId="32809" xr:uid="{8B7E7A1F-43D7-4CD8-9C00-BC65A9E92447}"/>
    <cellStyle name="Normal 3 2 32 4" xfId="32810" xr:uid="{CA8F1924-0268-430A-B7DE-60C8AF1243D4}"/>
    <cellStyle name="Normal 3 2 32 5" xfId="32811" xr:uid="{302FE1F4-F196-40D9-A37F-B2CAE747F84F}"/>
    <cellStyle name="Normal 3 2 32 6" xfId="32812" xr:uid="{7C4763BD-CCF2-42B4-B0B6-DFB1417F8B4E}"/>
    <cellStyle name="Normal 3 2 33" xfId="32813" xr:uid="{180EDDC8-D706-4893-AD53-3E0A5E10B745}"/>
    <cellStyle name="Normal 3 2 34" xfId="32814" xr:uid="{00438FE1-9F4E-494F-A217-C829391945E2}"/>
    <cellStyle name="Normal 3 2 35" xfId="32815" xr:uid="{89B973E7-36E7-402D-A848-CCAAA63397AF}"/>
    <cellStyle name="Normal 3 2 36" xfId="32816" xr:uid="{45ED83B9-2FA6-4E06-AD60-C7B89ECFEA8B}"/>
    <cellStyle name="Normal 3 2 37" xfId="32817" xr:uid="{CD1B08DC-6C88-4D5C-96AE-82BF36885D4D}"/>
    <cellStyle name="Normal 3 2 38" xfId="32818" xr:uid="{A766CF18-EB5C-41DF-A767-937D5162A9A9}"/>
    <cellStyle name="Normal 3 2 38 10" xfId="32819" xr:uid="{23D7F117-6C3A-4AD4-91DC-FE2E286F3C00}"/>
    <cellStyle name="Normal 3 2 38 11" xfId="32820" xr:uid="{3F91B9CF-ECAA-4D50-B23C-95A2B6B3F0D1}"/>
    <cellStyle name="Normal 3 2 38 11 10" xfId="32821" xr:uid="{8E5B6055-BAFF-459D-AD6F-562FDACAEA9E}"/>
    <cellStyle name="Normal 3 2 38 11 11" xfId="32822" xr:uid="{FACE31AA-F965-4AEB-939A-F695564FF6DC}"/>
    <cellStyle name="Normal 3 2 38 11 11 2" xfId="32823" xr:uid="{E8F647D3-1F41-4233-9F18-3749DE9F4724}"/>
    <cellStyle name="Normal 3 2 38 11 11 3" xfId="32824" xr:uid="{B1CBFED2-4FBC-444F-A9C9-52D223AC6F89}"/>
    <cellStyle name="Normal 3 2 38 11 11 4" xfId="32825" xr:uid="{BAF66368-39C7-4C8D-92F5-9D70CE977C52}"/>
    <cellStyle name="Normal 3 2 38 11 12" xfId="32826" xr:uid="{8E943AED-D645-445C-8B94-6D37621A4A2B}"/>
    <cellStyle name="Normal 3 2 38 11 13" xfId="32827" xr:uid="{FA86E164-522B-4D02-B4D2-4004B6874652}"/>
    <cellStyle name="Normal 3 2 38 11 14" xfId="32828" xr:uid="{9D2E255D-7CE2-4A90-A1BD-D3E4B6B524D5}"/>
    <cellStyle name="Normal 3 2 38 11 2" xfId="32829" xr:uid="{8DE85684-0FB4-4FAA-96A1-93E189B4FCA3}"/>
    <cellStyle name="Normal 3 2 38 11 2 10" xfId="32830" xr:uid="{9B9B4959-E8F5-45D3-95C7-3F5A230E10E9}"/>
    <cellStyle name="Normal 3 2 38 11 2 11" xfId="32831" xr:uid="{3C7DC1CA-9D37-4BD4-B4E3-A51EEB22BE61}"/>
    <cellStyle name="Normal 3 2 38 11 2 2" xfId="32832" xr:uid="{C633F70A-BFF8-46C8-945F-6AD31EE5753D}"/>
    <cellStyle name="Normal 3 2 38 11 2 2 10" xfId="32833" xr:uid="{4FEA0F55-6E99-463B-8586-50AEC102090A}"/>
    <cellStyle name="Normal 3 2 38 11 2 2 11" xfId="32834" xr:uid="{8191BE9A-D0B1-4402-BA28-992EBC2DAB2F}"/>
    <cellStyle name="Normal 3 2 38 11 2 2 2" xfId="32835" xr:uid="{65CEBBE4-0FAA-4277-BE0D-48C6734ED14E}"/>
    <cellStyle name="Normal 3 2 38 11 2 2 2 2" xfId="32836" xr:uid="{1A31E3D8-6DC8-4C91-8683-AD58957B2C5B}"/>
    <cellStyle name="Normal 3 2 38 11 2 2 2 2 2" xfId="32837" xr:uid="{702BC19F-50FD-4596-9B4A-4133DA5019C1}"/>
    <cellStyle name="Normal 3 2 38 11 2 2 2 2 3" xfId="32838" xr:uid="{0C931A10-ADDE-4BEB-A543-631A7BE0C38A}"/>
    <cellStyle name="Normal 3 2 38 11 2 2 2 2 4" xfId="32839" xr:uid="{6F20C002-2771-41ED-9C1C-01FCBA87FC28}"/>
    <cellStyle name="Normal 3 2 38 11 2 2 2 3" xfId="32840" xr:uid="{5709D874-1F7C-46E2-B65F-F355AF3B3397}"/>
    <cellStyle name="Normal 3 2 38 11 2 2 2 4" xfId="32841" xr:uid="{D1584704-0451-4B20-BD24-CEE48E0BCD73}"/>
    <cellStyle name="Normal 3 2 38 11 2 2 2 5" xfId="32842" xr:uid="{E0B46220-22BB-4473-B46D-9F5AD43B4850}"/>
    <cellStyle name="Normal 3 2 38 11 2 2 2 6" xfId="32843" xr:uid="{2A9BD8A7-8D7F-4C62-A4ED-A9ED22440EBB}"/>
    <cellStyle name="Normal 3 2 38 11 2 2 3" xfId="32844" xr:uid="{704911B2-9B71-4A6B-8DDB-650AC500CFA5}"/>
    <cellStyle name="Normal 3 2 38 11 2 2 4" xfId="32845" xr:uid="{420F2DEA-ED22-4C0A-9AC7-029B1CDDDE1F}"/>
    <cellStyle name="Normal 3 2 38 11 2 2 5" xfId="32846" xr:uid="{37538EB7-C345-4F5D-A30E-F8B0B6397FA2}"/>
    <cellStyle name="Normal 3 2 38 11 2 2 6" xfId="32847" xr:uid="{D8B8D79A-2656-4949-BBD6-0C639CA2C419}"/>
    <cellStyle name="Normal 3 2 38 11 2 2 7" xfId="32848" xr:uid="{72161058-573B-4641-8BBD-F2CA7C7E6F1A}"/>
    <cellStyle name="Normal 3 2 38 11 2 2 8" xfId="32849" xr:uid="{B61E9EB3-DCD6-4592-9645-37267EB0DA93}"/>
    <cellStyle name="Normal 3 2 38 11 2 2 8 2" xfId="32850" xr:uid="{CFC892AB-9190-458C-9E43-5EACF90C0D19}"/>
    <cellStyle name="Normal 3 2 38 11 2 2 8 3" xfId="32851" xr:uid="{CD1201BF-6ED2-4E80-9A8B-B4FB72E614EE}"/>
    <cellStyle name="Normal 3 2 38 11 2 2 8 4" xfId="32852" xr:uid="{3CC1EE66-F229-4186-8BC2-1EA1F1287F8A}"/>
    <cellStyle name="Normal 3 2 38 11 2 2 9" xfId="32853" xr:uid="{DB4FD33C-6951-4192-B60E-6E3AFCC56702}"/>
    <cellStyle name="Normal 3 2 38 11 2 3" xfId="32854" xr:uid="{EA93F002-6C8E-4E5D-8F33-34C33AB1C620}"/>
    <cellStyle name="Normal 3 2 38 11 2 3 2" xfId="32855" xr:uid="{0D85A0F1-4D2A-486A-AF45-0990CFBAEC4F}"/>
    <cellStyle name="Normal 3 2 38 11 2 3 2 2" xfId="32856" xr:uid="{DF1BF2E2-5F24-462B-8399-0AF382B7C1E9}"/>
    <cellStyle name="Normal 3 2 38 11 2 3 2 3" xfId="32857" xr:uid="{A99FB67C-2DC4-492C-B42C-EDD67C4683F9}"/>
    <cellStyle name="Normal 3 2 38 11 2 3 2 4" xfId="32858" xr:uid="{47329224-7B97-4669-A58B-20FAAFBFB794}"/>
    <cellStyle name="Normal 3 2 38 11 2 3 3" xfId="32859" xr:uid="{4CD243E1-FC22-4947-9B11-BEA3D37A80C0}"/>
    <cellStyle name="Normal 3 2 38 11 2 3 4" xfId="32860" xr:uid="{B3C84A1F-E7A2-4588-9E11-9364C9A2300A}"/>
    <cellStyle name="Normal 3 2 38 11 2 3 5" xfId="32861" xr:uid="{C1BD05C1-D7AB-431B-A6B1-971A6DE0B7A2}"/>
    <cellStyle name="Normal 3 2 38 11 2 3 6" xfId="32862" xr:uid="{408E5583-A64D-4A9E-9629-973067DDE0DD}"/>
    <cellStyle name="Normal 3 2 38 11 2 4" xfId="32863" xr:uid="{1B794016-21F9-4843-97C1-63989619F7D7}"/>
    <cellStyle name="Normal 3 2 38 11 2 5" xfId="32864" xr:uid="{CB056912-0D2D-4E5C-9E7E-EBCFA010C4F2}"/>
    <cellStyle name="Normal 3 2 38 11 2 6" xfId="32865" xr:uid="{7F1F04D2-9079-4CD1-84A7-C2DC688BB599}"/>
    <cellStyle name="Normal 3 2 38 11 2 7" xfId="32866" xr:uid="{5CF84357-828C-46E4-BCBD-817E7159CA86}"/>
    <cellStyle name="Normal 3 2 38 11 2 8" xfId="32867" xr:uid="{5CC60FB5-D06E-4E32-9C7F-9910DB65B9B5}"/>
    <cellStyle name="Normal 3 2 38 11 2 8 2" xfId="32868" xr:uid="{0C8158BB-72F1-4B26-8066-84BEA9BDFE79}"/>
    <cellStyle name="Normal 3 2 38 11 2 8 3" xfId="32869" xr:uid="{FEA8CC73-8E2D-4E5B-B176-D56070158E89}"/>
    <cellStyle name="Normal 3 2 38 11 2 8 4" xfId="32870" xr:uid="{3306D449-7AEA-490A-8807-E2E2D6F5BD7D}"/>
    <cellStyle name="Normal 3 2 38 11 2 9" xfId="32871" xr:uid="{1274764A-1C54-43DB-AFF5-A3FF5BAE0E00}"/>
    <cellStyle name="Normal 3 2 38 11 3" xfId="32872" xr:uid="{4165B7B0-FF30-4057-A4D7-F57948588C96}"/>
    <cellStyle name="Normal 3 2 38 11 4" xfId="32873" xr:uid="{05FF7780-08F2-4F70-B5C5-72D265B1E2CB}"/>
    <cellStyle name="Normal 3 2 38 11 5" xfId="32874" xr:uid="{ABF6CE46-4780-48DF-BD7D-4343111E09A7}"/>
    <cellStyle name="Normal 3 2 38 11 5 2" xfId="32875" xr:uid="{896F1661-6934-4153-9016-8598A036F7FB}"/>
    <cellStyle name="Normal 3 2 38 11 5 2 2" xfId="32876" xr:uid="{42E7BECA-599D-4440-BE7A-EA539CB66EAE}"/>
    <cellStyle name="Normal 3 2 38 11 5 2 3" xfId="32877" xr:uid="{C112C69A-D14B-42CC-A915-D048551E176C}"/>
    <cellStyle name="Normal 3 2 38 11 5 2 4" xfId="32878" xr:uid="{4E71C5E0-BB5B-475F-9440-A141CA6578CF}"/>
    <cellStyle name="Normal 3 2 38 11 5 3" xfId="32879" xr:uid="{41C7A932-97AF-4F85-91C2-29F1040341C1}"/>
    <cellStyle name="Normal 3 2 38 11 5 4" xfId="32880" xr:uid="{F13119F9-2CF7-4FB0-859C-15B551C6C297}"/>
    <cellStyle name="Normal 3 2 38 11 5 5" xfId="32881" xr:uid="{36459F45-81BE-47D3-9DC3-8B11464D71A7}"/>
    <cellStyle name="Normal 3 2 38 11 5 6" xfId="32882" xr:uid="{31A73139-C7A0-4E00-AAEB-027A9121D282}"/>
    <cellStyle name="Normal 3 2 38 11 6" xfId="32883" xr:uid="{8544B864-958E-4CE8-9614-AEFD2B8EF107}"/>
    <cellStyle name="Normal 3 2 38 11 7" xfId="32884" xr:uid="{5613BF67-BAE2-4061-B38C-22C71C07508E}"/>
    <cellStyle name="Normal 3 2 38 11 8" xfId="32885" xr:uid="{FD9A8448-C7BC-4CE8-A087-FB37770FA099}"/>
    <cellStyle name="Normal 3 2 38 11 9" xfId="32886" xr:uid="{A4FF1D87-06EF-4F6A-B7FF-DBC7C531B990}"/>
    <cellStyle name="Normal 3 2 38 12" xfId="32887" xr:uid="{5C18F413-CCE2-4DD7-BFA6-6EC1A5621A8C}"/>
    <cellStyle name="Normal 3 2 38 13" xfId="32888" xr:uid="{86037F19-371B-47CB-9B9B-69D1E8381F36}"/>
    <cellStyle name="Normal 3 2 38 13 10" xfId="32889" xr:uid="{4CBECE09-938A-446E-A237-7AB5D7563CF2}"/>
    <cellStyle name="Normal 3 2 38 13 11" xfId="32890" xr:uid="{A22F41DD-CA39-4C3C-A39E-D4806E0B40D3}"/>
    <cellStyle name="Normal 3 2 38 13 2" xfId="32891" xr:uid="{1DC9FF80-A04F-4C7F-A7E5-1493CF1C2C4B}"/>
    <cellStyle name="Normal 3 2 38 13 2 10" xfId="32892" xr:uid="{2721CACF-4E97-4459-875A-6A77088FCFD8}"/>
    <cellStyle name="Normal 3 2 38 13 2 11" xfId="32893" xr:uid="{87D0CC83-B602-4BE8-80B1-BBD63DB46CE2}"/>
    <cellStyle name="Normal 3 2 38 13 2 2" xfId="32894" xr:uid="{EB321FFD-E84E-45B8-B2E5-19E4367EAC70}"/>
    <cellStyle name="Normal 3 2 38 13 2 2 2" xfId="32895" xr:uid="{F8103A26-341D-4517-AF63-96D02B52AB9A}"/>
    <cellStyle name="Normal 3 2 38 13 2 2 2 2" xfId="32896" xr:uid="{0526639B-5ABD-43D4-BE1F-3C9CEABDFE8C}"/>
    <cellStyle name="Normal 3 2 38 13 2 2 2 3" xfId="32897" xr:uid="{9191E5BF-8869-4A2A-9216-8B4741C70DF4}"/>
    <cellStyle name="Normal 3 2 38 13 2 2 2 4" xfId="32898" xr:uid="{ACE660DA-1014-4A8B-A653-F1A479986C4D}"/>
    <cellStyle name="Normal 3 2 38 13 2 2 3" xfId="32899" xr:uid="{EB8EE599-255D-4CF5-92B0-CC19245C1A41}"/>
    <cellStyle name="Normal 3 2 38 13 2 2 4" xfId="32900" xr:uid="{E091D8FF-DF5E-49B7-A406-92A4DEE90F23}"/>
    <cellStyle name="Normal 3 2 38 13 2 2 5" xfId="32901" xr:uid="{0F74B155-82AB-4A8D-8299-6273C752BB5C}"/>
    <cellStyle name="Normal 3 2 38 13 2 2 6" xfId="32902" xr:uid="{3BCEA73F-FA86-46F9-AF8A-8FE76FA62F09}"/>
    <cellStyle name="Normal 3 2 38 13 2 3" xfId="32903" xr:uid="{A7D19FFE-50FA-4CD3-A2B5-F99034C4E679}"/>
    <cellStyle name="Normal 3 2 38 13 2 4" xfId="32904" xr:uid="{936A9F4C-FB6E-4F21-9DED-4010E9213E05}"/>
    <cellStyle name="Normal 3 2 38 13 2 5" xfId="32905" xr:uid="{E98C4AB1-4B9A-44C5-868E-439D360B4F60}"/>
    <cellStyle name="Normal 3 2 38 13 2 6" xfId="32906" xr:uid="{FA1E3550-91AB-4A46-89F4-C9D08DFFD261}"/>
    <cellStyle name="Normal 3 2 38 13 2 7" xfId="32907" xr:uid="{F3690853-1E1B-4773-B00E-52567E50D12A}"/>
    <cellStyle name="Normal 3 2 38 13 2 8" xfId="32908" xr:uid="{E8A2EDCD-B6FA-4996-9B7D-468DDEC7AC22}"/>
    <cellStyle name="Normal 3 2 38 13 2 8 2" xfId="32909" xr:uid="{BA512A6D-9164-4176-A91D-B72D3D329DF0}"/>
    <cellStyle name="Normal 3 2 38 13 2 8 3" xfId="32910" xr:uid="{1D49CF6E-AE1C-4FC1-96FA-E9519B398494}"/>
    <cellStyle name="Normal 3 2 38 13 2 8 4" xfId="32911" xr:uid="{281DEC16-FAC7-4BA9-831D-BE1E55FEB9BD}"/>
    <cellStyle name="Normal 3 2 38 13 2 9" xfId="32912" xr:uid="{6E67CA0D-1E2F-46F1-B602-E7D66F95BAB8}"/>
    <cellStyle name="Normal 3 2 38 13 3" xfId="32913" xr:uid="{4D484790-5B25-4E6C-8B8B-0CA2F7ADD742}"/>
    <cellStyle name="Normal 3 2 38 13 3 2" xfId="32914" xr:uid="{3B15A81A-6DF6-42D0-A378-00CBB12E8A12}"/>
    <cellStyle name="Normal 3 2 38 13 3 2 2" xfId="32915" xr:uid="{6D4EF5A3-C700-4FC1-9B10-3B6A96B5502E}"/>
    <cellStyle name="Normal 3 2 38 13 3 2 3" xfId="32916" xr:uid="{80DE027E-888B-4754-8224-0A50B558EF3D}"/>
    <cellStyle name="Normal 3 2 38 13 3 2 4" xfId="32917" xr:uid="{B697BD8F-657E-4220-A93C-409E84980542}"/>
    <cellStyle name="Normal 3 2 38 13 3 3" xfId="32918" xr:uid="{91FFDA03-3C4A-45DD-8304-8E8377B76C52}"/>
    <cellStyle name="Normal 3 2 38 13 3 4" xfId="32919" xr:uid="{5A0EDF50-8D9A-4C48-AABC-6D9849D66247}"/>
    <cellStyle name="Normal 3 2 38 13 3 5" xfId="32920" xr:uid="{37318111-3D20-4144-AA20-2EBD1177AD4E}"/>
    <cellStyle name="Normal 3 2 38 13 3 6" xfId="32921" xr:uid="{26CEAF8B-FF63-4282-9C76-97AE1197171F}"/>
    <cellStyle name="Normal 3 2 38 13 4" xfId="32922" xr:uid="{E1CAD2C6-5DDB-47F0-827C-60C971A36D85}"/>
    <cellStyle name="Normal 3 2 38 13 5" xfId="32923" xr:uid="{C3664817-61C7-49D5-8600-2A9B1DF2B8C9}"/>
    <cellStyle name="Normal 3 2 38 13 6" xfId="32924" xr:uid="{E9FAFDBB-7649-4A10-8994-B98581180BD6}"/>
    <cellStyle name="Normal 3 2 38 13 7" xfId="32925" xr:uid="{C4385C2D-D31F-4A83-98C5-7F1A89CD2C14}"/>
    <cellStyle name="Normal 3 2 38 13 8" xfId="32926" xr:uid="{F3EDAD5D-882D-49D4-A0FF-7FD1F3CA7945}"/>
    <cellStyle name="Normal 3 2 38 13 8 2" xfId="32927" xr:uid="{C30ADE60-D111-4AB5-B036-4D8C6AA97287}"/>
    <cellStyle name="Normal 3 2 38 13 8 3" xfId="32928" xr:uid="{A000B68D-1F6C-4FCD-B0A6-196297853EB4}"/>
    <cellStyle name="Normal 3 2 38 13 8 4" xfId="32929" xr:uid="{0A50F02A-05C1-485A-83F0-C0D9CB43D81C}"/>
    <cellStyle name="Normal 3 2 38 13 9" xfId="32930" xr:uid="{AF2D509C-170D-4BFA-85F9-8B5C8740B32D}"/>
    <cellStyle name="Normal 3 2 38 14" xfId="32931" xr:uid="{7D0AA4F3-2F9E-49A3-9832-43D3F9ACA613}"/>
    <cellStyle name="Normal 3 2 38 15" xfId="32932" xr:uid="{AA625C41-F0FD-40E3-9048-DED637054C37}"/>
    <cellStyle name="Normal 3 2 38 15 2" xfId="32933" xr:uid="{0AFC3E13-62D2-4789-BE18-0C38B1355FA9}"/>
    <cellStyle name="Normal 3 2 38 15 2 2" xfId="32934" xr:uid="{B3803A01-658E-46EE-A5A2-42BA738071C3}"/>
    <cellStyle name="Normal 3 2 38 15 2 3" xfId="32935" xr:uid="{47BE369F-09B0-4B9F-92F9-8AD5EF91F013}"/>
    <cellStyle name="Normal 3 2 38 15 2 4" xfId="32936" xr:uid="{70F3CBE3-E183-4C8C-9AC7-73261B0D4898}"/>
    <cellStyle name="Normal 3 2 38 15 3" xfId="32937" xr:uid="{78C8196E-9DBF-4B1D-B6DA-97E6C97D77C9}"/>
    <cellStyle name="Normal 3 2 38 15 4" xfId="32938" xr:uid="{A82AB805-5204-4C7A-B278-7440525E5BBF}"/>
    <cellStyle name="Normal 3 2 38 15 5" xfId="32939" xr:uid="{3DC539D9-672E-4A28-926C-F4480E402F6B}"/>
    <cellStyle name="Normal 3 2 38 15 6" xfId="32940" xr:uid="{E7EB4FD7-2548-48A2-9DEE-D2114218B268}"/>
    <cellStyle name="Normal 3 2 38 16" xfId="32941" xr:uid="{D420D94A-CEA8-45FA-AA1C-E37165D50DF2}"/>
    <cellStyle name="Normal 3 2 38 17" xfId="32942" xr:uid="{97828203-A566-420D-BDDC-2D16C56762AD}"/>
    <cellStyle name="Normal 3 2 38 18" xfId="32943" xr:uid="{F25B2B8F-DF4E-406F-AF5A-0A4B4A09D9C4}"/>
    <cellStyle name="Normal 3 2 38 19" xfId="32944" xr:uid="{E28975BF-3293-4251-80EA-11CDABA41341}"/>
    <cellStyle name="Normal 3 2 38 2" xfId="32945" xr:uid="{6062F43E-B520-484D-AFF9-1B942DD7652B}"/>
    <cellStyle name="Normal 3 2 38 2 10" xfId="32946" xr:uid="{8DA6DB36-BF59-418E-9BCF-B342B4485709}"/>
    <cellStyle name="Normal 3 2 38 2 11" xfId="32947" xr:uid="{FDE5BEE2-388C-4C12-AE22-4D871671C93B}"/>
    <cellStyle name="Normal 3 2 38 2 12" xfId="32948" xr:uid="{F384FEB4-2205-4237-A996-3670AB919510}"/>
    <cellStyle name="Normal 3 2 38 2 13" xfId="32949" xr:uid="{214A68E7-B221-4061-9903-ABF03A1D394F}"/>
    <cellStyle name="Normal 3 2 38 2 13 2" xfId="32950" xr:uid="{D3D77BC0-890B-499E-B484-751CD7D57564}"/>
    <cellStyle name="Normal 3 2 38 2 13 3" xfId="32951" xr:uid="{49EFEC0C-6568-43DB-9D6A-35A5543BEF1E}"/>
    <cellStyle name="Normal 3 2 38 2 13 4" xfId="32952" xr:uid="{22959BB8-8606-4910-AD22-1119D56F2684}"/>
    <cellStyle name="Normal 3 2 38 2 14" xfId="32953" xr:uid="{F0DAB98B-2488-4A0E-9C8C-920BD0B1159C}"/>
    <cellStyle name="Normal 3 2 38 2 15" xfId="32954" xr:uid="{1FA137BE-52DE-4D9C-BADB-0E51DBA5820B}"/>
    <cellStyle name="Normal 3 2 38 2 16" xfId="32955" xr:uid="{161A154E-6A8B-4193-9E29-804F5C6BA854}"/>
    <cellStyle name="Normal 3 2 38 2 2" xfId="32956" xr:uid="{837F478E-003F-4C67-99C0-E51E4BF3C28E}"/>
    <cellStyle name="Normal 3 2 38 2 2 10" xfId="32957" xr:uid="{B4943640-AE24-45ED-9185-B8DCC102A53A}"/>
    <cellStyle name="Normal 3 2 38 2 2 11" xfId="32958" xr:uid="{BD068B1F-E3F5-4EDE-B6F5-50FF55347E58}"/>
    <cellStyle name="Normal 3 2 38 2 2 11 2" xfId="32959" xr:uid="{68CFC34F-0295-4709-9B0E-0744BCE7575F}"/>
    <cellStyle name="Normal 3 2 38 2 2 11 3" xfId="32960" xr:uid="{6314098C-0631-48A2-A00F-1BFE36927234}"/>
    <cellStyle name="Normal 3 2 38 2 2 11 4" xfId="32961" xr:uid="{8ED1328B-480B-4DBD-80A1-57E6B6F0D303}"/>
    <cellStyle name="Normal 3 2 38 2 2 12" xfId="32962" xr:uid="{820FE845-3C2B-42F0-80AD-81E97B400A92}"/>
    <cellStyle name="Normal 3 2 38 2 2 13" xfId="32963" xr:uid="{ED37B959-2120-4C75-9111-D83F0D817018}"/>
    <cellStyle name="Normal 3 2 38 2 2 14" xfId="32964" xr:uid="{95E21DD6-CAF4-4E3F-9B1F-54C7D6745B93}"/>
    <cellStyle name="Normal 3 2 38 2 2 2" xfId="32965" xr:uid="{78359938-D8DB-40AB-A380-7BDE201BF2E2}"/>
    <cellStyle name="Normal 3 2 38 2 2 2 10" xfId="32966" xr:uid="{7D7EECB9-7DF0-49E8-993C-FF38ECEF0D35}"/>
    <cellStyle name="Normal 3 2 38 2 2 2 11" xfId="32967" xr:uid="{253ACABA-DFD4-43C3-A463-6BDCDA652EBA}"/>
    <cellStyle name="Normal 3 2 38 2 2 2 2" xfId="32968" xr:uid="{F31CFA66-F2F1-4D77-9EE8-ED59B6DCD073}"/>
    <cellStyle name="Normal 3 2 38 2 2 2 2 10" xfId="32969" xr:uid="{774F1C04-CB3E-4D53-AC63-D90C83581001}"/>
    <cellStyle name="Normal 3 2 38 2 2 2 2 11" xfId="32970" xr:uid="{2B1E9CD0-0A58-4A14-85A9-529B81AEF370}"/>
    <cellStyle name="Normal 3 2 38 2 2 2 2 2" xfId="32971" xr:uid="{4E623FF6-8D7D-43A2-BB29-052F30147BE5}"/>
    <cellStyle name="Normal 3 2 38 2 2 2 2 2 2" xfId="32972" xr:uid="{1E5E209B-20CF-4694-BF47-EFB46966496F}"/>
    <cellStyle name="Normal 3 2 38 2 2 2 2 2 2 2" xfId="32973" xr:uid="{B78BBE85-F644-4525-9FA6-FA7D5A8B3C64}"/>
    <cellStyle name="Normal 3 2 38 2 2 2 2 2 2 3" xfId="32974" xr:uid="{98C6E115-45AD-459E-A0CC-95D208B85BBE}"/>
    <cellStyle name="Normal 3 2 38 2 2 2 2 2 2 4" xfId="32975" xr:uid="{56970314-C24F-4446-BF7C-E21CE8FE0715}"/>
    <cellStyle name="Normal 3 2 38 2 2 2 2 2 3" xfId="32976" xr:uid="{0F248AF7-1C15-421C-AC1A-5B36B27D4ABA}"/>
    <cellStyle name="Normal 3 2 38 2 2 2 2 2 4" xfId="32977" xr:uid="{11BD3B40-A6ED-48AC-AC03-9FD9FA423140}"/>
    <cellStyle name="Normal 3 2 38 2 2 2 2 2 5" xfId="32978" xr:uid="{47C19C93-880F-4A5C-995F-47715F54C493}"/>
    <cellStyle name="Normal 3 2 38 2 2 2 2 2 6" xfId="32979" xr:uid="{ED958B66-1D51-4B12-B58B-DDED9352829A}"/>
    <cellStyle name="Normal 3 2 38 2 2 2 2 3" xfId="32980" xr:uid="{1A2F0BBA-BFAA-4DC3-B1EC-CC414B9A1F08}"/>
    <cellStyle name="Normal 3 2 38 2 2 2 2 4" xfId="32981" xr:uid="{A3D54543-68F5-46A3-A408-3B0856C5EF51}"/>
    <cellStyle name="Normal 3 2 38 2 2 2 2 5" xfId="32982" xr:uid="{DECEA1AA-3AE8-4657-9932-5762AB3E77AA}"/>
    <cellStyle name="Normal 3 2 38 2 2 2 2 6" xfId="32983" xr:uid="{222DFD8F-1553-42B8-8BDF-ADF1744FCAAA}"/>
    <cellStyle name="Normal 3 2 38 2 2 2 2 7" xfId="32984" xr:uid="{8BC4F54B-4BB5-4816-A944-D9AC4A3A9895}"/>
    <cellStyle name="Normal 3 2 38 2 2 2 2 8" xfId="32985" xr:uid="{6B37D5CB-0929-4C7B-8D95-A032B0AE10D8}"/>
    <cellStyle name="Normal 3 2 38 2 2 2 2 8 2" xfId="32986" xr:uid="{553F554C-CE8C-4217-B493-411BF511442F}"/>
    <cellStyle name="Normal 3 2 38 2 2 2 2 8 3" xfId="32987" xr:uid="{A235DF8E-4A1A-4590-AF81-2DB6230057E5}"/>
    <cellStyle name="Normal 3 2 38 2 2 2 2 8 4" xfId="32988" xr:uid="{6FEBC1C5-E296-499C-8EF4-5D24AE047F3B}"/>
    <cellStyle name="Normal 3 2 38 2 2 2 2 9" xfId="32989" xr:uid="{CD2AE77D-1157-4219-AA14-5131153D2314}"/>
    <cellStyle name="Normal 3 2 38 2 2 2 3" xfId="32990" xr:uid="{8A483B21-DEFD-4A6B-963B-455C41BA8074}"/>
    <cellStyle name="Normal 3 2 38 2 2 2 3 2" xfId="32991" xr:uid="{02DDABC4-A921-43C5-BFB4-2D4D5ADEE47F}"/>
    <cellStyle name="Normal 3 2 38 2 2 2 3 2 2" xfId="32992" xr:uid="{6B7F979D-B650-40E4-B6EE-3BF43B0825E8}"/>
    <cellStyle name="Normal 3 2 38 2 2 2 3 2 3" xfId="32993" xr:uid="{2EAFB651-0E6D-4495-AC1A-B1A072D9E1F7}"/>
    <cellStyle name="Normal 3 2 38 2 2 2 3 2 4" xfId="32994" xr:uid="{46EA5E51-320B-4117-934F-37CBCDE83ECA}"/>
    <cellStyle name="Normal 3 2 38 2 2 2 3 3" xfId="32995" xr:uid="{26EECE4E-AD31-4C29-9636-BDE6805CB46B}"/>
    <cellStyle name="Normal 3 2 38 2 2 2 3 4" xfId="32996" xr:uid="{248255AD-898C-418E-BA87-F629084B65EA}"/>
    <cellStyle name="Normal 3 2 38 2 2 2 3 5" xfId="32997" xr:uid="{2DDC9D04-6498-4695-8D9F-5884AD0C9B55}"/>
    <cellStyle name="Normal 3 2 38 2 2 2 3 6" xfId="32998" xr:uid="{0EFC026E-8D74-4F74-9FD5-DCB1660AA64F}"/>
    <cellStyle name="Normal 3 2 38 2 2 2 4" xfId="32999" xr:uid="{0C6124BC-2F81-4A8D-8D4D-1C506922F2A7}"/>
    <cellStyle name="Normal 3 2 38 2 2 2 5" xfId="33000" xr:uid="{4A2CC840-08D2-49B4-B573-D6AA404B461B}"/>
    <cellStyle name="Normal 3 2 38 2 2 2 6" xfId="33001" xr:uid="{E21865B3-9AFC-48B0-8CBB-318C2C62BA49}"/>
    <cellStyle name="Normal 3 2 38 2 2 2 7" xfId="33002" xr:uid="{54C6D394-E183-4FDB-9903-F6E0D8491033}"/>
    <cellStyle name="Normal 3 2 38 2 2 2 8" xfId="33003" xr:uid="{85CC4432-7D33-42E3-848A-BD33189EDABC}"/>
    <cellStyle name="Normal 3 2 38 2 2 2 8 2" xfId="33004" xr:uid="{9AEB2941-08BF-425F-B421-F6BBEBA85DE8}"/>
    <cellStyle name="Normal 3 2 38 2 2 2 8 3" xfId="33005" xr:uid="{39DC04FC-4B52-4648-BD99-B5D054D71A35}"/>
    <cellStyle name="Normal 3 2 38 2 2 2 8 4" xfId="33006" xr:uid="{F5C64CD8-B7EA-456D-945D-498C2C65EFFB}"/>
    <cellStyle name="Normal 3 2 38 2 2 2 9" xfId="33007" xr:uid="{CF3DB54D-F62B-4EF7-A3B5-B42C78F57927}"/>
    <cellStyle name="Normal 3 2 38 2 2 3" xfId="33008" xr:uid="{E9093195-F9CF-4F8D-8CC3-0DEA0835CC35}"/>
    <cellStyle name="Normal 3 2 38 2 2 4" xfId="33009" xr:uid="{F59D1A0A-C9B8-4273-BC5F-44B7FA4B1A7B}"/>
    <cellStyle name="Normal 3 2 38 2 2 5" xfId="33010" xr:uid="{04FDA145-EC29-4B4E-9E17-34FCF51D2AF3}"/>
    <cellStyle name="Normal 3 2 38 2 2 5 2" xfId="33011" xr:uid="{33043627-5869-4054-BFF0-19E0560DFCC5}"/>
    <cellStyle name="Normal 3 2 38 2 2 5 2 2" xfId="33012" xr:uid="{5A1FA996-5A34-4568-9B83-5FEE7885F15A}"/>
    <cellStyle name="Normal 3 2 38 2 2 5 2 3" xfId="33013" xr:uid="{4CDFF315-E52F-42B4-B46B-1C419F66DEB9}"/>
    <cellStyle name="Normal 3 2 38 2 2 5 2 4" xfId="33014" xr:uid="{D0C87F4D-E377-4212-816E-F21DD2B3FCF9}"/>
    <cellStyle name="Normal 3 2 38 2 2 5 3" xfId="33015" xr:uid="{016DB918-E01A-4171-808F-B7EAD16AD227}"/>
    <cellStyle name="Normal 3 2 38 2 2 5 4" xfId="33016" xr:uid="{6EF7EBB8-78E5-4353-8B19-094A0E8CE57E}"/>
    <cellStyle name="Normal 3 2 38 2 2 5 5" xfId="33017" xr:uid="{CCE5AFA7-2E5C-4EEA-9B10-9913899295A9}"/>
    <cellStyle name="Normal 3 2 38 2 2 5 6" xfId="33018" xr:uid="{1906B077-FEC0-425F-9798-04D5E8FF6F7D}"/>
    <cellStyle name="Normal 3 2 38 2 2 6" xfId="33019" xr:uid="{A0FCF032-31B7-469E-A739-E5FF4BE2AB06}"/>
    <cellStyle name="Normal 3 2 38 2 2 7" xfId="33020" xr:uid="{E8DDB1EA-5D91-4E4F-A073-1A6F3CF6B14D}"/>
    <cellStyle name="Normal 3 2 38 2 2 8" xfId="33021" xr:uid="{1A17F82B-7F91-4FDE-B6E7-F4B8B448971F}"/>
    <cellStyle name="Normal 3 2 38 2 2 9" xfId="33022" xr:uid="{63ED9DEE-D76D-4974-BA00-168620FBC00F}"/>
    <cellStyle name="Normal 3 2 38 2 3" xfId="33023" xr:uid="{A57E505E-EF98-4FFA-8230-9D8F2F349E05}"/>
    <cellStyle name="Normal 3 2 38 2 4" xfId="33024" xr:uid="{0D659E3D-7ECF-4878-9135-4E733B3238D4}"/>
    <cellStyle name="Normal 3 2 38 2 5" xfId="33025" xr:uid="{47B052C1-6B90-46F5-9768-93EC39B834B0}"/>
    <cellStyle name="Normal 3 2 38 2 5 10" xfId="33026" xr:uid="{EE153AE3-8DF5-415A-B0FF-58D15ED2A964}"/>
    <cellStyle name="Normal 3 2 38 2 5 11" xfId="33027" xr:uid="{E0BE9A98-A151-4374-953E-B15534F44733}"/>
    <cellStyle name="Normal 3 2 38 2 5 2" xfId="33028" xr:uid="{2158A392-67C5-4BC6-9E56-D28E448F126D}"/>
    <cellStyle name="Normal 3 2 38 2 5 2 10" xfId="33029" xr:uid="{42702789-36AC-4C4C-A25D-51FC19174647}"/>
    <cellStyle name="Normal 3 2 38 2 5 2 11" xfId="33030" xr:uid="{AB151435-7BA0-4217-9A82-258165785C1A}"/>
    <cellStyle name="Normal 3 2 38 2 5 2 2" xfId="33031" xr:uid="{32FA1C15-9CBD-4ED2-BFF8-CEE71735AFDD}"/>
    <cellStyle name="Normal 3 2 38 2 5 2 2 2" xfId="33032" xr:uid="{EADDA1F0-2491-4A14-B102-6A44A2DDC447}"/>
    <cellStyle name="Normal 3 2 38 2 5 2 2 2 2" xfId="33033" xr:uid="{AD084E97-636B-48AF-BA5A-04F733D093A2}"/>
    <cellStyle name="Normal 3 2 38 2 5 2 2 2 3" xfId="33034" xr:uid="{8389A3BB-54ED-4B75-A4E8-6CBA90610504}"/>
    <cellStyle name="Normal 3 2 38 2 5 2 2 2 4" xfId="33035" xr:uid="{3C051A23-1E41-454C-9802-11D5D0EA9855}"/>
    <cellStyle name="Normal 3 2 38 2 5 2 2 3" xfId="33036" xr:uid="{46B2BAC8-EFE1-4B80-B386-A0686265AB4E}"/>
    <cellStyle name="Normal 3 2 38 2 5 2 2 4" xfId="33037" xr:uid="{0838B869-8BC0-4DBF-A2F3-FE926B17DFD1}"/>
    <cellStyle name="Normal 3 2 38 2 5 2 2 5" xfId="33038" xr:uid="{A255EE4A-B352-4C33-B085-50EB7623C529}"/>
    <cellStyle name="Normal 3 2 38 2 5 2 2 6" xfId="33039" xr:uid="{4813070C-0B9A-4FD0-AAB2-C4607E5B6461}"/>
    <cellStyle name="Normal 3 2 38 2 5 2 3" xfId="33040" xr:uid="{5DB306E2-FC77-4D04-8543-AFF4C08238FE}"/>
    <cellStyle name="Normal 3 2 38 2 5 2 4" xfId="33041" xr:uid="{A89E2823-64A1-406A-895A-FA751813F12A}"/>
    <cellStyle name="Normal 3 2 38 2 5 2 5" xfId="33042" xr:uid="{12A11B23-87F0-4300-A3B9-9C99D1C4A1E5}"/>
    <cellStyle name="Normal 3 2 38 2 5 2 6" xfId="33043" xr:uid="{90DFF462-D9D8-4A62-9F0F-29FA4858939F}"/>
    <cellStyle name="Normal 3 2 38 2 5 2 7" xfId="33044" xr:uid="{C0499747-A277-4C4F-AAB9-94D6753C70D7}"/>
    <cellStyle name="Normal 3 2 38 2 5 2 8" xfId="33045" xr:uid="{5009BB41-456C-4B66-8F26-084F964D0478}"/>
    <cellStyle name="Normal 3 2 38 2 5 2 8 2" xfId="33046" xr:uid="{91A224EA-4BBF-431D-9AD5-53691D40770D}"/>
    <cellStyle name="Normal 3 2 38 2 5 2 8 3" xfId="33047" xr:uid="{D2A9B10B-4D96-4357-9331-92F22BB1103F}"/>
    <cellStyle name="Normal 3 2 38 2 5 2 8 4" xfId="33048" xr:uid="{2529DD87-033A-4248-A8E8-B3AD3EC7FC8D}"/>
    <cellStyle name="Normal 3 2 38 2 5 2 9" xfId="33049" xr:uid="{BB7440DB-86C8-41DA-9E6A-F9BBCDDCE3F8}"/>
    <cellStyle name="Normal 3 2 38 2 5 3" xfId="33050" xr:uid="{5E6D08FF-267A-4280-810F-718F66D15AAF}"/>
    <cellStyle name="Normal 3 2 38 2 5 3 2" xfId="33051" xr:uid="{82C70598-F6D2-4601-B760-16100ED60B34}"/>
    <cellStyle name="Normal 3 2 38 2 5 3 2 2" xfId="33052" xr:uid="{9ECBFEA6-8F0F-4D0F-B5B0-B65788628975}"/>
    <cellStyle name="Normal 3 2 38 2 5 3 2 3" xfId="33053" xr:uid="{2993093F-3992-4CAB-A66C-09DB374F874B}"/>
    <cellStyle name="Normal 3 2 38 2 5 3 2 4" xfId="33054" xr:uid="{9C7326C2-CFDF-4782-BC7C-658AF22A31B5}"/>
    <cellStyle name="Normal 3 2 38 2 5 3 3" xfId="33055" xr:uid="{6CF7AAA7-E494-4A10-AF50-2BAE5BB196F9}"/>
    <cellStyle name="Normal 3 2 38 2 5 3 4" xfId="33056" xr:uid="{D42D11DA-594D-4204-BD49-11BDE9A4FE42}"/>
    <cellStyle name="Normal 3 2 38 2 5 3 5" xfId="33057" xr:uid="{164A1391-D30C-4E71-BF1A-CCD485BF8FF4}"/>
    <cellStyle name="Normal 3 2 38 2 5 3 6" xfId="33058" xr:uid="{9E01BA8E-CC25-4E16-AC6C-7EAC7D23B927}"/>
    <cellStyle name="Normal 3 2 38 2 5 4" xfId="33059" xr:uid="{2EA5FE18-4D5E-4BE2-B9A2-ACC3FB85E54E}"/>
    <cellStyle name="Normal 3 2 38 2 5 5" xfId="33060" xr:uid="{C738D801-B496-49EE-80C9-22EB1729E12F}"/>
    <cellStyle name="Normal 3 2 38 2 5 6" xfId="33061" xr:uid="{E0F57762-7311-4E3D-B0AF-EF296F776198}"/>
    <cellStyle name="Normal 3 2 38 2 5 7" xfId="33062" xr:uid="{6B017AD5-6FA9-4711-AF95-951D0949FE37}"/>
    <cellStyle name="Normal 3 2 38 2 5 8" xfId="33063" xr:uid="{EE9D74CC-95D3-4969-BA2B-BC789B73A991}"/>
    <cellStyle name="Normal 3 2 38 2 5 8 2" xfId="33064" xr:uid="{62F30D2D-71EC-43D6-8CFA-9A6CEC0A1DCB}"/>
    <cellStyle name="Normal 3 2 38 2 5 8 3" xfId="33065" xr:uid="{82E4ED8E-84F7-4618-97E6-A9785D76A2A4}"/>
    <cellStyle name="Normal 3 2 38 2 5 8 4" xfId="33066" xr:uid="{90ED0979-E165-49B6-A4C4-6A9DFAAD26DF}"/>
    <cellStyle name="Normal 3 2 38 2 5 9" xfId="33067" xr:uid="{F6FC7C13-5469-4697-A52E-8DF2B796BEE4}"/>
    <cellStyle name="Normal 3 2 38 2 6" xfId="33068" xr:uid="{E7AE1A3F-8D05-400B-9173-9A2275B94F4E}"/>
    <cellStyle name="Normal 3 2 38 2 7" xfId="33069" xr:uid="{EDD1B6FA-F9CD-4331-B68D-17D7FEE60B3F}"/>
    <cellStyle name="Normal 3 2 38 2 7 2" xfId="33070" xr:uid="{9B11CF43-F80C-4CC1-A973-8616F620479B}"/>
    <cellStyle name="Normal 3 2 38 2 7 2 2" xfId="33071" xr:uid="{7933EEE9-8CFD-4CFD-B34B-81581C4341BB}"/>
    <cellStyle name="Normal 3 2 38 2 7 2 3" xfId="33072" xr:uid="{11C0E82F-D4F4-4C1C-B5B9-2DD5C2762754}"/>
    <cellStyle name="Normal 3 2 38 2 7 2 4" xfId="33073" xr:uid="{36B780BC-9540-4AFF-954D-F4A537BD02B9}"/>
    <cellStyle name="Normal 3 2 38 2 7 3" xfId="33074" xr:uid="{078303C7-AEE9-4839-989A-C762E7DDDBDE}"/>
    <cellStyle name="Normal 3 2 38 2 7 4" xfId="33075" xr:uid="{A1C9F85D-9742-4CBC-A487-AF5ACAB1ED23}"/>
    <cellStyle name="Normal 3 2 38 2 7 5" xfId="33076" xr:uid="{0673A7B9-7DD2-489C-BE0C-0340869FB859}"/>
    <cellStyle name="Normal 3 2 38 2 7 6" xfId="33077" xr:uid="{AB882B4D-2097-4128-8609-75098965E4D2}"/>
    <cellStyle name="Normal 3 2 38 2 8" xfId="33078" xr:uid="{03DAAA9C-8B61-40B9-BF61-614A7471BF56}"/>
    <cellStyle name="Normal 3 2 38 2 9" xfId="33079" xr:uid="{407E1D67-B8C9-4DCA-8207-54BC7CF176CB}"/>
    <cellStyle name="Normal 3 2 38 20" xfId="33080" xr:uid="{6DABCA23-28B4-443C-9C49-7AD86B81AD38}"/>
    <cellStyle name="Normal 3 2 38 21" xfId="33081" xr:uid="{73C34FCA-E1FB-4BF7-A415-8035D10754A2}"/>
    <cellStyle name="Normal 3 2 38 21 2" xfId="33082" xr:uid="{58360529-3FA5-49C2-B372-25D1AEBB02BB}"/>
    <cellStyle name="Normal 3 2 38 21 3" xfId="33083" xr:uid="{00056333-F117-48DF-A19A-8BABCABBABEF}"/>
    <cellStyle name="Normal 3 2 38 21 4" xfId="33084" xr:uid="{285ED786-C8B4-4ACC-9EFF-4474732FFD49}"/>
    <cellStyle name="Normal 3 2 38 22" xfId="33085" xr:uid="{C7E51E64-D8C5-4BCE-A6BB-EBCF9BE780F8}"/>
    <cellStyle name="Normal 3 2 38 23" xfId="33086" xr:uid="{F6BC4B56-6252-4E89-A3DA-BE90EC4B642E}"/>
    <cellStyle name="Normal 3 2 38 24" xfId="33087" xr:uid="{176242E4-0D25-434A-89B6-CF4EA86A1F5E}"/>
    <cellStyle name="Normal 3 2 38 3" xfId="33088" xr:uid="{210067BB-C940-45B4-9410-8653D28D2F37}"/>
    <cellStyle name="Normal 3 2 38 4" xfId="33089" xr:uid="{AB60DDA1-CF4F-4FFF-89F6-E29D3508F765}"/>
    <cellStyle name="Normal 3 2 38 5" xfId="33090" xr:uid="{B0041034-C6FE-4242-AF3E-66A6D8D99884}"/>
    <cellStyle name="Normal 3 2 38 6" xfId="33091" xr:uid="{845E7850-BBBF-4AD0-9217-A1B555A0FE70}"/>
    <cellStyle name="Normal 3 2 38 7" xfId="33092" xr:uid="{25E944E2-9E6F-4F47-81E8-DFE910D71F24}"/>
    <cellStyle name="Normal 3 2 38 8" xfId="33093" xr:uid="{19893FDF-A4C9-4C33-BCD6-BA7F77496477}"/>
    <cellStyle name="Normal 3 2 38 9" xfId="33094" xr:uid="{26570F33-078D-4E13-9C0C-CBE9900CABD7}"/>
    <cellStyle name="Normal 3 2 39" xfId="33095" xr:uid="{6C57C280-FEB0-4968-BBDA-344191A5F54D}"/>
    <cellStyle name="Normal 3 2 39 10" xfId="33096" xr:uid="{BCF32E90-A837-4E18-8F6C-E06B98EFC15B}"/>
    <cellStyle name="Normal 3 2 39 11" xfId="33097" xr:uid="{F7118C4D-0812-4C6C-BCA6-17DD83905AF7}"/>
    <cellStyle name="Normal 3 2 39 12" xfId="33098" xr:uid="{F5F703F4-7CCC-4C38-ACBB-301142FFA53D}"/>
    <cellStyle name="Normal 3 2 39 13" xfId="33099" xr:uid="{53FF9F9C-4B2B-4225-B732-42CAE26A815C}"/>
    <cellStyle name="Normal 3 2 39 13 2" xfId="33100" xr:uid="{93091C24-9900-4BF2-B4BB-A7A5C7950CA9}"/>
    <cellStyle name="Normal 3 2 39 13 3" xfId="33101" xr:uid="{F16DCB14-9320-4485-AB14-0B859DEBC12F}"/>
    <cellStyle name="Normal 3 2 39 13 4" xfId="33102" xr:uid="{3CBACAA8-6EDA-4D36-919C-28575C009152}"/>
    <cellStyle name="Normal 3 2 39 14" xfId="33103" xr:uid="{E9E554E3-13D8-42AF-9917-DE1D28B7856B}"/>
    <cellStyle name="Normal 3 2 39 15" xfId="33104" xr:uid="{0CF5378B-79BD-4D44-88ED-67D25671B97D}"/>
    <cellStyle name="Normal 3 2 39 16" xfId="33105" xr:uid="{0B1EBC16-7282-4C66-A813-236863B3DBB2}"/>
    <cellStyle name="Normal 3 2 39 2" xfId="33106" xr:uid="{EE1AB1CE-E812-4356-8718-4752D68A3819}"/>
    <cellStyle name="Normal 3 2 39 2 10" xfId="33107" xr:uid="{C59775AE-7C99-4438-8A98-C0AC1CD08577}"/>
    <cellStyle name="Normal 3 2 39 2 11" xfId="33108" xr:uid="{36D914AB-D151-4582-830C-2821BE2809DE}"/>
    <cellStyle name="Normal 3 2 39 2 11 2" xfId="33109" xr:uid="{626D6C4A-8154-44E9-8C64-C8FE9122278E}"/>
    <cellStyle name="Normal 3 2 39 2 11 3" xfId="33110" xr:uid="{3421B8AE-1969-4D45-977C-2F14C79944FB}"/>
    <cellStyle name="Normal 3 2 39 2 11 4" xfId="33111" xr:uid="{24000C3A-2FE7-4F1F-8C16-C340A698887B}"/>
    <cellStyle name="Normal 3 2 39 2 12" xfId="33112" xr:uid="{E247AFEB-9916-4A63-B4CA-591624745D23}"/>
    <cellStyle name="Normal 3 2 39 2 13" xfId="33113" xr:uid="{CB4BDC98-01D9-49F0-B207-E391240F8393}"/>
    <cellStyle name="Normal 3 2 39 2 14" xfId="33114" xr:uid="{EE6213CF-CEEE-4A1B-8054-735306CAAC21}"/>
    <cellStyle name="Normal 3 2 39 2 2" xfId="33115" xr:uid="{BAC440AD-1AAC-40B7-8581-365276E588A1}"/>
    <cellStyle name="Normal 3 2 39 2 2 10" xfId="33116" xr:uid="{B08FA716-13A1-49F3-9F41-B76345696CE2}"/>
    <cellStyle name="Normal 3 2 39 2 2 11" xfId="33117" xr:uid="{0003F581-5593-4B4B-9EB3-39D3D07654FD}"/>
    <cellStyle name="Normal 3 2 39 2 2 2" xfId="33118" xr:uid="{10F73EFD-6092-4D7B-9DCB-1E928DBA6DA4}"/>
    <cellStyle name="Normal 3 2 39 2 2 2 10" xfId="33119" xr:uid="{DD5757CA-1593-4763-A49E-02E05C146ECC}"/>
    <cellStyle name="Normal 3 2 39 2 2 2 11" xfId="33120" xr:uid="{CBD49DA6-4232-45B2-9D4A-2C7CB1A9F26F}"/>
    <cellStyle name="Normal 3 2 39 2 2 2 2" xfId="33121" xr:uid="{09D39DBF-0C0F-4749-B059-055596540E6D}"/>
    <cellStyle name="Normal 3 2 39 2 2 2 2 2" xfId="33122" xr:uid="{340472CB-C6E1-43C8-A450-6C5A77C85A2E}"/>
    <cellStyle name="Normal 3 2 39 2 2 2 2 2 2" xfId="33123" xr:uid="{A88B1F00-E068-40A9-9696-6C11773C82E9}"/>
    <cellStyle name="Normal 3 2 39 2 2 2 2 2 3" xfId="33124" xr:uid="{B7DE4E5F-202D-420B-84F4-D3C773A1D6FB}"/>
    <cellStyle name="Normal 3 2 39 2 2 2 2 2 4" xfId="33125" xr:uid="{A44F6168-7678-4BD2-9BB5-9373C11104E8}"/>
    <cellStyle name="Normal 3 2 39 2 2 2 2 3" xfId="33126" xr:uid="{CC2D127E-063D-401C-B23E-8713269EFC78}"/>
    <cellStyle name="Normal 3 2 39 2 2 2 2 4" xfId="33127" xr:uid="{BB253C8E-97C3-440B-B901-552C33FE7340}"/>
    <cellStyle name="Normal 3 2 39 2 2 2 2 5" xfId="33128" xr:uid="{F6D2FF39-F0E0-49CB-BE7C-897FE2D89E07}"/>
    <cellStyle name="Normal 3 2 39 2 2 2 2 6" xfId="33129" xr:uid="{045D3D74-F23D-42F7-90E5-E286A6479DC2}"/>
    <cellStyle name="Normal 3 2 39 2 2 2 3" xfId="33130" xr:uid="{3D5BB227-5772-466E-94CD-A7A95B8DE315}"/>
    <cellStyle name="Normal 3 2 39 2 2 2 4" xfId="33131" xr:uid="{9B2DC2B7-ACE4-410A-8750-1AB425867B19}"/>
    <cellStyle name="Normal 3 2 39 2 2 2 5" xfId="33132" xr:uid="{168682F3-467D-46D4-A74B-B7A7C4352938}"/>
    <cellStyle name="Normal 3 2 39 2 2 2 6" xfId="33133" xr:uid="{9F92B763-4B6F-4E2F-9FE1-6FE34A1B82E6}"/>
    <cellStyle name="Normal 3 2 39 2 2 2 7" xfId="33134" xr:uid="{74ED35B2-1AEA-4923-93C7-9DB416A59561}"/>
    <cellStyle name="Normal 3 2 39 2 2 2 8" xfId="33135" xr:uid="{E8EDE98D-2AA9-40F9-A60E-B4E632C21679}"/>
    <cellStyle name="Normal 3 2 39 2 2 2 8 2" xfId="33136" xr:uid="{0678FD8E-82C2-4C6C-9BE6-D0927DFBB47B}"/>
    <cellStyle name="Normal 3 2 39 2 2 2 8 3" xfId="33137" xr:uid="{2DF60191-EEAF-432C-9B5E-C2DEDA45F71E}"/>
    <cellStyle name="Normal 3 2 39 2 2 2 8 4" xfId="33138" xr:uid="{6D528894-77CE-4DB1-B0F5-94649C3F23E3}"/>
    <cellStyle name="Normal 3 2 39 2 2 2 9" xfId="33139" xr:uid="{B2E57D2A-5DBD-41C4-A670-441E7046CA52}"/>
    <cellStyle name="Normal 3 2 39 2 2 3" xfId="33140" xr:uid="{C8969234-5789-404F-92B4-56CE22043C6A}"/>
    <cellStyle name="Normal 3 2 39 2 2 3 2" xfId="33141" xr:uid="{F410073C-3586-4E30-8774-A7B46EEBED78}"/>
    <cellStyle name="Normal 3 2 39 2 2 3 2 2" xfId="33142" xr:uid="{C1A0F090-539C-4224-AF94-ADC4AF3D4D11}"/>
    <cellStyle name="Normal 3 2 39 2 2 3 2 3" xfId="33143" xr:uid="{E474218E-DBDA-464E-B2B3-CA101D2AC3D9}"/>
    <cellStyle name="Normal 3 2 39 2 2 3 2 4" xfId="33144" xr:uid="{187547A9-6155-46FA-894C-AA09222D9F27}"/>
    <cellStyle name="Normal 3 2 39 2 2 3 3" xfId="33145" xr:uid="{531C923C-1A77-4AE8-B60E-7D60A8BE6F85}"/>
    <cellStyle name="Normal 3 2 39 2 2 3 4" xfId="33146" xr:uid="{09CADAA4-7F98-4E5A-AFC0-36B5AE969F1F}"/>
    <cellStyle name="Normal 3 2 39 2 2 3 5" xfId="33147" xr:uid="{0F40B2CB-3C4D-4DCA-8730-EAEFC051A596}"/>
    <cellStyle name="Normal 3 2 39 2 2 3 6" xfId="33148" xr:uid="{3E2BD9FD-30CD-4EF3-8CC1-84B981D525E7}"/>
    <cellStyle name="Normal 3 2 39 2 2 4" xfId="33149" xr:uid="{F4BFAD09-C881-42D3-80BA-9A7EB9CF270A}"/>
    <cellStyle name="Normal 3 2 39 2 2 5" xfId="33150" xr:uid="{314FE1C0-5867-4856-A2DF-D27120D577F3}"/>
    <cellStyle name="Normal 3 2 39 2 2 6" xfId="33151" xr:uid="{D0BECB9D-E5AB-4B30-8387-4E70A52479E5}"/>
    <cellStyle name="Normal 3 2 39 2 2 7" xfId="33152" xr:uid="{FD294A8D-D348-44D2-B0C8-029A3658CE6D}"/>
    <cellStyle name="Normal 3 2 39 2 2 8" xfId="33153" xr:uid="{97C4318C-43BB-4818-9743-A9778240537F}"/>
    <cellStyle name="Normal 3 2 39 2 2 8 2" xfId="33154" xr:uid="{5C557DFA-06A4-4B86-927A-784D480121F6}"/>
    <cellStyle name="Normal 3 2 39 2 2 8 3" xfId="33155" xr:uid="{58BE0CE8-4E63-4178-AFD5-DD0280939D26}"/>
    <cellStyle name="Normal 3 2 39 2 2 8 4" xfId="33156" xr:uid="{D29EC16B-C79F-4980-BB61-681AC3517583}"/>
    <cellStyle name="Normal 3 2 39 2 2 9" xfId="33157" xr:uid="{AF2C8BE2-B782-45B5-A219-EFEF00BF27E3}"/>
    <cellStyle name="Normal 3 2 39 2 3" xfId="33158" xr:uid="{80D5525D-4BC7-4F81-A21D-DD59733D05A3}"/>
    <cellStyle name="Normal 3 2 39 2 4" xfId="33159" xr:uid="{5F5A9448-CF7A-45D2-A448-4F001D7E7D5D}"/>
    <cellStyle name="Normal 3 2 39 2 5" xfId="33160" xr:uid="{D46F4FC6-A6D3-4B73-B621-4F74B5D7C063}"/>
    <cellStyle name="Normal 3 2 39 2 5 2" xfId="33161" xr:uid="{C8371B9B-5CBC-4CF5-9099-D3F737EC983F}"/>
    <cellStyle name="Normal 3 2 39 2 5 2 2" xfId="33162" xr:uid="{119F55FF-7B0C-4A9D-AE4D-C97F6CCE7FD4}"/>
    <cellStyle name="Normal 3 2 39 2 5 2 3" xfId="33163" xr:uid="{D64D7364-E174-4BC2-B60C-BDF6C0660A4E}"/>
    <cellStyle name="Normal 3 2 39 2 5 2 4" xfId="33164" xr:uid="{A97610DF-11F1-4CF3-8067-10D21F68E103}"/>
    <cellStyle name="Normal 3 2 39 2 5 3" xfId="33165" xr:uid="{86ECFDAA-CC13-4C6B-8023-95FDA33B85A0}"/>
    <cellStyle name="Normal 3 2 39 2 5 4" xfId="33166" xr:uid="{AE556E7F-02B3-4BF5-A584-1486A05C710D}"/>
    <cellStyle name="Normal 3 2 39 2 5 5" xfId="33167" xr:uid="{7F836F89-18A0-4142-9D7A-71BF7FA18E3E}"/>
    <cellStyle name="Normal 3 2 39 2 5 6" xfId="33168" xr:uid="{A098D6BF-DA42-455E-8120-7B9291B70D3B}"/>
    <cellStyle name="Normal 3 2 39 2 6" xfId="33169" xr:uid="{1DC18AC6-2163-4B26-B9CC-5AA16FD418AD}"/>
    <cellStyle name="Normal 3 2 39 2 7" xfId="33170" xr:uid="{93AEB1B4-6F3A-4A56-A506-CCAEA636D4F0}"/>
    <cellStyle name="Normal 3 2 39 2 8" xfId="33171" xr:uid="{0483AD1C-BA4D-4BF0-966A-7632EFF0AA85}"/>
    <cellStyle name="Normal 3 2 39 2 9" xfId="33172" xr:uid="{5C320D1F-3D5F-4709-B409-DC492DD5F328}"/>
    <cellStyle name="Normal 3 2 39 3" xfId="33173" xr:uid="{8E82E8C7-76E1-464D-9D0F-C9F292A14A47}"/>
    <cellStyle name="Normal 3 2 39 4" xfId="33174" xr:uid="{59E70C9A-C0D1-4759-9B36-A78C081B7B1C}"/>
    <cellStyle name="Normal 3 2 39 5" xfId="33175" xr:uid="{7FC699AA-1975-4B46-8793-798F2C1CD14E}"/>
    <cellStyle name="Normal 3 2 39 5 10" xfId="33176" xr:uid="{831CC86C-F2F6-408F-A352-A4C25C85F5E0}"/>
    <cellStyle name="Normal 3 2 39 5 11" xfId="33177" xr:uid="{3B70C12A-312E-42FA-8CB5-76C186498AA5}"/>
    <cellStyle name="Normal 3 2 39 5 2" xfId="33178" xr:uid="{0111A2AD-18F6-4A75-A482-8DC836CA5C0B}"/>
    <cellStyle name="Normal 3 2 39 5 2 10" xfId="33179" xr:uid="{67BD8992-C9C9-4244-B075-0492421E7F1B}"/>
    <cellStyle name="Normal 3 2 39 5 2 11" xfId="33180" xr:uid="{11E5FDDC-6801-464F-A509-928A0F4C586F}"/>
    <cellStyle name="Normal 3 2 39 5 2 2" xfId="33181" xr:uid="{1C257BB3-DEBF-4218-9C33-BB7D5F4AA3C5}"/>
    <cellStyle name="Normal 3 2 39 5 2 2 2" xfId="33182" xr:uid="{D11D7FB9-5CD0-4BB2-AEE0-0B430291ED6A}"/>
    <cellStyle name="Normal 3 2 39 5 2 2 2 2" xfId="33183" xr:uid="{F9E3BAE5-FCE7-4CC5-B270-D033DC3E3AA0}"/>
    <cellStyle name="Normal 3 2 39 5 2 2 2 3" xfId="33184" xr:uid="{7FC15BE0-7136-4995-B230-7F82B6100A0B}"/>
    <cellStyle name="Normal 3 2 39 5 2 2 2 4" xfId="33185" xr:uid="{853DA785-3AB2-49E5-BA6F-A33D6CD9FF73}"/>
    <cellStyle name="Normal 3 2 39 5 2 2 3" xfId="33186" xr:uid="{6D984A5F-F4F1-4DC4-B4B7-FB178C380D76}"/>
    <cellStyle name="Normal 3 2 39 5 2 2 4" xfId="33187" xr:uid="{85396DA1-B5A2-42E5-B3D2-2F3A7156C59A}"/>
    <cellStyle name="Normal 3 2 39 5 2 2 5" xfId="33188" xr:uid="{087BCE1B-EDB5-457C-AF04-86791B0C5055}"/>
    <cellStyle name="Normal 3 2 39 5 2 2 6" xfId="33189" xr:uid="{186AAF04-3981-4986-BB3C-AA3188C818E3}"/>
    <cellStyle name="Normal 3 2 39 5 2 3" xfId="33190" xr:uid="{4152D453-49A6-4D53-AFC9-5AA1AFDB5780}"/>
    <cellStyle name="Normal 3 2 39 5 2 4" xfId="33191" xr:uid="{9E087915-DE86-473F-970A-AF761FCAC1ED}"/>
    <cellStyle name="Normal 3 2 39 5 2 5" xfId="33192" xr:uid="{EF921B43-99CA-467A-AE6D-CB6238F09948}"/>
    <cellStyle name="Normal 3 2 39 5 2 6" xfId="33193" xr:uid="{768F307C-A1B2-482A-86C4-C2DDD1C44497}"/>
    <cellStyle name="Normal 3 2 39 5 2 7" xfId="33194" xr:uid="{D48B1FB9-BD88-4A29-BEF2-9704A31902D5}"/>
    <cellStyle name="Normal 3 2 39 5 2 8" xfId="33195" xr:uid="{BC364A89-9BC3-4071-B776-D3B42F659D7B}"/>
    <cellStyle name="Normal 3 2 39 5 2 8 2" xfId="33196" xr:uid="{E93CB405-44FD-463D-B13C-9FD88B8C2071}"/>
    <cellStyle name="Normal 3 2 39 5 2 8 3" xfId="33197" xr:uid="{5AAD514C-C7AB-432E-972C-6FD09170CE66}"/>
    <cellStyle name="Normal 3 2 39 5 2 8 4" xfId="33198" xr:uid="{63DA4057-CA25-4BB0-A142-CDE7C00FAAB9}"/>
    <cellStyle name="Normal 3 2 39 5 2 9" xfId="33199" xr:uid="{29E3DE5B-F88C-477E-9B98-D0DAC2A4A08D}"/>
    <cellStyle name="Normal 3 2 39 5 3" xfId="33200" xr:uid="{E1C08F85-07C3-4B13-9268-688727F8A3DD}"/>
    <cellStyle name="Normal 3 2 39 5 3 2" xfId="33201" xr:uid="{CACDCAF4-99AD-4597-9E82-618CA48C9968}"/>
    <cellStyle name="Normal 3 2 39 5 3 2 2" xfId="33202" xr:uid="{A98AF7CA-35B9-468A-9793-8DC886ABA685}"/>
    <cellStyle name="Normal 3 2 39 5 3 2 3" xfId="33203" xr:uid="{C7C8E30D-0C08-4D80-B36D-EFF122A30869}"/>
    <cellStyle name="Normal 3 2 39 5 3 2 4" xfId="33204" xr:uid="{089EACB3-9BB6-4467-AA8E-A3334AEAA7DC}"/>
    <cellStyle name="Normal 3 2 39 5 3 3" xfId="33205" xr:uid="{0DB5FE81-00E1-47A3-961E-5A743101880F}"/>
    <cellStyle name="Normal 3 2 39 5 3 4" xfId="33206" xr:uid="{83531973-5391-443B-95C8-F4D3D45F7781}"/>
    <cellStyle name="Normal 3 2 39 5 3 5" xfId="33207" xr:uid="{E91DA82E-EF9D-4E30-95C7-4889463ED48F}"/>
    <cellStyle name="Normal 3 2 39 5 3 6" xfId="33208" xr:uid="{22F504FE-7C82-45F2-9980-A9DBD0455D3C}"/>
    <cellStyle name="Normal 3 2 39 5 4" xfId="33209" xr:uid="{A16A13E3-4D86-4540-BFFB-B17B33BD243A}"/>
    <cellStyle name="Normal 3 2 39 5 5" xfId="33210" xr:uid="{951AF956-FB7E-42B4-BFBF-E6250C75CFF8}"/>
    <cellStyle name="Normal 3 2 39 5 6" xfId="33211" xr:uid="{E0EF98C6-6799-4CC1-B855-823A72509FCF}"/>
    <cellStyle name="Normal 3 2 39 5 7" xfId="33212" xr:uid="{C0C546DB-93B1-4779-AC74-A7F0BE6EF200}"/>
    <cellStyle name="Normal 3 2 39 5 8" xfId="33213" xr:uid="{8033AA5E-DD70-458F-97D3-647716188B6D}"/>
    <cellStyle name="Normal 3 2 39 5 8 2" xfId="33214" xr:uid="{7CFAA201-4AC8-4662-B2AF-5C0689FA8D88}"/>
    <cellStyle name="Normal 3 2 39 5 8 3" xfId="33215" xr:uid="{9DDD8D2F-AA91-4227-83FC-9E7E3F67183C}"/>
    <cellStyle name="Normal 3 2 39 5 8 4" xfId="33216" xr:uid="{2E6399A6-B096-440A-8159-D38D5CFF41D2}"/>
    <cellStyle name="Normal 3 2 39 5 9" xfId="33217" xr:uid="{329C30AE-380E-4986-BEEF-ECC3A099FB7E}"/>
    <cellStyle name="Normal 3 2 39 6" xfId="33218" xr:uid="{0B7F8AF1-A8D1-4819-ADBD-9D3120247684}"/>
    <cellStyle name="Normal 3 2 39 7" xfId="33219" xr:uid="{80FAFCAF-94AF-4415-B929-A7A7647A7BB2}"/>
    <cellStyle name="Normal 3 2 39 7 2" xfId="33220" xr:uid="{85D63720-A747-4B30-BB73-54DA07D54AE4}"/>
    <cellStyle name="Normal 3 2 39 7 2 2" xfId="33221" xr:uid="{E68752D7-3E02-4977-B341-3CF173041E7C}"/>
    <cellStyle name="Normal 3 2 39 7 2 3" xfId="33222" xr:uid="{64A16783-B953-4959-AE10-0A545E77F5A0}"/>
    <cellStyle name="Normal 3 2 39 7 2 4" xfId="33223" xr:uid="{36CE6AFA-EBC2-4F27-BA58-200A12D0A582}"/>
    <cellStyle name="Normal 3 2 39 7 3" xfId="33224" xr:uid="{99122DAF-1F1A-41BE-ACFE-68AB37DEA428}"/>
    <cellStyle name="Normal 3 2 39 7 4" xfId="33225" xr:uid="{C04D9256-0801-4A08-87B1-5B69E2D30951}"/>
    <cellStyle name="Normal 3 2 39 7 5" xfId="33226" xr:uid="{DE7A2837-E827-4D96-8919-946045AD9FC3}"/>
    <cellStyle name="Normal 3 2 39 7 6" xfId="33227" xr:uid="{98AEBA01-877D-43D9-9C3B-C64188416137}"/>
    <cellStyle name="Normal 3 2 39 8" xfId="33228" xr:uid="{C3A5F161-39A8-4503-8B2E-4517F820B53F}"/>
    <cellStyle name="Normal 3 2 39 9" xfId="33229" xr:uid="{3F63CE7C-1A29-464F-BB52-F8487EFD6D47}"/>
    <cellStyle name="Normal 3 2 4" xfId="33230" xr:uid="{ACE98E67-3E96-4D2D-8558-3675F02B7E90}"/>
    <cellStyle name="Normal 3 2 4 10" xfId="33231" xr:uid="{3704EBF9-04FB-431C-9F70-A762A6663DCD}"/>
    <cellStyle name="Normal 3 2 4 11" xfId="33232" xr:uid="{815A9154-36CB-4D49-ABB8-D6388DBA0B82}"/>
    <cellStyle name="Normal 3 2 4 2" xfId="33233" xr:uid="{20CF29DD-09CC-4369-B0B2-7CA711E8A140}"/>
    <cellStyle name="Normal 3 2 4 2 2" xfId="33234" xr:uid="{2040B481-C2BF-466D-8AD3-20AC40C627EC}"/>
    <cellStyle name="Normal 3 2 4 2 3" xfId="33235" xr:uid="{62E4F6F9-E22A-4648-9459-30FBBCD7D679}"/>
    <cellStyle name="Normal 3 2 4 2 4" xfId="33236" xr:uid="{C84A5CDF-2874-4CF6-B8F6-691653857D33}"/>
    <cellStyle name="Normal 3 2 4 2 5" xfId="33237" xr:uid="{CC558804-E81E-45F5-9596-3BA653B73C50}"/>
    <cellStyle name="Normal 3 2 4 2 6" xfId="33238" xr:uid="{FE358C03-36BB-4DCC-A2F5-46F1B8398222}"/>
    <cellStyle name="Normal 3 2 4 3" xfId="33239" xr:uid="{63C0D86E-E44E-450B-BB12-AEE55564CCDF}"/>
    <cellStyle name="Normal 3 2 4 3 2" xfId="33240" xr:uid="{0C22C9DF-3C02-4272-BCD3-276C41E98959}"/>
    <cellStyle name="Normal 3 2 4 3 3" xfId="33241" xr:uid="{2AC2ACEF-7A95-4850-888F-7FB86708058A}"/>
    <cellStyle name="Normal 3 2 4 3 4" xfId="33242" xr:uid="{45D149B1-8753-4709-855E-A23F1291022C}"/>
    <cellStyle name="Normal 3 2 4 3 5" xfId="33243" xr:uid="{F3602CD6-D2EB-45F8-9793-8FD82A4D1CA9}"/>
    <cellStyle name="Normal 3 2 4 3 6" xfId="33244" xr:uid="{EC96343A-6B91-47AB-81F2-BA6E90210B00}"/>
    <cellStyle name="Normal 3 2 4 4" xfId="33245" xr:uid="{59B77676-EB9C-49B3-A127-84A802513DFE}"/>
    <cellStyle name="Normal 3 2 4 4 2" xfId="33246" xr:uid="{D324BF8A-EB38-48DE-995F-28C790C14433}"/>
    <cellStyle name="Normal 3 2 4 4 3" xfId="33247" xr:uid="{2DA4D27E-C27D-444E-A43F-88E981E7BA8E}"/>
    <cellStyle name="Normal 3 2 4 4 4" xfId="33248" xr:uid="{518DA195-10AD-43B6-9AF0-A9AFB60555FF}"/>
    <cellStyle name="Normal 3 2 4 4 5" xfId="33249" xr:uid="{C9D56F0E-A968-4A0B-8791-B5676CED2E86}"/>
    <cellStyle name="Normal 3 2 4 4 6" xfId="33250" xr:uid="{52E948BE-3B6E-453E-AD89-5AB194A51937}"/>
    <cellStyle name="Normal 3 2 4 5" xfId="33251" xr:uid="{73CC7B85-6983-4B32-BEAB-A5D8B0E0B4BD}"/>
    <cellStyle name="Normal 3 2 4 5 2" xfId="33252" xr:uid="{A7694F4E-C7E1-49AD-B137-A366F64EC41A}"/>
    <cellStyle name="Normal 3 2 4 5 3" xfId="33253" xr:uid="{F1222C67-C6C2-4D4D-A89D-649AF9C73AA1}"/>
    <cellStyle name="Normal 3 2 4 5 4" xfId="33254" xr:uid="{80721994-2769-4723-803A-0D8A44D934D2}"/>
    <cellStyle name="Normal 3 2 4 5 5" xfId="33255" xr:uid="{F4D8CA12-8B59-468D-974E-0982C1D1EB16}"/>
    <cellStyle name="Normal 3 2 4 5 6" xfId="33256" xr:uid="{5F524F83-97C2-425F-86F7-CC6FB449DC6E}"/>
    <cellStyle name="Normal 3 2 4 6" xfId="33257" xr:uid="{9D98239D-75AC-41EC-905F-153A01EB1CCF}"/>
    <cellStyle name="Normal 3 2 4 6 2" xfId="33258" xr:uid="{0EA2F4D3-CD70-40AA-94D3-A2DDABF56752}"/>
    <cellStyle name="Normal 3 2 4 6 3" xfId="33259" xr:uid="{732B2AB9-0708-4B36-A246-93BB4642AD7F}"/>
    <cellStyle name="Normal 3 2 4 6 4" xfId="33260" xr:uid="{8446E8C8-1507-4151-B16F-A7EA37587F41}"/>
    <cellStyle name="Normal 3 2 4 6 5" xfId="33261" xr:uid="{9C0C53FB-E591-4483-83FD-7E90EAF0C1F8}"/>
    <cellStyle name="Normal 3 2 4 6 6" xfId="33262" xr:uid="{511FD6A5-280A-4FD8-87BB-36EFDD2F0F92}"/>
    <cellStyle name="Normal 3 2 4 7" xfId="33263" xr:uid="{D536B88B-0256-4CC4-BDA3-DD8C97A2664A}"/>
    <cellStyle name="Normal 3 2 4 8" xfId="33264" xr:uid="{5B43C6B3-A968-4C25-9471-D96D74893800}"/>
    <cellStyle name="Normal 3 2 4 9" xfId="33265" xr:uid="{5300A22A-2AA0-423E-8950-EB73B7E33483}"/>
    <cellStyle name="Normal 3 2 40" xfId="33266" xr:uid="{118A1F58-D41A-4BCC-A633-D02EBE916638}"/>
    <cellStyle name="Normal 3 2 41" xfId="33267" xr:uid="{648455DC-3862-4623-B63D-8E6465A02038}"/>
    <cellStyle name="Normal 3 2 42" xfId="33268" xr:uid="{E6ACEEFA-19C1-4A9B-ACF5-3B9EAC3431DE}"/>
    <cellStyle name="Normal 3 2 43" xfId="33269" xr:uid="{7C47FB23-9B5F-44F3-92CA-600DC0C83120}"/>
    <cellStyle name="Normal 3 2 44" xfId="33270" xr:uid="{A746427C-1DB4-4362-9CEB-70268C1BF4AB}"/>
    <cellStyle name="Normal 3 2 45" xfId="33271" xr:uid="{192BC41B-1D8D-4FC5-800B-F0C3DE4B2116}"/>
    <cellStyle name="Normal 3 2 46" xfId="33272" xr:uid="{4FE1896F-4E01-441A-971D-66DC00B5FDE1}"/>
    <cellStyle name="Normal 3 2 47" xfId="33273" xr:uid="{81D3C5DA-CF02-47D0-970E-53825EA468A6}"/>
    <cellStyle name="Normal 3 2 47 10" xfId="33274" xr:uid="{2D0976E9-B054-47CA-BD33-B8288E988EAC}"/>
    <cellStyle name="Normal 3 2 47 11" xfId="33275" xr:uid="{9D959457-3053-4D49-864A-9C7992082F12}"/>
    <cellStyle name="Normal 3 2 47 11 2" xfId="33276" xr:uid="{C5B2DFDE-C4F8-4C36-BA69-317F97A63538}"/>
    <cellStyle name="Normal 3 2 47 11 3" xfId="33277" xr:uid="{851DB1A1-61D6-4291-AF0C-0C30FD747604}"/>
    <cellStyle name="Normal 3 2 47 11 4" xfId="33278" xr:uid="{8EDDBF01-288F-4675-BF62-DE54471CC372}"/>
    <cellStyle name="Normal 3 2 47 12" xfId="33279" xr:uid="{9DCB642C-7FF7-438B-A6CE-88C9B59CE93A}"/>
    <cellStyle name="Normal 3 2 47 13" xfId="33280" xr:uid="{F5E1396C-B24B-4957-97F7-BF1A90C051E8}"/>
    <cellStyle name="Normal 3 2 47 14" xfId="33281" xr:uid="{E66E54BE-8AD3-4A5D-BD77-B8DDD3C41E24}"/>
    <cellStyle name="Normal 3 2 47 2" xfId="33282" xr:uid="{AD97E850-BB34-4BC0-B3ED-16553DEC7FE2}"/>
    <cellStyle name="Normal 3 2 47 2 10" xfId="33283" xr:uid="{BC97039D-4E0E-49DD-A88D-7343FEFF8994}"/>
    <cellStyle name="Normal 3 2 47 2 11" xfId="33284" xr:uid="{1F205C26-D04A-41E2-BD51-11C18ACD4150}"/>
    <cellStyle name="Normal 3 2 47 2 2" xfId="33285" xr:uid="{F9920DFB-C200-445E-A553-DB85A2E19B48}"/>
    <cellStyle name="Normal 3 2 47 2 2 10" xfId="33286" xr:uid="{4ADD6213-4BC0-4CA7-92FE-F18E217CEA50}"/>
    <cellStyle name="Normal 3 2 47 2 2 11" xfId="33287" xr:uid="{F8B384E9-514E-48DF-9CC3-46670740D5B0}"/>
    <cellStyle name="Normal 3 2 47 2 2 2" xfId="33288" xr:uid="{03520831-6D11-4A6B-8418-6A7FEC1B1E9C}"/>
    <cellStyle name="Normal 3 2 47 2 2 2 2" xfId="33289" xr:uid="{4408F83E-ECB6-4416-8AA1-4F8299A96414}"/>
    <cellStyle name="Normal 3 2 47 2 2 2 2 2" xfId="33290" xr:uid="{8B9DED6B-7571-48C8-ADFF-90B62E41D6FB}"/>
    <cellStyle name="Normal 3 2 47 2 2 2 2 3" xfId="33291" xr:uid="{086EC52B-83F2-4C1A-B743-AE03880A0B6E}"/>
    <cellStyle name="Normal 3 2 47 2 2 2 2 4" xfId="33292" xr:uid="{5EB70F19-D0B7-4EF9-889C-7A6C45747BF7}"/>
    <cellStyle name="Normal 3 2 47 2 2 2 3" xfId="33293" xr:uid="{EEBBBC9D-93D1-4E06-B099-68A1ABA0245A}"/>
    <cellStyle name="Normal 3 2 47 2 2 2 4" xfId="33294" xr:uid="{7522A5FE-DD9B-4611-B798-DDBEE6553590}"/>
    <cellStyle name="Normal 3 2 47 2 2 2 5" xfId="33295" xr:uid="{1522895F-1302-459E-BA49-A2C3FC232F16}"/>
    <cellStyle name="Normal 3 2 47 2 2 2 6" xfId="33296" xr:uid="{3F9C6BE9-1C49-402A-868C-62B823AE88F4}"/>
    <cellStyle name="Normal 3 2 47 2 2 3" xfId="33297" xr:uid="{1F6A6E98-F396-4E7D-A499-1AF708325D2A}"/>
    <cellStyle name="Normal 3 2 47 2 2 4" xfId="33298" xr:uid="{9D90E308-7D6F-4F8F-BCBF-C49150694EF4}"/>
    <cellStyle name="Normal 3 2 47 2 2 5" xfId="33299" xr:uid="{6384C9D0-EC8F-465E-B5D6-89728C0916CA}"/>
    <cellStyle name="Normal 3 2 47 2 2 6" xfId="33300" xr:uid="{B3F43846-66FD-4DB8-81D5-D1BC8AB88FD4}"/>
    <cellStyle name="Normal 3 2 47 2 2 7" xfId="33301" xr:uid="{807E4E71-F7A3-4C93-AEA9-322D90BB5D60}"/>
    <cellStyle name="Normal 3 2 47 2 2 8" xfId="33302" xr:uid="{157B0C56-E3CB-4F02-8286-384D881262CA}"/>
    <cellStyle name="Normal 3 2 47 2 2 8 2" xfId="33303" xr:uid="{1C79536A-7480-4544-8538-F665C0E2E908}"/>
    <cellStyle name="Normal 3 2 47 2 2 8 3" xfId="33304" xr:uid="{16C89410-F658-44F9-98C8-C677E4931816}"/>
    <cellStyle name="Normal 3 2 47 2 2 8 4" xfId="33305" xr:uid="{EFC3E83C-2B30-493D-8ECD-0F97CC8CBADC}"/>
    <cellStyle name="Normal 3 2 47 2 2 9" xfId="33306" xr:uid="{20E1E2A3-2B3B-4F6A-BD40-48814C720697}"/>
    <cellStyle name="Normal 3 2 47 2 3" xfId="33307" xr:uid="{1006CD13-28AC-4234-BE8A-152DA221DEC6}"/>
    <cellStyle name="Normal 3 2 47 2 3 2" xfId="33308" xr:uid="{A59279F5-9605-4C9B-A277-21E299ACC77E}"/>
    <cellStyle name="Normal 3 2 47 2 3 2 2" xfId="33309" xr:uid="{7E17808A-E785-40ED-83EF-9739027454E1}"/>
    <cellStyle name="Normal 3 2 47 2 3 2 3" xfId="33310" xr:uid="{3BD86361-2EAC-4B85-B575-975455B0277F}"/>
    <cellStyle name="Normal 3 2 47 2 3 2 4" xfId="33311" xr:uid="{5A3800BB-CB98-433A-B5B1-48503B921364}"/>
    <cellStyle name="Normal 3 2 47 2 3 3" xfId="33312" xr:uid="{597D7974-EE73-4644-9ED9-B4238519712C}"/>
    <cellStyle name="Normal 3 2 47 2 3 4" xfId="33313" xr:uid="{B2D1D9EC-BC51-4178-B701-DF714198B7D9}"/>
    <cellStyle name="Normal 3 2 47 2 3 5" xfId="33314" xr:uid="{D6888D65-2F40-4E7D-9F3E-6AF02A28EB17}"/>
    <cellStyle name="Normal 3 2 47 2 3 6" xfId="33315" xr:uid="{0C6553C4-2D99-4F28-BDED-10BED0B6B721}"/>
    <cellStyle name="Normal 3 2 47 2 4" xfId="33316" xr:uid="{1EBD8C6C-8C96-46B5-A1EA-51165FAE425E}"/>
    <cellStyle name="Normal 3 2 47 2 5" xfId="33317" xr:uid="{F7219CA2-49F5-40DA-8097-D9A934B844C1}"/>
    <cellStyle name="Normal 3 2 47 2 6" xfId="33318" xr:uid="{C5CC1884-713B-4F48-A881-39B07899C24E}"/>
    <cellStyle name="Normal 3 2 47 2 7" xfId="33319" xr:uid="{B4117239-D3A3-4F52-B9DE-F02C47BC3E15}"/>
    <cellStyle name="Normal 3 2 47 2 8" xfId="33320" xr:uid="{CBB6B406-425F-4DCD-84BC-06C774CD4236}"/>
    <cellStyle name="Normal 3 2 47 2 8 2" xfId="33321" xr:uid="{EA97762B-5ED3-438E-B54F-71D0EFE32665}"/>
    <cellStyle name="Normal 3 2 47 2 8 3" xfId="33322" xr:uid="{58D0F67F-020A-462F-88CC-7E772E910D4E}"/>
    <cellStyle name="Normal 3 2 47 2 8 4" xfId="33323" xr:uid="{94DC6D7D-3E99-46C9-91C8-95C3761DD2F4}"/>
    <cellStyle name="Normal 3 2 47 2 9" xfId="33324" xr:uid="{0A57CE15-87AB-4D1F-BCA5-E473D171CF13}"/>
    <cellStyle name="Normal 3 2 47 3" xfId="33325" xr:uid="{5BAEFF03-2858-4A08-B89E-E6F7E14F0A9C}"/>
    <cellStyle name="Normal 3 2 47 4" xfId="33326" xr:uid="{8D05D272-FCC0-4459-B4A4-92BF7E408185}"/>
    <cellStyle name="Normal 3 2 47 5" xfId="33327" xr:uid="{04CDB111-8E71-45E6-8196-105E441FB810}"/>
    <cellStyle name="Normal 3 2 47 5 2" xfId="33328" xr:uid="{49B88707-6FC9-4441-929F-D6EC436853CC}"/>
    <cellStyle name="Normal 3 2 47 5 2 2" xfId="33329" xr:uid="{74EF9F16-51E4-4340-8776-D6E158B47CC6}"/>
    <cellStyle name="Normal 3 2 47 5 2 3" xfId="33330" xr:uid="{C9887118-F255-40D2-A129-2E9DAA688A19}"/>
    <cellStyle name="Normal 3 2 47 5 2 4" xfId="33331" xr:uid="{AD081B10-39BC-47A2-865B-D8D9E1FC124D}"/>
    <cellStyle name="Normal 3 2 47 5 3" xfId="33332" xr:uid="{DF5A0F60-07F5-4B25-AC67-2C8CFF5E90FA}"/>
    <cellStyle name="Normal 3 2 47 5 4" xfId="33333" xr:uid="{EFB4DD48-B5A1-454B-8B4E-57322053D36D}"/>
    <cellStyle name="Normal 3 2 47 5 5" xfId="33334" xr:uid="{545887B2-5443-4CB8-AFE3-11B69B5F8493}"/>
    <cellStyle name="Normal 3 2 47 5 6" xfId="33335" xr:uid="{740B46B1-BB3E-4058-BF0D-993627680BF8}"/>
    <cellStyle name="Normal 3 2 47 6" xfId="33336" xr:uid="{57894F51-C803-4A03-911E-799F597ED90B}"/>
    <cellStyle name="Normal 3 2 47 7" xfId="33337" xr:uid="{08E138C1-1A09-4757-B1B9-A4F34BF1C7FB}"/>
    <cellStyle name="Normal 3 2 47 8" xfId="33338" xr:uid="{2E21D5C1-264A-4BC2-B88C-67F58507E875}"/>
    <cellStyle name="Normal 3 2 47 9" xfId="33339" xr:uid="{452AE84A-9E16-43F2-8382-E90027ADDC1B}"/>
    <cellStyle name="Normal 3 2 48" xfId="33340" xr:uid="{DFE5963F-69A1-4441-B244-FFF0859A5AA5}"/>
    <cellStyle name="Normal 3 2 49" xfId="33341" xr:uid="{DC639636-869B-44E3-BA82-BD04925B0897}"/>
    <cellStyle name="Normal 3 2 49 10" xfId="33342" xr:uid="{549A4D6E-4763-493B-8CF2-82A898DF8F39}"/>
    <cellStyle name="Normal 3 2 49 11" xfId="33343" xr:uid="{E6776F55-07D1-458B-89EE-15CBF45E5547}"/>
    <cellStyle name="Normal 3 2 49 2" xfId="33344" xr:uid="{AD40034B-750A-4E1A-831A-B39759FC2A4F}"/>
    <cellStyle name="Normal 3 2 49 2 10" xfId="33345" xr:uid="{72CCF20F-D5E5-4B39-9153-74F412774494}"/>
    <cellStyle name="Normal 3 2 49 2 11" xfId="33346" xr:uid="{B78AFFDC-E190-4D96-AEEB-8A1EB9ABE877}"/>
    <cellStyle name="Normal 3 2 49 2 2" xfId="33347" xr:uid="{225C1322-7296-41E6-B337-2E1D6C77EE40}"/>
    <cellStyle name="Normal 3 2 49 2 2 2" xfId="33348" xr:uid="{DE3F2806-8239-47AE-9610-65F27F62E3F5}"/>
    <cellStyle name="Normal 3 2 49 2 2 2 2" xfId="33349" xr:uid="{DD96E1EF-4718-4672-850F-FC8534902586}"/>
    <cellStyle name="Normal 3 2 49 2 2 2 3" xfId="33350" xr:uid="{38DF7AFF-4043-40E3-AA69-95FD42948C54}"/>
    <cellStyle name="Normal 3 2 49 2 2 2 4" xfId="33351" xr:uid="{34BAE46F-248A-4706-87BC-D71397014E90}"/>
    <cellStyle name="Normal 3 2 49 2 2 3" xfId="33352" xr:uid="{BCD6146B-FA85-4B69-A1CE-617E9B370213}"/>
    <cellStyle name="Normal 3 2 49 2 2 4" xfId="33353" xr:uid="{68A0AA0F-8C7B-4DBE-A259-140BD797DE6F}"/>
    <cellStyle name="Normal 3 2 49 2 2 5" xfId="33354" xr:uid="{C55C636B-8F7D-4E5D-958B-EC0B19E5205C}"/>
    <cellStyle name="Normal 3 2 49 2 2 6" xfId="33355" xr:uid="{77A69BD7-C80C-414A-9FFD-638645DC1978}"/>
    <cellStyle name="Normal 3 2 49 2 3" xfId="33356" xr:uid="{0C886795-4B4F-48E0-9FE3-2C656B737439}"/>
    <cellStyle name="Normal 3 2 49 2 4" xfId="33357" xr:uid="{138736B8-E58A-4A6B-9DC4-4F136FCFA258}"/>
    <cellStyle name="Normal 3 2 49 2 5" xfId="33358" xr:uid="{7EC23DF1-2200-4A46-807B-F9F0CB311F0E}"/>
    <cellStyle name="Normal 3 2 49 2 6" xfId="33359" xr:uid="{F1EC824A-B8DF-4335-B3B6-12E23EF555A3}"/>
    <cellStyle name="Normal 3 2 49 2 7" xfId="33360" xr:uid="{D5AB4152-D79C-4426-BA59-137778159197}"/>
    <cellStyle name="Normal 3 2 49 2 8" xfId="33361" xr:uid="{238D81EA-B1BA-4EF8-A386-103F44F0C183}"/>
    <cellStyle name="Normal 3 2 49 2 8 2" xfId="33362" xr:uid="{07A86C18-0C26-4BC4-A00B-014D14A86926}"/>
    <cellStyle name="Normal 3 2 49 2 8 3" xfId="33363" xr:uid="{0B554BD2-703E-4087-9B76-7486E1D59CDE}"/>
    <cellStyle name="Normal 3 2 49 2 8 4" xfId="33364" xr:uid="{50929A1B-C438-45CE-AC14-61AA8FB65239}"/>
    <cellStyle name="Normal 3 2 49 2 9" xfId="33365" xr:uid="{0B67696B-1850-4912-96AD-382ADDEFDF9A}"/>
    <cellStyle name="Normal 3 2 49 3" xfId="33366" xr:uid="{9F4E9A7F-1C6A-4A6E-A88C-D6EFF59A06E7}"/>
    <cellStyle name="Normal 3 2 49 3 2" xfId="33367" xr:uid="{44062507-D580-49E1-8504-99220C05D0C0}"/>
    <cellStyle name="Normal 3 2 49 3 2 2" xfId="33368" xr:uid="{1AACAB7D-E827-45C6-AE52-A5255A6B7F6A}"/>
    <cellStyle name="Normal 3 2 49 3 2 3" xfId="33369" xr:uid="{F002D90A-270F-415F-B2FF-A35A93DDBA1C}"/>
    <cellStyle name="Normal 3 2 49 3 2 4" xfId="33370" xr:uid="{ADFEB701-2269-4AA9-ACDB-03B2F95DCFF6}"/>
    <cellStyle name="Normal 3 2 49 3 3" xfId="33371" xr:uid="{26A6D8F6-21AF-40F4-8A4F-107F4A90CD38}"/>
    <cellStyle name="Normal 3 2 49 3 4" xfId="33372" xr:uid="{634C6EA3-79FD-4127-80F3-345444ADD3D3}"/>
    <cellStyle name="Normal 3 2 49 3 5" xfId="33373" xr:uid="{74E0D5CB-6F25-4B20-BCE7-331000361916}"/>
    <cellStyle name="Normal 3 2 49 3 6" xfId="33374" xr:uid="{067A20C1-B9DD-45AF-B49E-2FAB8C8DF235}"/>
    <cellStyle name="Normal 3 2 49 4" xfId="33375" xr:uid="{08E84F8D-0E79-4E12-8EAD-766649AF6205}"/>
    <cellStyle name="Normal 3 2 49 5" xfId="33376" xr:uid="{624F64BE-6B4E-4B5F-90B1-FA7F5E6C0FB3}"/>
    <cellStyle name="Normal 3 2 49 6" xfId="33377" xr:uid="{5DD67304-F30A-423C-89B1-96D9548EDDE7}"/>
    <cellStyle name="Normal 3 2 49 7" xfId="33378" xr:uid="{23A094D0-67DF-4DEA-870B-B9BCAAC2C2B6}"/>
    <cellStyle name="Normal 3 2 49 8" xfId="33379" xr:uid="{01F1BF1D-382B-4D34-97C6-E1072BE22370}"/>
    <cellStyle name="Normal 3 2 49 8 2" xfId="33380" xr:uid="{8351074E-6234-4DCB-BF58-4D6CA6B8ECEB}"/>
    <cellStyle name="Normal 3 2 49 8 3" xfId="33381" xr:uid="{93BD0A92-0AC2-4D07-B2BA-0ABE903E295D}"/>
    <cellStyle name="Normal 3 2 49 8 4" xfId="33382" xr:uid="{C5ACF734-355A-4380-99FF-F7392BA2975A}"/>
    <cellStyle name="Normal 3 2 49 9" xfId="33383" xr:uid="{73EF18F9-8C96-4E86-9CEF-4205329DD17E}"/>
    <cellStyle name="Normal 3 2 5" xfId="33384" xr:uid="{E39B8717-3191-49D0-8882-9BFE398FABA5}"/>
    <cellStyle name="Normal 3 2 5 10" xfId="33385" xr:uid="{8D00DE21-DAA0-4DDF-854C-C032209C7CE5}"/>
    <cellStyle name="Normal 3 2 5 11" xfId="33386" xr:uid="{77BC95CB-A104-474C-B80E-6DB9D0A66D2E}"/>
    <cellStyle name="Normal 3 2 5 2" xfId="33387" xr:uid="{80939B12-3E7F-43B8-AA61-D18D4BE48535}"/>
    <cellStyle name="Normal 3 2 5 2 2" xfId="33388" xr:uid="{3589BA67-EC2A-4CB6-984F-70DBB5CACE37}"/>
    <cellStyle name="Normal 3 2 5 2 3" xfId="33389" xr:uid="{09238C80-26F9-478F-82D2-78AF45E43DAD}"/>
    <cellStyle name="Normal 3 2 5 2 4" xfId="33390" xr:uid="{D84DDE6F-8F14-43BF-8892-C1ADC9C33ED6}"/>
    <cellStyle name="Normal 3 2 5 2 5" xfId="33391" xr:uid="{C3D23AF8-E953-482F-8F5E-3D90755D29E6}"/>
    <cellStyle name="Normal 3 2 5 2 6" xfId="33392" xr:uid="{E40F7B8F-084F-42E1-A109-255DACE494E3}"/>
    <cellStyle name="Normal 3 2 5 3" xfId="33393" xr:uid="{3B49A811-65CD-446D-8FE9-7C171DF5C9F1}"/>
    <cellStyle name="Normal 3 2 5 3 2" xfId="33394" xr:uid="{0F772C17-FE0B-43D1-B7CA-926693D5B7C2}"/>
    <cellStyle name="Normal 3 2 5 3 3" xfId="33395" xr:uid="{73B0365C-DE9F-4CDA-A95C-530257CD95BB}"/>
    <cellStyle name="Normal 3 2 5 3 4" xfId="33396" xr:uid="{B36D73B5-0111-400B-9081-B6384F772520}"/>
    <cellStyle name="Normal 3 2 5 3 5" xfId="33397" xr:uid="{651C58CE-F790-44D2-89FB-C8CA1FB5F450}"/>
    <cellStyle name="Normal 3 2 5 3 6" xfId="33398" xr:uid="{217AD608-4BAC-4D74-A640-0D1255449FA9}"/>
    <cellStyle name="Normal 3 2 5 4" xfId="33399" xr:uid="{7ED8374A-3C60-48F3-A6E1-C342D0F44D40}"/>
    <cellStyle name="Normal 3 2 5 4 2" xfId="33400" xr:uid="{BC0B39C4-9ED3-4B04-BFD8-05435E000D78}"/>
    <cellStyle name="Normal 3 2 5 4 3" xfId="33401" xr:uid="{C24E0813-2C08-453A-8821-2834F6ED672D}"/>
    <cellStyle name="Normal 3 2 5 4 4" xfId="33402" xr:uid="{AD306192-A671-446A-BB21-25D34731FF97}"/>
    <cellStyle name="Normal 3 2 5 4 5" xfId="33403" xr:uid="{8718CB4A-CC43-4F37-A2EB-469F8889DBBB}"/>
    <cellStyle name="Normal 3 2 5 4 6" xfId="33404" xr:uid="{5D308BC1-A1BF-4E3A-BC28-100B6AE5ACD7}"/>
    <cellStyle name="Normal 3 2 5 5" xfId="33405" xr:uid="{B6949D30-AAB9-4893-94E8-A6E73FFF89EC}"/>
    <cellStyle name="Normal 3 2 5 5 2" xfId="33406" xr:uid="{405AF57A-E4D9-420B-AF34-46360D1870A4}"/>
    <cellStyle name="Normal 3 2 5 5 3" xfId="33407" xr:uid="{CD843365-0E3E-4A3B-AB8B-4E1FB8FFB321}"/>
    <cellStyle name="Normal 3 2 5 5 4" xfId="33408" xr:uid="{C61959F7-6261-4D14-BAF4-8E325B2D3241}"/>
    <cellStyle name="Normal 3 2 5 5 5" xfId="33409" xr:uid="{D9AEBD9B-8A9E-418D-B1E4-95CDF4B61D71}"/>
    <cellStyle name="Normal 3 2 5 5 6" xfId="33410" xr:uid="{8716C065-BAD6-49E0-8008-2E33958B1CDC}"/>
    <cellStyle name="Normal 3 2 5 6" xfId="33411" xr:uid="{7B7D8BBC-AD9E-4244-A8BE-858B2BBE4379}"/>
    <cellStyle name="Normal 3 2 5 6 2" xfId="33412" xr:uid="{4E528A56-4276-44E9-9286-BC3BAEC134BB}"/>
    <cellStyle name="Normal 3 2 5 6 3" xfId="33413" xr:uid="{FFEC3E7A-69BE-409B-8A4B-F692BCFCA114}"/>
    <cellStyle name="Normal 3 2 5 6 4" xfId="33414" xr:uid="{51E33F9D-03BA-49CE-B7CB-648DD1B8B414}"/>
    <cellStyle name="Normal 3 2 5 6 5" xfId="33415" xr:uid="{FE15B29C-0F61-4CDC-82FB-D8AAE281C018}"/>
    <cellStyle name="Normal 3 2 5 6 6" xfId="33416" xr:uid="{5ABE75D6-F19A-4E23-993C-70A13E141F82}"/>
    <cellStyle name="Normal 3 2 5 7" xfId="33417" xr:uid="{1FFF1C74-2753-42E1-82A0-010AB0DA4413}"/>
    <cellStyle name="Normal 3 2 5 8" xfId="33418" xr:uid="{76F5FAF2-C2E7-4484-9FD6-2888A4DC9D0C}"/>
    <cellStyle name="Normal 3 2 5 9" xfId="33419" xr:uid="{B433AE5D-D34B-4360-BBD6-2E95BFECA0AB}"/>
    <cellStyle name="Normal 3 2 50" xfId="33420" xr:uid="{AC0CB453-7707-4846-89E3-A3A4DEB65D8C}"/>
    <cellStyle name="Normal 3 2 51" xfId="33421" xr:uid="{E5582EB0-550C-435A-B979-DBF37950FF44}"/>
    <cellStyle name="Normal 3 2 51 2" xfId="33422" xr:uid="{52251345-1C37-469F-9BBE-5BF076BB4034}"/>
    <cellStyle name="Normal 3 2 51 2 2" xfId="33423" xr:uid="{F5632C45-8892-4A59-A9CE-7ECA00545954}"/>
    <cellStyle name="Normal 3 2 51 2 3" xfId="33424" xr:uid="{7FF0D48D-FD06-4F4D-AE55-0677856A862D}"/>
    <cellStyle name="Normal 3 2 51 2 4" xfId="33425" xr:uid="{44F167EB-B2F0-42AC-88E5-E6304302F572}"/>
    <cellStyle name="Normal 3 2 51 3" xfId="33426" xr:uid="{5164AEDF-82A3-4F63-AC28-DD82A9EBD5F1}"/>
    <cellStyle name="Normal 3 2 51 4" xfId="33427" xr:uid="{2944DC6A-B72A-4D9F-B1D4-D380AB70100B}"/>
    <cellStyle name="Normal 3 2 51 5" xfId="33428" xr:uid="{33362781-3AD1-4267-9AB1-7E621F0711A4}"/>
    <cellStyle name="Normal 3 2 51 6" xfId="33429" xr:uid="{6584432A-DD5B-43D7-8742-335AB720DDA4}"/>
    <cellStyle name="Normal 3 2 52" xfId="33430" xr:uid="{45E9A700-50F5-4E63-8812-608225A2AC86}"/>
    <cellStyle name="Normal 3 2 53" xfId="33431" xr:uid="{5B286DD2-953A-439B-891C-44D2CE18372B}"/>
    <cellStyle name="Normal 3 2 54" xfId="33432" xr:uid="{91665603-C01C-4FE4-92A8-27F1AB6B48D3}"/>
    <cellStyle name="Normal 3 2 55" xfId="33433" xr:uid="{C0809049-5D11-4705-BB4C-3B9016AF63D2}"/>
    <cellStyle name="Normal 3 2 56" xfId="33434" xr:uid="{74C9BD38-968E-448C-9157-7CF15A35C55B}"/>
    <cellStyle name="Normal 3 2 57" xfId="33435" xr:uid="{018F26D1-034B-4007-BA1F-4EF524C8B086}"/>
    <cellStyle name="Normal 3 2 57 2" xfId="33436" xr:uid="{99F1665F-0A05-40F8-8844-1DABB4DBA705}"/>
    <cellStyle name="Normal 3 2 57 3" xfId="33437" xr:uid="{390AC181-A6E4-4004-904B-057375AA2C57}"/>
    <cellStyle name="Normal 3 2 57 4" xfId="33438" xr:uid="{0CA9973D-E6AC-47A8-9A9A-231190C71796}"/>
    <cellStyle name="Normal 3 2 58" xfId="33439" xr:uid="{FEC0A4F6-7369-40B8-B763-CBE90AF55B8B}"/>
    <cellStyle name="Normal 3 2 59" xfId="33440" xr:uid="{E9C1DA8B-106B-4536-B709-B28A1B306C36}"/>
    <cellStyle name="Normal 3 2 6" xfId="33441" xr:uid="{FF9F8DFC-81EF-4F01-B117-85447811C4F6}"/>
    <cellStyle name="Normal 3 2 6 10" xfId="33442" xr:uid="{DA01CBF7-B593-44B1-B2D2-86004D25D89A}"/>
    <cellStyle name="Normal 3 2 6 11" xfId="33443" xr:uid="{59F12E00-ECDB-478C-8DF0-2414831D065C}"/>
    <cellStyle name="Normal 3 2 6 2" xfId="33444" xr:uid="{F9E5646B-8CD5-4095-935C-AB52AA15A038}"/>
    <cellStyle name="Normal 3 2 6 2 2" xfId="33445" xr:uid="{C9E70244-4EE0-4E33-8E5B-B962A1563D4C}"/>
    <cellStyle name="Normal 3 2 6 2 3" xfId="33446" xr:uid="{E7C443FE-886B-4D08-864B-237232231B1A}"/>
    <cellStyle name="Normal 3 2 6 2 4" xfId="33447" xr:uid="{14A8D6A4-2C56-4742-A506-10E474FE4750}"/>
    <cellStyle name="Normal 3 2 6 2 5" xfId="33448" xr:uid="{75D1308F-1C63-4C68-BE00-EC78E057F5F9}"/>
    <cellStyle name="Normal 3 2 6 2 6" xfId="33449" xr:uid="{2099AC7D-FD72-4673-B3BF-930236D1358D}"/>
    <cellStyle name="Normal 3 2 6 3" xfId="33450" xr:uid="{08C754E2-776F-4C44-8AC1-0B94FB02B052}"/>
    <cellStyle name="Normal 3 2 6 3 2" xfId="33451" xr:uid="{2BFD2A2E-A6F2-423E-853B-64F752EB74B7}"/>
    <cellStyle name="Normal 3 2 6 3 3" xfId="33452" xr:uid="{59CAA3A6-F379-4B77-B1E2-AA09F8293776}"/>
    <cellStyle name="Normal 3 2 6 3 4" xfId="33453" xr:uid="{3AAFB029-0A5B-4B80-A435-98820E8E082C}"/>
    <cellStyle name="Normal 3 2 6 3 5" xfId="33454" xr:uid="{8DF86440-8C5A-4634-BEE4-9B70DBF6A44C}"/>
    <cellStyle name="Normal 3 2 6 3 6" xfId="33455" xr:uid="{FFC898FF-EEF4-4494-844F-E0000844678C}"/>
    <cellStyle name="Normal 3 2 6 4" xfId="33456" xr:uid="{2E232E7A-A155-438B-8DBC-E1A307D6702E}"/>
    <cellStyle name="Normal 3 2 6 4 2" xfId="33457" xr:uid="{89542D14-2377-40F3-A8F7-37F530B15BD1}"/>
    <cellStyle name="Normal 3 2 6 4 3" xfId="33458" xr:uid="{D66AE31E-2AE8-4DDD-91A7-E48F701EFB73}"/>
    <cellStyle name="Normal 3 2 6 4 4" xfId="33459" xr:uid="{0F20AB79-1160-4043-900D-52A8D9F94CC5}"/>
    <cellStyle name="Normal 3 2 6 4 5" xfId="33460" xr:uid="{27D8CBDC-E39D-4765-8D96-12849922C4B0}"/>
    <cellStyle name="Normal 3 2 6 4 6" xfId="33461" xr:uid="{D6B8D1CD-9ED0-4DB7-9370-E1E011BF0967}"/>
    <cellStyle name="Normal 3 2 6 5" xfId="33462" xr:uid="{C089BC15-CFE4-4BF8-81DD-922DEE0ECB30}"/>
    <cellStyle name="Normal 3 2 6 5 2" xfId="33463" xr:uid="{C36492E3-0D60-4E86-8A14-2825EA80D3F1}"/>
    <cellStyle name="Normal 3 2 6 5 3" xfId="33464" xr:uid="{3C61459B-129B-4C16-A47D-929CDA30B2E3}"/>
    <cellStyle name="Normal 3 2 6 5 4" xfId="33465" xr:uid="{89596F1C-B244-4690-B581-BF1DB333274E}"/>
    <cellStyle name="Normal 3 2 6 5 5" xfId="33466" xr:uid="{8AADD60F-7932-49A0-96E2-F170FDFA8F89}"/>
    <cellStyle name="Normal 3 2 6 5 6" xfId="33467" xr:uid="{5F55825A-A2BA-4EFD-A724-04EE84D477F5}"/>
    <cellStyle name="Normal 3 2 6 6" xfId="33468" xr:uid="{6FB6592C-2580-4612-A23A-008C6B4C4241}"/>
    <cellStyle name="Normal 3 2 6 6 2" xfId="33469" xr:uid="{E249D3D6-3844-4CEC-9551-3D44F4605C59}"/>
    <cellStyle name="Normal 3 2 6 6 3" xfId="33470" xr:uid="{D6A3B032-A568-45C2-930B-0C59B1C76813}"/>
    <cellStyle name="Normal 3 2 6 6 4" xfId="33471" xr:uid="{200316A3-0D37-4D1B-8F98-2CB9B8D35F05}"/>
    <cellStyle name="Normal 3 2 6 6 5" xfId="33472" xr:uid="{5823C65B-2C00-446F-8D4D-384F39314114}"/>
    <cellStyle name="Normal 3 2 6 6 6" xfId="33473" xr:uid="{F22E1B2E-06A5-47BD-BFE2-9D2E4B8D0973}"/>
    <cellStyle name="Normal 3 2 6 7" xfId="33474" xr:uid="{E90D25EE-689F-42C6-B840-6CE047D90AA9}"/>
    <cellStyle name="Normal 3 2 6 8" xfId="33475" xr:uid="{2C4E1F07-432B-4C96-85BB-20A8BEDDAD05}"/>
    <cellStyle name="Normal 3 2 6 9" xfId="33476" xr:uid="{C0C3E580-3B09-48D7-976F-64E969D943B9}"/>
    <cellStyle name="Normal 3 2 60" xfId="33477" xr:uid="{8296474C-B2D8-4A53-8BA7-E133345A9680}"/>
    <cellStyle name="Normal 3 2 61" xfId="33478" xr:uid="{4E598542-FE85-48B9-801B-7B893CF81F21}"/>
    <cellStyle name="Normal 3 2 62" xfId="33479" xr:uid="{058C5943-6D72-4846-8DC0-DC562239BB28}"/>
    <cellStyle name="Normal 3 2 63" xfId="33480" xr:uid="{64329E90-369F-4742-872E-401590C95346}"/>
    <cellStyle name="Normal 3 2 64" xfId="33481" xr:uid="{66D4FA0A-E51C-4685-A6DD-89DF023B2288}"/>
    <cellStyle name="Normal 3 2 65" xfId="33482" xr:uid="{B88A0B96-12CC-46C7-8A6D-7153A16A1A77}"/>
    <cellStyle name="Normal 3 2 66" xfId="33483" xr:uid="{719B30F3-FE12-4B35-9B7C-541EBB389370}"/>
    <cellStyle name="Normal 3 2 67" xfId="33484" xr:uid="{33001AB8-76DD-488F-A68E-9B702496C1B8}"/>
    <cellStyle name="Normal 3 2 68" xfId="33485" xr:uid="{8DF441D0-87E2-4488-9382-0ED491138498}"/>
    <cellStyle name="Normal 3 2 69" xfId="33486" xr:uid="{31E1FBB8-D0D5-4606-B60E-4311E7652591}"/>
    <cellStyle name="Normal 3 2 7" xfId="33487" xr:uid="{361F3D22-FAC6-4112-85B1-FF2F6373EDF1}"/>
    <cellStyle name="Normal 3 2 7 10" xfId="33488" xr:uid="{231D493F-4555-4050-BBC2-06B7DDDC137F}"/>
    <cellStyle name="Normal 3 2 7 11" xfId="33489" xr:uid="{6C3A2FB1-F4E1-4C99-9A70-417420C3133E}"/>
    <cellStyle name="Normal 3 2 7 2" xfId="33490" xr:uid="{3352080A-4D4B-49EB-8600-3E7B13261AB7}"/>
    <cellStyle name="Normal 3 2 7 2 2" xfId="33491" xr:uid="{21C9F85E-04FC-4AD9-AF31-385F666F5194}"/>
    <cellStyle name="Normal 3 2 7 2 3" xfId="33492" xr:uid="{205FC134-9796-4360-84CF-4958A2C1D17F}"/>
    <cellStyle name="Normal 3 2 7 2 4" xfId="33493" xr:uid="{B7DD5D8B-FC1C-44EC-B850-6445D4383241}"/>
    <cellStyle name="Normal 3 2 7 2 5" xfId="33494" xr:uid="{F730AA94-5590-4145-A638-61B21877805C}"/>
    <cellStyle name="Normal 3 2 7 2 6" xfId="33495" xr:uid="{8AE33312-9738-4D3C-9018-AF904D6783C5}"/>
    <cellStyle name="Normal 3 2 7 3" xfId="33496" xr:uid="{5636D319-414E-4578-BFEA-6F959E78CD0D}"/>
    <cellStyle name="Normal 3 2 7 3 2" xfId="33497" xr:uid="{74489ADF-1AB8-40EC-844B-F0A0D9D68E2C}"/>
    <cellStyle name="Normal 3 2 7 3 3" xfId="33498" xr:uid="{B2078B93-37DF-4091-B0BF-12A7C91DAC4C}"/>
    <cellStyle name="Normal 3 2 7 3 4" xfId="33499" xr:uid="{50E15DA9-D53D-4C0A-A4E0-E1CB04FEC0C6}"/>
    <cellStyle name="Normal 3 2 7 3 5" xfId="33500" xr:uid="{32A84F61-3CEE-4E7C-AABD-BD797F9B0FDE}"/>
    <cellStyle name="Normal 3 2 7 3 6" xfId="33501" xr:uid="{58036996-835B-4FFA-BAF9-A28F11C6AFF2}"/>
    <cellStyle name="Normal 3 2 7 4" xfId="33502" xr:uid="{A3E15593-69AA-4D4B-9610-B2370EF339F2}"/>
    <cellStyle name="Normal 3 2 7 4 2" xfId="33503" xr:uid="{F9C9C70A-CEEE-40B7-9FD3-7E7BB5D4C9B3}"/>
    <cellStyle name="Normal 3 2 7 4 3" xfId="33504" xr:uid="{0CF60DF8-FA79-4145-95B3-03C22D24A66F}"/>
    <cellStyle name="Normal 3 2 7 4 4" xfId="33505" xr:uid="{6897CCEB-6E77-4B40-BD33-96A0F67D8399}"/>
    <cellStyle name="Normal 3 2 7 4 5" xfId="33506" xr:uid="{C6D09581-8C9B-4F63-99EE-0B164CF6786B}"/>
    <cellStyle name="Normal 3 2 7 4 6" xfId="33507" xr:uid="{3E010E68-9A4B-406E-A4AF-32DED98868BE}"/>
    <cellStyle name="Normal 3 2 7 5" xfId="33508" xr:uid="{C54CFE1D-44DF-4562-9739-8417F0B93EA6}"/>
    <cellStyle name="Normal 3 2 7 5 2" xfId="33509" xr:uid="{46CC1702-0A07-4765-947D-615BDEBC9C59}"/>
    <cellStyle name="Normal 3 2 7 5 3" xfId="33510" xr:uid="{65C014A8-B6B0-4FAA-8F28-6AD29EEB929B}"/>
    <cellStyle name="Normal 3 2 7 5 4" xfId="33511" xr:uid="{9FF29C2F-E10B-4C1D-BE3B-C4A9172BBA57}"/>
    <cellStyle name="Normal 3 2 7 5 5" xfId="33512" xr:uid="{2F748A94-609D-4C6B-A6C1-AED29B6D841C}"/>
    <cellStyle name="Normal 3 2 7 5 6" xfId="33513" xr:uid="{14FA7E48-2077-41D3-B884-9944EC22F7D3}"/>
    <cellStyle name="Normal 3 2 7 6" xfId="33514" xr:uid="{C998DE74-947E-4E96-90D8-6312AB29E803}"/>
    <cellStyle name="Normal 3 2 7 6 2" xfId="33515" xr:uid="{9BC7578A-A552-47EE-815D-C3B7960ADA34}"/>
    <cellStyle name="Normal 3 2 7 6 3" xfId="33516" xr:uid="{F49BD287-59B7-46CA-BA19-707E0BDB4357}"/>
    <cellStyle name="Normal 3 2 7 6 4" xfId="33517" xr:uid="{3E900E66-C34F-4226-A3CB-88B530B0DCBB}"/>
    <cellStyle name="Normal 3 2 7 6 5" xfId="33518" xr:uid="{830070E9-C2F3-4FFB-958C-B12A78EFFD50}"/>
    <cellStyle name="Normal 3 2 7 6 6" xfId="33519" xr:uid="{3D57BDFD-5353-4CBD-A1F5-6FBEB5E2D7FE}"/>
    <cellStyle name="Normal 3 2 7 7" xfId="33520" xr:uid="{DC211922-6E1A-4409-AF21-6A43738484D1}"/>
    <cellStyle name="Normal 3 2 7 8" xfId="33521" xr:uid="{999EB686-E99C-4D13-BAD7-3AAAB3A686BF}"/>
    <cellStyle name="Normal 3 2 7 9" xfId="33522" xr:uid="{40A2EFFD-2640-4978-AADF-8E9C09D49788}"/>
    <cellStyle name="Normal 3 2 70" xfId="33523" xr:uid="{5748563A-6E91-4B88-AB56-3CB864A72029}"/>
    <cellStyle name="Normal 3 2 71" xfId="33524" xr:uid="{C5A5B780-7F8F-409F-905E-FB8B683A2F52}"/>
    <cellStyle name="Normal 3 2 72" xfId="33525" xr:uid="{FD4D0B5B-822A-4F33-B671-B16D3345584E}"/>
    <cellStyle name="Normal 3 2 72 2" xfId="33526" xr:uid="{39A8DEFD-9487-49FE-B123-E2D9AAFD05CA}"/>
    <cellStyle name="Normal 3 2 72 3" xfId="33527" xr:uid="{4A67F97F-8649-4F3D-9C48-FE1D312EE7E1}"/>
    <cellStyle name="Normal 3 2 72 4" xfId="33528" xr:uid="{B2B0F328-7A09-43A6-8F25-27675EDC3EA2}"/>
    <cellStyle name="Normal 3 2 72 5" xfId="33529" xr:uid="{9EC3B1B0-C03B-4A7F-9AA1-63B5B3CE5D7F}"/>
    <cellStyle name="Normal 3 2 72 6" xfId="33530" xr:uid="{7D95F03C-0793-40F9-A867-E7AD509E9CDB}"/>
    <cellStyle name="Normal 3 2 72 7" xfId="33531" xr:uid="{4ACD1D7E-C33E-4FB3-8AFC-1BEC37D5B20E}"/>
    <cellStyle name="Normal 3 2 73" xfId="33532" xr:uid="{728C4B7B-1715-4390-9114-9C4768A45ECF}"/>
    <cellStyle name="Normal 3 2 74" xfId="33533" xr:uid="{90C05664-8FC6-4644-B9D9-11086E7E9040}"/>
    <cellStyle name="Normal 3 2 75" xfId="33534" xr:uid="{C9806C3F-2C12-4AB0-9057-D2CE5E7BB70A}"/>
    <cellStyle name="Normal 3 2 76" xfId="33535" xr:uid="{D734F976-3127-48E9-8400-0FA5F81B6400}"/>
    <cellStyle name="Normal 3 2 77" xfId="33536" xr:uid="{CBB58E50-FECC-472E-9D9F-C9510D92D2B2}"/>
    <cellStyle name="Normal 3 2 78" xfId="33537" xr:uid="{CA8A0B88-F5E6-4618-B070-39C9AA89C5BE}"/>
    <cellStyle name="Normal 3 2 79" xfId="33538" xr:uid="{3A520380-34F8-4FD0-8953-E9B24BAF82A7}"/>
    <cellStyle name="Normal 3 2 8" xfId="33539" xr:uid="{D6275FA6-B151-418A-B708-8B3C75CAB5AE}"/>
    <cellStyle name="Normal 3 2 8 10" xfId="33540" xr:uid="{C60FA965-436E-474D-B4F6-ED131EE148B8}"/>
    <cellStyle name="Normal 3 2 8 11" xfId="33541" xr:uid="{EB7E3904-0888-4176-B650-CA724DF56DBF}"/>
    <cellStyle name="Normal 3 2 8 2" xfId="33542" xr:uid="{19B9251C-BA67-4217-98AC-D8F2E37D6E06}"/>
    <cellStyle name="Normal 3 2 8 2 2" xfId="33543" xr:uid="{3E34631B-637B-4869-A05C-C4626A31C66A}"/>
    <cellStyle name="Normal 3 2 8 2 3" xfId="33544" xr:uid="{691CC5D1-4153-4D44-879E-D46CF4B7E6A8}"/>
    <cellStyle name="Normal 3 2 8 2 4" xfId="33545" xr:uid="{16150766-7537-4C67-8C2D-11DE72BB88EB}"/>
    <cellStyle name="Normal 3 2 8 2 5" xfId="33546" xr:uid="{B8D83502-F000-441A-A33B-A6C926CFFABE}"/>
    <cellStyle name="Normal 3 2 8 2 6" xfId="33547" xr:uid="{A0A41BC7-D91D-4DD2-8CE3-59F2C991D00F}"/>
    <cellStyle name="Normal 3 2 8 3" xfId="33548" xr:uid="{1BB9CF1F-F4F9-4AF3-83A2-AEA18BC36BB6}"/>
    <cellStyle name="Normal 3 2 8 3 2" xfId="33549" xr:uid="{CF1CC31D-A12D-44E7-BE6E-4530161B7F26}"/>
    <cellStyle name="Normal 3 2 8 3 3" xfId="33550" xr:uid="{CD28FCD9-F022-4BC7-9A4A-6E7F920CAD2D}"/>
    <cellStyle name="Normal 3 2 8 3 4" xfId="33551" xr:uid="{7F080ED2-4C63-4DDD-AE87-027DC0E488AA}"/>
    <cellStyle name="Normal 3 2 8 3 5" xfId="33552" xr:uid="{770EE01B-D7B5-4365-953C-9781FD3A8B8D}"/>
    <cellStyle name="Normal 3 2 8 3 6" xfId="33553" xr:uid="{749BBCBE-67DF-44CD-8ABD-FD939E167C95}"/>
    <cellStyle name="Normal 3 2 8 4" xfId="33554" xr:uid="{89F92690-4CB0-425D-BE50-D557097298E4}"/>
    <cellStyle name="Normal 3 2 8 4 2" xfId="33555" xr:uid="{591CFC2E-6660-43F2-B919-8911471062C3}"/>
    <cellStyle name="Normal 3 2 8 4 3" xfId="33556" xr:uid="{269D3ECC-91AD-403D-9864-D63259C4A0A6}"/>
    <cellStyle name="Normal 3 2 8 4 4" xfId="33557" xr:uid="{DBDACDC0-1B4F-4C5E-BDBC-24A11F2F89FA}"/>
    <cellStyle name="Normal 3 2 8 4 5" xfId="33558" xr:uid="{5B2904B7-2863-42C3-A8AC-4F14B05F7114}"/>
    <cellStyle name="Normal 3 2 8 4 6" xfId="33559" xr:uid="{B84A1B92-6B8C-4610-AFB3-AC1B7FC624A5}"/>
    <cellStyle name="Normal 3 2 8 5" xfId="33560" xr:uid="{63F45F7C-703E-42B8-8D0D-96F06D2354C7}"/>
    <cellStyle name="Normal 3 2 8 5 2" xfId="33561" xr:uid="{1420F8E4-9DB2-4AB3-8BE5-3450828B4168}"/>
    <cellStyle name="Normal 3 2 8 5 3" xfId="33562" xr:uid="{E17384DC-1F55-4404-8B3D-4DF743086257}"/>
    <cellStyle name="Normal 3 2 8 5 4" xfId="33563" xr:uid="{0BED662A-6A6E-4FB7-B18A-3ACED5CD7C84}"/>
    <cellStyle name="Normal 3 2 8 5 5" xfId="33564" xr:uid="{BAF393D2-0BEA-4237-A1CC-1DD59B281304}"/>
    <cellStyle name="Normal 3 2 8 5 6" xfId="33565" xr:uid="{5AF31CDD-1E96-4374-9B33-A1C0753AC3DB}"/>
    <cellStyle name="Normal 3 2 8 6" xfId="33566" xr:uid="{34697CF3-478A-4395-AAC4-308044DFB403}"/>
    <cellStyle name="Normal 3 2 8 6 2" xfId="33567" xr:uid="{BC81E0D0-4E28-44E2-BDAE-09E28C784133}"/>
    <cellStyle name="Normal 3 2 8 6 3" xfId="33568" xr:uid="{95411A5B-0D86-4A14-A949-F62DF1826A72}"/>
    <cellStyle name="Normal 3 2 8 6 4" xfId="33569" xr:uid="{DD8768BA-CAB9-4E4B-B3F8-B265F8832B30}"/>
    <cellStyle name="Normal 3 2 8 6 5" xfId="33570" xr:uid="{1B23E190-7BAD-47E2-A2C7-D6FB2D467E86}"/>
    <cellStyle name="Normal 3 2 8 6 6" xfId="33571" xr:uid="{4D09C232-92B5-4627-A297-70CCA2A9BE60}"/>
    <cellStyle name="Normal 3 2 8 7" xfId="33572" xr:uid="{7653EF70-CEDF-4A26-8E97-DB21EDAD22BB}"/>
    <cellStyle name="Normal 3 2 8 8" xfId="33573" xr:uid="{3E6ADE13-1AA2-4102-A6E4-DC0B0E3DFBB3}"/>
    <cellStyle name="Normal 3 2 8 9" xfId="33574" xr:uid="{36420397-5D3A-47FB-B0DC-EB8230465BA2}"/>
    <cellStyle name="Normal 3 2 80" xfId="33575" xr:uid="{082D3F8B-B545-44DC-A254-C2073E7E70BE}"/>
    <cellStyle name="Normal 3 2 81" xfId="33576" xr:uid="{9E824DBA-5D34-4550-8615-6BE46FE479B9}"/>
    <cellStyle name="Normal 3 2 82" xfId="33577" xr:uid="{32678019-3CAF-4110-AFC2-FC09D1D86017}"/>
    <cellStyle name="Normal 3 2 83" xfId="33578" xr:uid="{549D3808-495F-4AA0-A0E7-530A08FEA334}"/>
    <cellStyle name="Normal 3 2 84" xfId="33579" xr:uid="{44F1040B-FCFA-4BFD-B1C8-2F036BEB81F9}"/>
    <cellStyle name="Normal 3 2 85" xfId="33580" xr:uid="{50F0CB4A-FC95-44EE-A0FE-56E3E8584BD9}"/>
    <cellStyle name="Normal 3 2 86" xfId="33581" xr:uid="{4C3100FE-CFB7-4048-BB49-4CDA396A6007}"/>
    <cellStyle name="Normal 3 2 87" xfId="33582" xr:uid="{7CB0472B-46FA-4305-BBC3-2A32A90ACFFC}"/>
    <cellStyle name="Normal 3 2 88" xfId="33583" xr:uid="{9D7C8DD7-9B6A-4E2D-81EA-B0D515A9C389}"/>
    <cellStyle name="Normal 3 2 89" xfId="33584" xr:uid="{5709B444-BD60-4360-AC63-BB79E4B6A6CD}"/>
    <cellStyle name="Normal 3 2 9" xfId="33585" xr:uid="{87D6A715-4216-4B5A-97A8-0F5F6E5F616D}"/>
    <cellStyle name="Normal 3 2 9 10" xfId="33586" xr:uid="{F8C57003-94D7-45DD-9999-3887D5E60700}"/>
    <cellStyle name="Normal 3 2 9 11" xfId="33587" xr:uid="{6AC205D0-5C78-4B72-B6A5-82D3AE591FA1}"/>
    <cellStyle name="Normal 3 2 9 2" xfId="33588" xr:uid="{633C2ABB-085A-4889-A289-D4E21B62644D}"/>
    <cellStyle name="Normal 3 2 9 2 2" xfId="33589" xr:uid="{A5D5B4FA-DD2D-442F-A702-94AFCA52BD8C}"/>
    <cellStyle name="Normal 3 2 9 2 3" xfId="33590" xr:uid="{64C9A7EB-124E-4BD0-8842-965460D87682}"/>
    <cellStyle name="Normal 3 2 9 2 4" xfId="33591" xr:uid="{3AAD8DA6-8B66-431C-AE36-881115513EDB}"/>
    <cellStyle name="Normal 3 2 9 2 5" xfId="33592" xr:uid="{08D9AEA6-527C-49F3-B91A-3A53D705FB8C}"/>
    <cellStyle name="Normal 3 2 9 2 6" xfId="33593" xr:uid="{4D2ACBAB-AFA0-417A-86D4-643020D7A3C0}"/>
    <cellStyle name="Normal 3 2 9 3" xfId="33594" xr:uid="{7CE28C30-BBD2-4B92-8C21-EF89161A045A}"/>
    <cellStyle name="Normal 3 2 9 3 2" xfId="33595" xr:uid="{FF89EE8C-DF50-47D2-A7FF-A32F7B5A369E}"/>
    <cellStyle name="Normal 3 2 9 3 3" xfId="33596" xr:uid="{EE8ED4CF-873A-43A0-86C8-35E059FE2DA4}"/>
    <cellStyle name="Normal 3 2 9 3 4" xfId="33597" xr:uid="{BA4B40AB-F7CE-4AE9-BE32-CDCB7BB0573B}"/>
    <cellStyle name="Normal 3 2 9 3 5" xfId="33598" xr:uid="{9B44143C-3902-432D-84EE-E7BB0FDBE4B9}"/>
    <cellStyle name="Normal 3 2 9 3 6" xfId="33599" xr:uid="{05D5267B-9CF4-43B9-8E40-2827FE6D2D95}"/>
    <cellStyle name="Normal 3 2 9 4" xfId="33600" xr:uid="{D426AFE9-A3B4-45D3-9AE6-90C0DC5D0815}"/>
    <cellStyle name="Normal 3 2 9 4 2" xfId="33601" xr:uid="{3FCDCA09-A334-4DD7-999F-11224AA8327F}"/>
    <cellStyle name="Normal 3 2 9 4 3" xfId="33602" xr:uid="{CC72C276-AF14-47BC-982E-F456F1338E3C}"/>
    <cellStyle name="Normal 3 2 9 4 4" xfId="33603" xr:uid="{66E8A34C-929C-41F5-8024-99D7069A6DE5}"/>
    <cellStyle name="Normal 3 2 9 4 5" xfId="33604" xr:uid="{3139EE4B-3726-4C77-B82F-EBD362359EFA}"/>
    <cellStyle name="Normal 3 2 9 4 6" xfId="33605" xr:uid="{AA60C453-EC37-4726-A6B8-FFB15CF9503E}"/>
    <cellStyle name="Normal 3 2 9 5" xfId="33606" xr:uid="{E947B34F-9FB7-438A-9295-05ABCB2C61FA}"/>
    <cellStyle name="Normal 3 2 9 5 2" xfId="33607" xr:uid="{C03FE2DB-B6E3-4E9B-9C6F-991A1D5ABFAB}"/>
    <cellStyle name="Normal 3 2 9 5 3" xfId="33608" xr:uid="{B2728660-AF1D-4FC7-9CFA-E61367AAEB22}"/>
    <cellStyle name="Normal 3 2 9 5 4" xfId="33609" xr:uid="{0118CA71-9862-4BEA-921B-10DBE845CA8E}"/>
    <cellStyle name="Normal 3 2 9 5 5" xfId="33610" xr:uid="{75041E8F-C05F-43D5-AB6B-A698B927E145}"/>
    <cellStyle name="Normal 3 2 9 5 6" xfId="33611" xr:uid="{9C15660E-4C6A-492F-AC35-D3E42CCE1A39}"/>
    <cellStyle name="Normal 3 2 9 6" xfId="33612" xr:uid="{B117337E-8C91-4228-B901-712B8E72F503}"/>
    <cellStyle name="Normal 3 2 9 6 2" xfId="33613" xr:uid="{E8DCD607-D917-4506-BF66-FD4205879939}"/>
    <cellStyle name="Normal 3 2 9 6 3" xfId="33614" xr:uid="{75C2ABCB-0916-4F3A-9CD9-56DFF93A2932}"/>
    <cellStyle name="Normal 3 2 9 6 4" xfId="33615" xr:uid="{9BDCF5C1-04D4-44AD-8BA1-F2BB7207736A}"/>
    <cellStyle name="Normal 3 2 9 6 5" xfId="33616" xr:uid="{980C999F-3F58-448A-9D68-95113823D4F7}"/>
    <cellStyle name="Normal 3 2 9 6 6" xfId="33617" xr:uid="{E1C92C72-099F-4C26-A13A-17250E7272E2}"/>
    <cellStyle name="Normal 3 2 9 7" xfId="33618" xr:uid="{36414664-EE1A-4379-94A2-8E857756DC6F}"/>
    <cellStyle name="Normal 3 2 9 8" xfId="33619" xr:uid="{DC08F8CB-9123-4355-8D58-0E089EF653C9}"/>
    <cellStyle name="Normal 3 2 9 9" xfId="33620" xr:uid="{7D82849E-C75D-4EE5-8028-4DE84C288654}"/>
    <cellStyle name="Normal 3 2 90" xfId="33621" xr:uid="{9E3DF37A-E227-4978-BB93-50967CD6F8A0}"/>
    <cellStyle name="Normal 3 2 91" xfId="33622" xr:uid="{D1F61A82-5BB0-41F2-94A8-5188E450498F}"/>
    <cellStyle name="Normal 3 2 92" xfId="33623" xr:uid="{3A497F15-B248-4770-BA15-FDB717BF86F3}"/>
    <cellStyle name="Normal 3 2 93" xfId="33624" xr:uid="{A452CEE2-A7EF-4B51-945C-3FB56856408C}"/>
    <cellStyle name="Normal 3 2 94" xfId="33625" xr:uid="{2E44EE44-690C-4DB7-8EEF-B7206874A5C8}"/>
    <cellStyle name="Normal 3 2 95" xfId="33626" xr:uid="{56DA2093-A642-4B95-9E9B-EA88078823DD}"/>
    <cellStyle name="Normal 3 2 96" xfId="33627" xr:uid="{6AA08690-CA32-46B0-AF27-1C64E7B60571}"/>
    <cellStyle name="Normal 3 2 96 10" xfId="33628" xr:uid="{1B758D44-A573-4E58-9AAB-DFBD0B1A5752}"/>
    <cellStyle name="Normal 3 2 96 11" xfId="33629" xr:uid="{FA72E31E-6F6A-4F2A-B489-964156A45840}"/>
    <cellStyle name="Normal 3 2 96 12" xfId="33630" xr:uid="{A8030EDC-4AB2-4B28-BF3E-81E2CE0E57CF}"/>
    <cellStyle name="Normal 3 2 96 13" xfId="33631" xr:uid="{91AB572A-2E0D-4301-8170-E6B28F7999BA}"/>
    <cellStyle name="Normal 3 2 96 14" xfId="33632" xr:uid="{E11616CB-253F-4DAE-970D-01A1C8A7624E}"/>
    <cellStyle name="Normal 3 2 96 15" xfId="33633" xr:uid="{3E6664EC-7122-4F51-AD53-82CB42FC60F2}"/>
    <cellStyle name="Normal 3 2 96 16" xfId="33634" xr:uid="{E93797D0-6882-4FD7-8E7B-1BB4815362D2}"/>
    <cellStyle name="Normal 3 2 96 17" xfId="33635" xr:uid="{BB73E245-498B-4977-93EF-7A918DDD33EB}"/>
    <cellStyle name="Normal 3 2 96 18" xfId="33636" xr:uid="{64D5130F-B98F-4C9E-95E7-B1D3014F2632}"/>
    <cellStyle name="Normal 3 2 96 19" xfId="33637" xr:uid="{E45D3F1C-D3CC-4425-93C8-2F8473DA959B}"/>
    <cellStyle name="Normal 3 2 96 2" xfId="33638" xr:uid="{31BE93A5-A1E3-41E7-8196-5E8669D91501}"/>
    <cellStyle name="Normal 3 2 96 20" xfId="33639" xr:uid="{7AABCACE-A3FD-418C-9643-E5A222AF1024}"/>
    <cellStyle name="Normal 3 2 96 3" xfId="33640" xr:uid="{378EDE11-8124-4363-BC74-39CA249D16A6}"/>
    <cellStyle name="Normal 3 2 96 4" xfId="33641" xr:uid="{3674C5C1-4CD4-4234-8F46-7A4B50626495}"/>
    <cellStyle name="Normal 3 2 96 5" xfId="33642" xr:uid="{F4E64303-E254-4427-AE5A-63966DE7542D}"/>
    <cellStyle name="Normal 3 2 96 6" xfId="33643" xr:uid="{DA6BA60E-839E-4E1A-8A57-54CE21A14674}"/>
    <cellStyle name="Normal 3 2 96 7" xfId="33644" xr:uid="{7FAE6EDB-7681-4A1C-A38C-716A01329D43}"/>
    <cellStyle name="Normal 3 2 96 8" xfId="33645" xr:uid="{0979D24D-9BB8-450C-94D2-E96D40C77E87}"/>
    <cellStyle name="Normal 3 2 96 9" xfId="33646" xr:uid="{EA2CD518-CD79-4014-8B4C-F55E1B839CB1}"/>
    <cellStyle name="Normal 3 2 97" xfId="33647" xr:uid="{3FDC487D-2D62-406C-B284-8F19DE2A10A3}"/>
    <cellStyle name="Normal 3 2 97 10" xfId="33648" xr:uid="{A14C9033-61D1-4E6E-810A-A35F519841A1}"/>
    <cellStyle name="Normal 3 2 97 11" xfId="33649" xr:uid="{7975DFEE-8A45-4F45-B636-D93A2B0762EF}"/>
    <cellStyle name="Normal 3 2 97 12" xfId="33650" xr:uid="{CE6BB3D1-329E-42D9-9596-72CFA21EBADB}"/>
    <cellStyle name="Normal 3 2 97 13" xfId="33651" xr:uid="{0BADAE19-AC5D-4F30-AC16-8D4D9767A4EB}"/>
    <cellStyle name="Normal 3 2 97 14" xfId="33652" xr:uid="{951DBC72-596C-498E-B38C-FFB9C7BE663C}"/>
    <cellStyle name="Normal 3 2 97 15" xfId="33653" xr:uid="{28336265-5377-40EB-8A94-64D5D6CDB023}"/>
    <cellStyle name="Normal 3 2 97 16" xfId="33654" xr:uid="{8CDD0969-0BE9-44F3-8814-66503E4AA559}"/>
    <cellStyle name="Normal 3 2 97 17" xfId="33655" xr:uid="{F3537DDF-3998-4686-8102-BE01399F02AA}"/>
    <cellStyle name="Normal 3 2 97 2" xfId="33656" xr:uid="{BE0BEBC2-25AF-4AB7-8986-AD51FAFB4A2A}"/>
    <cellStyle name="Normal 3 2 97 3" xfId="33657" xr:uid="{9D545D46-C1E4-4731-8F63-715854E6A131}"/>
    <cellStyle name="Normal 3 2 97 4" xfId="33658" xr:uid="{B4AC4762-B6AC-4749-9623-4F74BA04ADDB}"/>
    <cellStyle name="Normal 3 2 97 5" xfId="33659" xr:uid="{A3A9595A-6CA6-4657-A8FB-5362255CB465}"/>
    <cellStyle name="Normal 3 2 97 6" xfId="33660" xr:uid="{49079296-E438-4855-BD82-394B217CFB9A}"/>
    <cellStyle name="Normal 3 2 97 7" xfId="33661" xr:uid="{33691730-135A-416A-BB26-8162791171E9}"/>
    <cellStyle name="Normal 3 2 97 8" xfId="33662" xr:uid="{27C7F9F4-2A33-4A1E-9D5F-716AB24D910A}"/>
    <cellStyle name="Normal 3 2 97 9" xfId="33663" xr:uid="{96121A67-6BBD-4683-A156-C084AC07C155}"/>
    <cellStyle name="Normal 3 2 98" xfId="33664" xr:uid="{FB65AD1C-9DCB-4B9E-8ACD-B2FED9619312}"/>
    <cellStyle name="Normal 3 2 98 10" xfId="33665" xr:uid="{D579E9DA-0C27-45B5-8F02-BAACDCA85133}"/>
    <cellStyle name="Normal 3 2 98 11" xfId="33666" xr:uid="{77A028CD-9062-43AB-9524-48AAB13BD0C3}"/>
    <cellStyle name="Normal 3 2 98 12" xfId="33667" xr:uid="{C17970C5-17F1-4C50-9200-66A8C2EF7687}"/>
    <cellStyle name="Normal 3 2 98 13" xfId="33668" xr:uid="{6D25C84F-46FD-4F4C-80C4-D040EC965C08}"/>
    <cellStyle name="Normal 3 2 98 14" xfId="33669" xr:uid="{8D047B28-F82E-413E-85AC-7EF0D5D6FC16}"/>
    <cellStyle name="Normal 3 2 98 15" xfId="33670" xr:uid="{B64B780D-243D-422E-97A9-C85A0BEFC468}"/>
    <cellStyle name="Normal 3 2 98 16" xfId="33671" xr:uid="{6077D076-B2CB-4BDE-B260-568F6B5D4085}"/>
    <cellStyle name="Normal 3 2 98 17" xfId="33672" xr:uid="{22F3C842-22F0-43B3-AA08-6862499C2F67}"/>
    <cellStyle name="Normal 3 2 98 2" xfId="33673" xr:uid="{C188F516-A58E-4BF3-A7AD-92D04C17AA25}"/>
    <cellStyle name="Normal 3 2 98 3" xfId="33674" xr:uid="{9B52EC5F-6040-4D50-9AA1-D173F5E3EFB0}"/>
    <cellStyle name="Normal 3 2 98 4" xfId="33675" xr:uid="{4F5A9AE6-DEB8-4810-B276-AACE4FF58ADA}"/>
    <cellStyle name="Normal 3 2 98 5" xfId="33676" xr:uid="{D12CA387-5E3A-4EC7-9191-DCE239037F9C}"/>
    <cellStyle name="Normal 3 2 98 6" xfId="33677" xr:uid="{1D2E020B-032C-4A8D-9923-BD5F038DA07A}"/>
    <cellStyle name="Normal 3 2 98 7" xfId="33678" xr:uid="{0B323F89-2D61-4F31-ABB9-920866CBFC69}"/>
    <cellStyle name="Normal 3 2 98 8" xfId="33679" xr:uid="{066CB78C-A651-41F0-8EC9-3D8C93C83C4C}"/>
    <cellStyle name="Normal 3 2 98 9" xfId="33680" xr:uid="{DA9DBAF4-B457-49EF-AB69-77B5098305B9}"/>
    <cellStyle name="Normal 3 2 99" xfId="33681" xr:uid="{56D29E7A-9AA8-49B9-80CE-2BCF851AB76C}"/>
    <cellStyle name="Normal 3 2 99 10" xfId="33682" xr:uid="{1490E296-E365-4A40-8822-7B391743CCE3}"/>
    <cellStyle name="Normal 3 2 99 11" xfId="33683" xr:uid="{9BDF6FDF-E013-42BB-9BD8-E5FAC61C46C4}"/>
    <cellStyle name="Normal 3 2 99 12" xfId="33684" xr:uid="{97430FE4-E8F2-4699-BB39-D3758F22CBE3}"/>
    <cellStyle name="Normal 3 2 99 13" xfId="33685" xr:uid="{22F9C8B8-D4E5-4095-9EA1-12DBC5CDB769}"/>
    <cellStyle name="Normal 3 2 99 2" xfId="33686" xr:uid="{B191DDA2-4854-48E0-B972-BCDECCD969A6}"/>
    <cellStyle name="Normal 3 2 99 3" xfId="33687" xr:uid="{CE6CE6E9-31C6-4B72-95A7-1CBC726CB3BB}"/>
    <cellStyle name="Normal 3 2 99 4" xfId="33688" xr:uid="{C31E34FA-E14A-435F-A0DD-FF34FCB35D29}"/>
    <cellStyle name="Normal 3 2 99 5" xfId="33689" xr:uid="{A6E03276-56F9-428A-A93A-4F86EAEE7F1A}"/>
    <cellStyle name="Normal 3 2 99 6" xfId="33690" xr:uid="{0CBEA8C7-35E2-4782-AF3E-8610A6B9EE02}"/>
    <cellStyle name="Normal 3 2 99 7" xfId="33691" xr:uid="{4EF10A95-3E28-460E-B6DC-28F76FAB55B0}"/>
    <cellStyle name="Normal 3 2 99 8" xfId="33692" xr:uid="{A8E4FDA8-8D9D-4EBF-BBAC-FE790047E526}"/>
    <cellStyle name="Normal 3 2 99 9" xfId="33693" xr:uid="{CDA7C54C-209A-4284-BC2D-47832DCDF56F}"/>
    <cellStyle name="Normal 3 2_Ch4 v2" xfId="33694" xr:uid="{4A7466EB-C1FC-4924-86C0-775EED1E4B2C}"/>
    <cellStyle name="Normal 3 20" xfId="33695" xr:uid="{F943A4D3-8B78-41F4-B4CE-D636A76BBCC4}"/>
    <cellStyle name="Normal 3 20 2" xfId="33696" xr:uid="{0ADC6A40-310D-4154-872D-E8DC2FD7115E}"/>
    <cellStyle name="Normal 3 20 3" xfId="33697" xr:uid="{B5D57F06-A525-443A-8750-7A40CE2D1562}"/>
    <cellStyle name="Normal 3 20 4" xfId="33698" xr:uid="{DA8C17FE-B512-40C1-AFA0-42B822B620B9}"/>
    <cellStyle name="Normal 3 20 5" xfId="33699" xr:uid="{40892DD6-7647-4626-BB8E-201D0D9442EF}"/>
    <cellStyle name="Normal 3 20 6" xfId="33700" xr:uid="{213EAFA2-8B0E-4B81-A4B5-89D10C2BF118}"/>
    <cellStyle name="Normal 3 20 7" xfId="33701" xr:uid="{4D6815D4-BCC1-4451-BF84-A36BA7C78C23}"/>
    <cellStyle name="Normal 3 21" xfId="33702" xr:uid="{DA84D47A-1DE8-4D03-BB7E-3FD250650629}"/>
    <cellStyle name="Normal 3 21 2" xfId="33703" xr:uid="{C4476C1D-69BA-4462-841C-B4ECD3760C4F}"/>
    <cellStyle name="Normal 3 21 3" xfId="33704" xr:uid="{FAD6CD7D-A920-46E7-8225-D48E62120E64}"/>
    <cellStyle name="Normal 3 21 4" xfId="33705" xr:uid="{E070DD56-D787-4A58-927F-63FE1FA8BD69}"/>
    <cellStyle name="Normal 3 21 5" xfId="33706" xr:uid="{27E2348A-A25A-4B6D-A183-A347C7553E5D}"/>
    <cellStyle name="Normal 3 21 6" xfId="33707" xr:uid="{42F1E26F-6FF8-45D3-9AC1-0E0E075D04EB}"/>
    <cellStyle name="Normal 3 21 7" xfId="33708" xr:uid="{10D748E3-D42F-491A-B12B-3FA68D109320}"/>
    <cellStyle name="Normal 3 22" xfId="33709" xr:uid="{6F0DBF26-BB2F-4544-9255-5687A3284553}"/>
    <cellStyle name="Normal 3 22 2" xfId="33710" xr:uid="{06E1EDCF-B8D3-4629-B882-E28BDAA700D0}"/>
    <cellStyle name="Normal 3 23" xfId="33711" xr:uid="{40876D83-D498-4C75-A1AC-22B52BF769A3}"/>
    <cellStyle name="Normal 3 23 2" xfId="33712" xr:uid="{BEA4E236-25F4-4834-B959-144D487EE687}"/>
    <cellStyle name="Normal 3 24" xfId="33713" xr:uid="{D5353786-5436-46AA-BB36-C7F858EED12A}"/>
    <cellStyle name="Normal 3 24 2" xfId="33714" xr:uid="{35FAC83F-8FD6-47C2-ACB9-F1EE48DCD225}"/>
    <cellStyle name="Normal 3 25" xfId="33715" xr:uid="{340BA60F-4095-4C41-98F2-6397127C99A6}"/>
    <cellStyle name="Normal 3 25 2" xfId="33716" xr:uid="{B5CD7331-EF6F-4815-B0EA-8E3EFEA3BE21}"/>
    <cellStyle name="Normal 3 26" xfId="33717" xr:uid="{828C0DC6-F69F-4650-A88C-D8F6A0C83F20}"/>
    <cellStyle name="Normal 3 26 2" xfId="33718" xr:uid="{CBB4662A-629C-4616-AC5D-1AE5167D8981}"/>
    <cellStyle name="Normal 3 27" xfId="33719" xr:uid="{54ED1B90-C7DA-410F-9EFE-067F580F3DFB}"/>
    <cellStyle name="Normal 3 27 2" xfId="33720" xr:uid="{22EC1FEA-F298-4126-BE0F-ED469DD5A932}"/>
    <cellStyle name="Normal 3 28" xfId="33721" xr:uid="{3A349B90-C38C-4D22-8DC7-EFB242CA1012}"/>
    <cellStyle name="Normal 3 28 2" xfId="33722" xr:uid="{B765E505-07E9-4C20-BDAC-CEA89FAC19EB}"/>
    <cellStyle name="Normal 3 28 3" xfId="33723" xr:uid="{D78DC779-3E35-406B-89B9-74C34AFF48E0}"/>
    <cellStyle name="Normal 3 29" xfId="33724" xr:uid="{7A2B60C1-4E2B-4751-B6B1-52DFB0305622}"/>
    <cellStyle name="Normal 3 29 2" xfId="33725" xr:uid="{AC376A76-6B6E-4C09-95CD-028939CF8C35}"/>
    <cellStyle name="Normal 3 3" xfId="33726" xr:uid="{B490E440-D4DA-4151-817D-5F189EF2C391}"/>
    <cellStyle name="Normal 3 3 10" xfId="33727" xr:uid="{5C8544A5-36F0-445E-9192-C332417AC021}"/>
    <cellStyle name="Normal 3 3 10 10" xfId="33728" xr:uid="{2E28908A-0DC9-4E76-81A9-AB4424BCFEF5}"/>
    <cellStyle name="Normal 3 3 10 11" xfId="33729" xr:uid="{7137C36D-E911-48EE-BB2D-98068BED3683}"/>
    <cellStyle name="Normal 3 3 10 2" xfId="33730" xr:uid="{B6B9FC31-F53C-48B9-B0A4-F09524C1FBDD}"/>
    <cellStyle name="Normal 3 3 10 2 2" xfId="33731" xr:uid="{B5A6C8F1-4827-4553-BCB1-74B935E8A44A}"/>
    <cellStyle name="Normal 3 3 10 2 3" xfId="33732" xr:uid="{1E0D97EC-ADF8-4C59-A0AF-BFD733BC3E58}"/>
    <cellStyle name="Normal 3 3 10 2 4" xfId="33733" xr:uid="{28BC0B7E-4F32-4C14-9966-693747DAF98F}"/>
    <cellStyle name="Normal 3 3 10 2 5" xfId="33734" xr:uid="{5AAC0D04-1EDD-4585-A4BB-B7B6278F551D}"/>
    <cellStyle name="Normal 3 3 10 2 6" xfId="33735" xr:uid="{40C5898A-672A-42AF-9F8D-552C65D3675F}"/>
    <cellStyle name="Normal 3 3 10 3" xfId="33736" xr:uid="{8AC340A2-C48E-4875-B0A2-64DE44384526}"/>
    <cellStyle name="Normal 3 3 10 3 2" xfId="33737" xr:uid="{DAAC57AA-6FBB-4E4C-BD63-3E9E52143144}"/>
    <cellStyle name="Normal 3 3 10 3 3" xfId="33738" xr:uid="{986B8A17-5288-4F40-98BC-0A8B3363E22C}"/>
    <cellStyle name="Normal 3 3 10 3 4" xfId="33739" xr:uid="{6D52F952-46D6-4214-8BED-52E674DF01F9}"/>
    <cellStyle name="Normal 3 3 10 3 5" xfId="33740" xr:uid="{9B0C7B31-82A5-4C86-9B6F-5B346E6F16A1}"/>
    <cellStyle name="Normal 3 3 10 3 6" xfId="33741" xr:uid="{3B14D87F-4A99-43C8-AED2-E855E9A013BE}"/>
    <cellStyle name="Normal 3 3 10 4" xfId="33742" xr:uid="{BF34FAD0-5287-4A15-ACE2-228DDF342451}"/>
    <cellStyle name="Normal 3 3 10 4 2" xfId="33743" xr:uid="{B11E0D97-1623-4DBA-82F1-B85BA62125F3}"/>
    <cellStyle name="Normal 3 3 10 4 3" xfId="33744" xr:uid="{171A8488-A4ED-41F1-9B4C-92E2763CEAEE}"/>
    <cellStyle name="Normal 3 3 10 4 4" xfId="33745" xr:uid="{C3C6C561-A5CD-48FF-BCDB-07F9D648EF6F}"/>
    <cellStyle name="Normal 3 3 10 4 5" xfId="33746" xr:uid="{2E38FE41-CF30-45D7-A5C2-8869E87F3985}"/>
    <cellStyle name="Normal 3 3 10 4 6" xfId="33747" xr:uid="{13971FCD-A1CC-4BCA-B7EE-08171946C5C0}"/>
    <cellStyle name="Normal 3 3 10 5" xfId="33748" xr:uid="{F8C1865C-5B06-4781-B0CE-1998F1CBD3CA}"/>
    <cellStyle name="Normal 3 3 10 5 2" xfId="33749" xr:uid="{8B5319CE-61D9-4B1A-9991-68F418D45BC5}"/>
    <cellStyle name="Normal 3 3 10 5 3" xfId="33750" xr:uid="{DD5F0750-997A-407A-813B-BDE08ADF6A99}"/>
    <cellStyle name="Normal 3 3 10 5 4" xfId="33751" xr:uid="{DB04A6B2-1C5B-4FB4-B9A4-A43BEE16C490}"/>
    <cellStyle name="Normal 3 3 10 5 5" xfId="33752" xr:uid="{0F46ABF5-F6B8-4F85-BA4B-C53F5D03DBC5}"/>
    <cellStyle name="Normal 3 3 10 5 6" xfId="33753" xr:uid="{EF580BDA-8D7F-4602-B18B-27F6767D03E0}"/>
    <cellStyle name="Normal 3 3 10 6" xfId="33754" xr:uid="{1D62906A-F06A-4FD8-A529-01F6A18BEBFD}"/>
    <cellStyle name="Normal 3 3 10 6 2" xfId="33755" xr:uid="{CEE90AE9-1BE5-4594-8055-8B5D732C4FE2}"/>
    <cellStyle name="Normal 3 3 10 6 3" xfId="33756" xr:uid="{D9A73130-9AE3-4083-8E97-822F550FC655}"/>
    <cellStyle name="Normal 3 3 10 6 4" xfId="33757" xr:uid="{23E5C519-456C-4A7B-8437-B8394483CCC7}"/>
    <cellStyle name="Normal 3 3 10 6 5" xfId="33758" xr:uid="{1D0864EF-3C91-4F42-8AB5-BB6C9F4F01DB}"/>
    <cellStyle name="Normal 3 3 10 6 6" xfId="33759" xr:uid="{83D681DB-D428-4DCA-A1E7-195EAE878114}"/>
    <cellStyle name="Normal 3 3 10 7" xfId="33760" xr:uid="{8C0112A1-76E9-49A8-ACDF-9B408A098B07}"/>
    <cellStyle name="Normal 3 3 10 8" xfId="33761" xr:uid="{C82DA733-F7F9-45BF-ACF5-2CCBF10C603C}"/>
    <cellStyle name="Normal 3 3 10 9" xfId="33762" xr:uid="{A50CD534-E893-431E-9324-BDE228C61DE1}"/>
    <cellStyle name="Normal 3 3 11" xfId="33763" xr:uid="{1388BC36-FFC6-4CA4-94B0-A8B5869AE525}"/>
    <cellStyle name="Normal 3 3 11 10" xfId="33764" xr:uid="{1C6C8F06-1ED2-4093-B728-0394E3BFBA3B}"/>
    <cellStyle name="Normal 3 3 11 11" xfId="33765" xr:uid="{983922A7-C3F6-42C0-AC52-4CCDFC2FB05E}"/>
    <cellStyle name="Normal 3 3 11 2" xfId="33766" xr:uid="{44C0FEA0-85D1-4EF0-A3A7-580764A1D3C9}"/>
    <cellStyle name="Normal 3 3 11 2 2" xfId="33767" xr:uid="{5B1F7895-AC39-4FFC-BDF8-E446D6B40BBA}"/>
    <cellStyle name="Normal 3 3 11 2 3" xfId="33768" xr:uid="{67D4343E-2D7C-46D3-814D-57240F99D6C4}"/>
    <cellStyle name="Normal 3 3 11 2 4" xfId="33769" xr:uid="{6DE229E7-5BB1-4E63-9266-7317E120C753}"/>
    <cellStyle name="Normal 3 3 11 2 5" xfId="33770" xr:uid="{C5AA3ED4-7861-4065-9E39-C45F670221CF}"/>
    <cellStyle name="Normal 3 3 11 2 6" xfId="33771" xr:uid="{B7CE11D0-5B7F-4158-BC03-02C3C60E90AA}"/>
    <cellStyle name="Normal 3 3 11 3" xfId="33772" xr:uid="{ED648776-287C-4C9E-9D49-9717CC9D58CE}"/>
    <cellStyle name="Normal 3 3 11 3 2" xfId="33773" xr:uid="{9E1AF38E-AEDE-4A39-A99D-42C916E73D8F}"/>
    <cellStyle name="Normal 3 3 11 3 3" xfId="33774" xr:uid="{516014D6-1D73-4D3C-B9D2-0A7F5BD3CCEE}"/>
    <cellStyle name="Normal 3 3 11 3 4" xfId="33775" xr:uid="{F3662B6D-6616-48E1-A6EB-B2A7C3EA4D6A}"/>
    <cellStyle name="Normal 3 3 11 3 5" xfId="33776" xr:uid="{8FA1783B-1EB9-4DE6-9A4B-6B434761C8FD}"/>
    <cellStyle name="Normal 3 3 11 3 6" xfId="33777" xr:uid="{88F03E18-853A-4EC0-B8B9-296CB97C6406}"/>
    <cellStyle name="Normal 3 3 11 4" xfId="33778" xr:uid="{69D4694F-1868-4D34-9D7C-572715166266}"/>
    <cellStyle name="Normal 3 3 11 4 2" xfId="33779" xr:uid="{17EE81DF-8DDC-4184-BDBA-7A7E11B48438}"/>
    <cellStyle name="Normal 3 3 11 4 3" xfId="33780" xr:uid="{F3AE83A1-CAFD-4BAA-8C00-EA0F37470BAB}"/>
    <cellStyle name="Normal 3 3 11 4 4" xfId="33781" xr:uid="{B7B38A8B-BDAB-42F6-BEE2-111B0E9F4DE6}"/>
    <cellStyle name="Normal 3 3 11 4 5" xfId="33782" xr:uid="{A3FE256B-6018-4461-8FC3-C57AD711B9FC}"/>
    <cellStyle name="Normal 3 3 11 4 6" xfId="33783" xr:uid="{02620229-76EC-4088-A71D-7284F5A1452D}"/>
    <cellStyle name="Normal 3 3 11 5" xfId="33784" xr:uid="{9FC2F5E5-5157-4DCC-845B-B5110B4334B1}"/>
    <cellStyle name="Normal 3 3 11 5 2" xfId="33785" xr:uid="{0B86BEA0-1C42-43D6-AF8B-80C953F878AF}"/>
    <cellStyle name="Normal 3 3 11 5 3" xfId="33786" xr:uid="{AF951D8C-4B88-4C61-BACB-B74BC5F07CDC}"/>
    <cellStyle name="Normal 3 3 11 5 4" xfId="33787" xr:uid="{CF57563F-9567-4D62-97A5-91913CC5F62A}"/>
    <cellStyle name="Normal 3 3 11 5 5" xfId="33788" xr:uid="{ADB288F5-0A7F-4BA5-9B23-1C9D2A2DA99C}"/>
    <cellStyle name="Normal 3 3 11 5 6" xfId="33789" xr:uid="{F91B70A4-AFF1-4EE4-847A-425117262279}"/>
    <cellStyle name="Normal 3 3 11 6" xfId="33790" xr:uid="{94A55D2D-677E-4D92-B39C-E35FB14408AA}"/>
    <cellStyle name="Normal 3 3 11 6 2" xfId="33791" xr:uid="{CDC20BEB-90DE-46E5-8CD8-E61384DAB0D7}"/>
    <cellStyle name="Normal 3 3 11 6 3" xfId="33792" xr:uid="{151338D4-1F1B-4DF3-B9B8-39D04E1704FC}"/>
    <cellStyle name="Normal 3 3 11 6 4" xfId="33793" xr:uid="{2FBB436E-7D0F-4899-8216-CA1A8AE846A4}"/>
    <cellStyle name="Normal 3 3 11 6 5" xfId="33794" xr:uid="{0E59DB75-11EB-4314-B1B4-7BA736A1C52A}"/>
    <cellStyle name="Normal 3 3 11 6 6" xfId="33795" xr:uid="{5986D4B2-52B8-48E4-B47F-11F39A802B83}"/>
    <cellStyle name="Normal 3 3 11 7" xfId="33796" xr:uid="{4411BABC-1301-4AC0-93B5-F1F35CF09293}"/>
    <cellStyle name="Normal 3 3 11 8" xfId="33797" xr:uid="{DA7CD983-B388-4B69-892A-097921534293}"/>
    <cellStyle name="Normal 3 3 11 9" xfId="33798" xr:uid="{D8E1B50D-B431-42F3-95AE-40401D8DFF3E}"/>
    <cellStyle name="Normal 3 3 12" xfId="33799" xr:uid="{5DB4F6E9-679D-4F3D-9043-EC0E9D5FA61F}"/>
    <cellStyle name="Normal 3 3 12 10" xfId="33800" xr:uid="{8E14AE75-CB9D-4F18-A573-9925B1BC5CBB}"/>
    <cellStyle name="Normal 3 3 12 11" xfId="33801" xr:uid="{F5E7E3CD-6A6F-4025-8A01-431F829A7AB9}"/>
    <cellStyle name="Normal 3 3 12 2" xfId="33802" xr:uid="{07D984BD-22F5-45D9-8E22-EBFB524BC193}"/>
    <cellStyle name="Normal 3 3 12 2 2" xfId="33803" xr:uid="{8E2FB5F8-F300-4BAE-89B0-84E677383A75}"/>
    <cellStyle name="Normal 3 3 12 2 3" xfId="33804" xr:uid="{960FBD2B-92D1-45ED-9362-AE122B275A1B}"/>
    <cellStyle name="Normal 3 3 12 2 4" xfId="33805" xr:uid="{3AF7C423-7930-4F1A-A0C8-185D3A20BE34}"/>
    <cellStyle name="Normal 3 3 12 2 5" xfId="33806" xr:uid="{25C8BFEE-9806-4E8D-B8ED-60B9FF7FCA8E}"/>
    <cellStyle name="Normal 3 3 12 2 6" xfId="33807" xr:uid="{B74F41E9-FB99-4475-BB8E-35BFE93C9B8D}"/>
    <cellStyle name="Normal 3 3 12 3" xfId="33808" xr:uid="{D0B52F4C-FA40-46BA-9B69-EA85D32A7740}"/>
    <cellStyle name="Normal 3 3 12 3 2" xfId="33809" xr:uid="{787287A4-7C62-4F29-88DB-505E76A89F3F}"/>
    <cellStyle name="Normal 3 3 12 3 3" xfId="33810" xr:uid="{6F462176-C709-4A3B-B90A-A2AE1CB6904F}"/>
    <cellStyle name="Normal 3 3 12 3 4" xfId="33811" xr:uid="{17BB3EDB-DC50-4E56-A2EF-D506C536DF64}"/>
    <cellStyle name="Normal 3 3 12 3 5" xfId="33812" xr:uid="{B770E237-2E06-4285-98BF-FBC3203D0691}"/>
    <cellStyle name="Normal 3 3 12 3 6" xfId="33813" xr:uid="{4C4C9BC4-18CE-4349-93E3-EBCEC2E3F950}"/>
    <cellStyle name="Normal 3 3 12 4" xfId="33814" xr:uid="{42469597-7F24-4A33-AA0C-66097A645735}"/>
    <cellStyle name="Normal 3 3 12 4 2" xfId="33815" xr:uid="{0A110E4B-8BAE-4695-A12D-700441717F5E}"/>
    <cellStyle name="Normal 3 3 12 4 3" xfId="33816" xr:uid="{C839A6A4-BA78-4F21-9B19-FE16DDE73D38}"/>
    <cellStyle name="Normal 3 3 12 4 4" xfId="33817" xr:uid="{8DDB4DFE-6078-41BD-AEFE-2A62665B9FDA}"/>
    <cellStyle name="Normal 3 3 12 4 5" xfId="33818" xr:uid="{25A11873-8336-44E1-B105-8FF4E8C5793A}"/>
    <cellStyle name="Normal 3 3 12 4 6" xfId="33819" xr:uid="{A197F62E-7F04-46DA-91F6-0CC47D896173}"/>
    <cellStyle name="Normal 3 3 12 5" xfId="33820" xr:uid="{760AB8F2-D55C-448B-AEE0-4E464E70ECB4}"/>
    <cellStyle name="Normal 3 3 12 5 2" xfId="33821" xr:uid="{B5D4570E-D3B3-48CC-8690-2B45925E30A5}"/>
    <cellStyle name="Normal 3 3 12 5 3" xfId="33822" xr:uid="{560801F3-13F7-4850-81E4-79B8A3CADBD1}"/>
    <cellStyle name="Normal 3 3 12 5 4" xfId="33823" xr:uid="{AB063CAD-B777-4146-89FC-D616C03AEF11}"/>
    <cellStyle name="Normal 3 3 12 5 5" xfId="33824" xr:uid="{0B2C8D53-E9A6-421B-88B2-2CAAC3864F76}"/>
    <cellStyle name="Normal 3 3 12 5 6" xfId="33825" xr:uid="{4EA5DE05-16D1-4183-9E1E-482B2AC3F117}"/>
    <cellStyle name="Normal 3 3 12 6" xfId="33826" xr:uid="{BD6F2BF5-8DF0-4E65-BD0A-1DE498B06AD6}"/>
    <cellStyle name="Normal 3 3 12 6 2" xfId="33827" xr:uid="{808C8063-95B4-4E9D-ADC8-8A45F3B67D37}"/>
    <cellStyle name="Normal 3 3 12 6 3" xfId="33828" xr:uid="{F1390FAA-7DC1-455E-92AB-74BC9F4BE1CA}"/>
    <cellStyle name="Normal 3 3 12 6 4" xfId="33829" xr:uid="{FC4FDB6D-A5E7-4D8A-91C6-10E77C8FF430}"/>
    <cellStyle name="Normal 3 3 12 6 5" xfId="33830" xr:uid="{D2199E5E-8F76-46B4-A097-92A5869CA4B7}"/>
    <cellStyle name="Normal 3 3 12 6 6" xfId="33831" xr:uid="{F80683F1-0A9C-4D7D-90E7-9E3561EAF1E7}"/>
    <cellStyle name="Normal 3 3 12 7" xfId="33832" xr:uid="{47429D59-4105-4709-BAAE-E0451B624B3A}"/>
    <cellStyle name="Normal 3 3 12 8" xfId="33833" xr:uid="{3D617F90-5D92-4C61-BECC-1E835E220914}"/>
    <cellStyle name="Normal 3 3 12 9" xfId="33834" xr:uid="{B903ED2D-9379-46F1-8481-D239AF535B38}"/>
    <cellStyle name="Normal 3 3 13" xfId="33835" xr:uid="{516243C5-0D19-4463-8A97-8B71CA3BB376}"/>
    <cellStyle name="Normal 3 3 13 10" xfId="33836" xr:uid="{5C17F5C8-FC08-45B1-86B1-54514327A020}"/>
    <cellStyle name="Normal 3 3 13 11" xfId="33837" xr:uid="{5E3BCFFE-5FBA-4BE7-A926-BE2EA4C15876}"/>
    <cellStyle name="Normal 3 3 13 2" xfId="33838" xr:uid="{577B1C49-7753-478F-9A03-1DE2047D5727}"/>
    <cellStyle name="Normal 3 3 13 2 2" xfId="33839" xr:uid="{1BDAA4AF-71E7-4A5C-B166-0D30A2895C55}"/>
    <cellStyle name="Normal 3 3 13 2 3" xfId="33840" xr:uid="{4CF74ED1-F254-4DDC-BFD4-75880BD98173}"/>
    <cellStyle name="Normal 3 3 13 2 4" xfId="33841" xr:uid="{BC3E1F39-71B4-4138-B6C0-1214A3142E21}"/>
    <cellStyle name="Normal 3 3 13 2 5" xfId="33842" xr:uid="{DD7E85AB-F132-4E87-8D74-284C9F2B77AE}"/>
    <cellStyle name="Normal 3 3 13 2 6" xfId="33843" xr:uid="{E5ADE21A-FF96-4818-90C0-F00113D7236A}"/>
    <cellStyle name="Normal 3 3 13 3" xfId="33844" xr:uid="{2A151149-60AA-4D9C-BBF8-09B9154BA451}"/>
    <cellStyle name="Normal 3 3 13 3 2" xfId="33845" xr:uid="{A3320A30-B1B6-470F-8240-8E948E2E3177}"/>
    <cellStyle name="Normal 3 3 13 3 3" xfId="33846" xr:uid="{F6B93396-F745-47D4-BB11-6B1871FFB8B9}"/>
    <cellStyle name="Normal 3 3 13 3 4" xfId="33847" xr:uid="{2B4E9EF1-BD52-479D-8AD4-D9DBA431D4A7}"/>
    <cellStyle name="Normal 3 3 13 3 5" xfId="33848" xr:uid="{7D917944-EE84-4BA4-9E5F-D78DDB8E6F9C}"/>
    <cellStyle name="Normal 3 3 13 3 6" xfId="33849" xr:uid="{CDF5288B-CB2D-42F2-A8AE-E56E03828E71}"/>
    <cellStyle name="Normal 3 3 13 4" xfId="33850" xr:uid="{3FB0F79A-B68C-4B81-85CB-20CB8A9DC9B9}"/>
    <cellStyle name="Normal 3 3 13 4 2" xfId="33851" xr:uid="{12839076-643B-4500-97E9-BE66F0777AD3}"/>
    <cellStyle name="Normal 3 3 13 4 3" xfId="33852" xr:uid="{94646CBF-0ACF-43EC-9429-C23C0CCF9476}"/>
    <cellStyle name="Normal 3 3 13 4 4" xfId="33853" xr:uid="{9EDF5EEB-C709-41F2-B577-1EC6354A0C35}"/>
    <cellStyle name="Normal 3 3 13 4 5" xfId="33854" xr:uid="{4B5C4BD3-5794-485B-813D-6881D2036CA0}"/>
    <cellStyle name="Normal 3 3 13 4 6" xfId="33855" xr:uid="{CC2B2B0D-FD39-4D87-9FAA-C01420F6E71F}"/>
    <cellStyle name="Normal 3 3 13 5" xfId="33856" xr:uid="{BF6A3C71-3B7E-4BCC-88E3-1C42B00A41F2}"/>
    <cellStyle name="Normal 3 3 13 5 2" xfId="33857" xr:uid="{FAD0DC3F-C475-4DC9-BADC-1021320A3EF0}"/>
    <cellStyle name="Normal 3 3 13 5 3" xfId="33858" xr:uid="{0FAA9A52-3C81-4799-BD3D-56340062F468}"/>
    <cellStyle name="Normal 3 3 13 5 4" xfId="33859" xr:uid="{2FD24B98-CB6C-4C40-A348-327EE286E8F8}"/>
    <cellStyle name="Normal 3 3 13 5 5" xfId="33860" xr:uid="{FB8F97C6-98B8-4E46-B494-315580D41773}"/>
    <cellStyle name="Normal 3 3 13 5 6" xfId="33861" xr:uid="{9D0AC3DD-F913-4C5C-B359-56ABB03DEC80}"/>
    <cellStyle name="Normal 3 3 13 6" xfId="33862" xr:uid="{BD253996-486F-40DC-B044-6BD7BB81F78B}"/>
    <cellStyle name="Normal 3 3 13 6 2" xfId="33863" xr:uid="{840ECC34-8BCD-467C-8108-62E2DD80100F}"/>
    <cellStyle name="Normal 3 3 13 6 3" xfId="33864" xr:uid="{9FE11760-E3DA-4164-95D3-E79B865D7521}"/>
    <cellStyle name="Normal 3 3 13 6 4" xfId="33865" xr:uid="{9B9AADB2-F028-4F44-B87E-32EE79F5BE8E}"/>
    <cellStyle name="Normal 3 3 13 6 5" xfId="33866" xr:uid="{9E847650-6A2B-4B4A-8741-A646AAE7B91A}"/>
    <cellStyle name="Normal 3 3 13 6 6" xfId="33867" xr:uid="{688E24B5-0820-47D5-B707-0AC94FF15B5C}"/>
    <cellStyle name="Normal 3 3 13 7" xfId="33868" xr:uid="{E6C23549-4E0F-4562-87A9-7E1CE2CBDBB5}"/>
    <cellStyle name="Normal 3 3 13 8" xfId="33869" xr:uid="{1F3BFE67-702B-4348-81DF-4DC57D70AA41}"/>
    <cellStyle name="Normal 3 3 13 9" xfId="33870" xr:uid="{9568B170-91AB-481C-8D45-8F1787AD8642}"/>
    <cellStyle name="Normal 3 3 14" xfId="33871" xr:uid="{7F1A50DF-634A-4444-A2ED-0BD66D9B5AA6}"/>
    <cellStyle name="Normal 3 3 14 10" xfId="33872" xr:uid="{BB44E984-F76C-4C60-A410-E7AD96AF0E97}"/>
    <cellStyle name="Normal 3 3 14 11" xfId="33873" xr:uid="{6FF62A10-BDC4-485A-B7C5-87BBF359491C}"/>
    <cellStyle name="Normal 3 3 14 2" xfId="33874" xr:uid="{E1879C75-A0F3-47CF-90AC-5754F4C35CB5}"/>
    <cellStyle name="Normal 3 3 14 2 2" xfId="33875" xr:uid="{241A1180-B4F5-4076-B5C5-2E42AC70AE25}"/>
    <cellStyle name="Normal 3 3 14 2 3" xfId="33876" xr:uid="{B4B1B981-1F7D-4DB1-90A1-7E0557B85D25}"/>
    <cellStyle name="Normal 3 3 14 2 4" xfId="33877" xr:uid="{494C6ABE-92CB-40BA-B592-001FDE3A689D}"/>
    <cellStyle name="Normal 3 3 14 2 5" xfId="33878" xr:uid="{3534A704-D2AB-4FA6-A254-7CA7D8C23B08}"/>
    <cellStyle name="Normal 3 3 14 2 6" xfId="33879" xr:uid="{22F32AB6-9194-4839-940C-D72124FDD8E6}"/>
    <cellStyle name="Normal 3 3 14 3" xfId="33880" xr:uid="{1FDDF99A-87B4-4CC2-89B6-EB01BA0508CE}"/>
    <cellStyle name="Normal 3 3 14 3 2" xfId="33881" xr:uid="{5880F4B1-14C2-45A0-B977-18FBA3FA6E2C}"/>
    <cellStyle name="Normal 3 3 14 3 3" xfId="33882" xr:uid="{BE2F78C8-7774-47F4-81C2-F4C6358C70EC}"/>
    <cellStyle name="Normal 3 3 14 3 4" xfId="33883" xr:uid="{FFAFA42A-24A5-42CB-9AFC-D972B36FB8A3}"/>
    <cellStyle name="Normal 3 3 14 3 5" xfId="33884" xr:uid="{554B3AC1-46B5-4EA5-A252-5210869B43A0}"/>
    <cellStyle name="Normal 3 3 14 3 6" xfId="33885" xr:uid="{F76C595E-6A9C-480D-AB20-BDB2BB8C647D}"/>
    <cellStyle name="Normal 3 3 14 4" xfId="33886" xr:uid="{740490FC-88B2-4AC8-9C13-98600ACD0D75}"/>
    <cellStyle name="Normal 3 3 14 4 2" xfId="33887" xr:uid="{EF6908A0-13E4-439A-AD1E-D7D19C5890BE}"/>
    <cellStyle name="Normal 3 3 14 4 3" xfId="33888" xr:uid="{D46394DB-62BE-46BF-BDC8-322BE664BE40}"/>
    <cellStyle name="Normal 3 3 14 4 4" xfId="33889" xr:uid="{4F5A1084-A0D3-4AA5-A01A-2C4538AC8C81}"/>
    <cellStyle name="Normal 3 3 14 4 5" xfId="33890" xr:uid="{7012315B-A692-4AB2-B063-9E07A118A1FC}"/>
    <cellStyle name="Normal 3 3 14 4 6" xfId="33891" xr:uid="{0C3FB841-6739-4091-B628-F9F421611C92}"/>
    <cellStyle name="Normal 3 3 14 5" xfId="33892" xr:uid="{1F5011B2-9173-46A3-801B-9A60D6980868}"/>
    <cellStyle name="Normal 3 3 14 5 2" xfId="33893" xr:uid="{7DE2562B-164B-4FF1-B59A-0AF95B264CC7}"/>
    <cellStyle name="Normal 3 3 14 5 3" xfId="33894" xr:uid="{25A0749C-242D-460F-B7E1-3E689D86DA28}"/>
    <cellStyle name="Normal 3 3 14 5 4" xfId="33895" xr:uid="{15C100DA-DF8E-475A-8D09-0871B685C0BC}"/>
    <cellStyle name="Normal 3 3 14 5 5" xfId="33896" xr:uid="{2EB0689F-55BC-469B-BBAE-998E7C30606C}"/>
    <cellStyle name="Normal 3 3 14 5 6" xfId="33897" xr:uid="{E4C1D245-4331-43F4-AEB0-1D4534DCEF70}"/>
    <cellStyle name="Normal 3 3 14 6" xfId="33898" xr:uid="{856686EC-5DD1-403B-B299-73747A008792}"/>
    <cellStyle name="Normal 3 3 14 6 2" xfId="33899" xr:uid="{CFA6617E-A2EE-42D3-8745-CB32BDEEC402}"/>
    <cellStyle name="Normal 3 3 14 6 3" xfId="33900" xr:uid="{03BCB54C-6576-4C88-B71E-23F96803F4B1}"/>
    <cellStyle name="Normal 3 3 14 6 4" xfId="33901" xr:uid="{1C73360D-9C7F-43A0-AC87-80CC0920FAA0}"/>
    <cellStyle name="Normal 3 3 14 6 5" xfId="33902" xr:uid="{E1FACBAD-C566-48B0-A9EB-E65CA8BA4B05}"/>
    <cellStyle name="Normal 3 3 14 6 6" xfId="33903" xr:uid="{8FED45E1-BAB6-45D7-A58F-9C4DF6B314F1}"/>
    <cellStyle name="Normal 3 3 14 7" xfId="33904" xr:uid="{87B1ADC4-2E5F-49DC-8C3A-B19C885A864B}"/>
    <cellStyle name="Normal 3 3 14 8" xfId="33905" xr:uid="{7BCBE890-DFF9-4C39-9A2B-8863BC7F4DF8}"/>
    <cellStyle name="Normal 3 3 14 9" xfId="33906" xr:uid="{4153C8F7-61C7-4A3F-BAB8-61992732E1B5}"/>
    <cellStyle name="Normal 3 3 15" xfId="33907" xr:uid="{F4B3D040-8E9A-4A9F-90A9-123C929818FE}"/>
    <cellStyle name="Normal 3 3 15 10" xfId="33908" xr:uid="{ED407BA1-294D-4C57-9C80-3FD8D8DA367B}"/>
    <cellStyle name="Normal 3 3 15 11" xfId="33909" xr:uid="{FFEDD5A0-14EB-4D7A-A099-9C38E4520EA2}"/>
    <cellStyle name="Normal 3 3 15 2" xfId="33910" xr:uid="{B44F576F-A77F-4FA7-82A5-2EE98E4AC4CB}"/>
    <cellStyle name="Normal 3 3 15 2 2" xfId="33911" xr:uid="{84ED11CC-D086-4937-897D-5B3FDB1B6925}"/>
    <cellStyle name="Normal 3 3 15 2 3" xfId="33912" xr:uid="{45952E8F-DEF1-4524-8594-CB7E69FE8562}"/>
    <cellStyle name="Normal 3 3 15 2 4" xfId="33913" xr:uid="{4FBA6E37-B396-4079-A1F4-93623FB5CA84}"/>
    <cellStyle name="Normal 3 3 15 2 5" xfId="33914" xr:uid="{B8A6D7B2-77B1-4B68-ACD1-D63DD9F30A4F}"/>
    <cellStyle name="Normal 3 3 15 2 6" xfId="33915" xr:uid="{ED8808CE-B1BB-4DFE-8E63-B042054F7C4F}"/>
    <cellStyle name="Normal 3 3 15 3" xfId="33916" xr:uid="{00555865-E0E6-4512-9BE4-37DBFE0298FE}"/>
    <cellStyle name="Normal 3 3 15 3 2" xfId="33917" xr:uid="{42BC0574-19A0-4630-A6DA-E997B2449CA3}"/>
    <cellStyle name="Normal 3 3 15 3 3" xfId="33918" xr:uid="{BCE54BFA-1A05-42F3-9717-B0DFD034BAB5}"/>
    <cellStyle name="Normal 3 3 15 3 4" xfId="33919" xr:uid="{01380D34-237A-4B36-9B76-1D7EC57D193D}"/>
    <cellStyle name="Normal 3 3 15 3 5" xfId="33920" xr:uid="{E386D1F6-A012-40CC-A894-FF52687BFF6D}"/>
    <cellStyle name="Normal 3 3 15 3 6" xfId="33921" xr:uid="{96BCA572-6CB9-4D5A-B83D-20FC671395C7}"/>
    <cellStyle name="Normal 3 3 15 4" xfId="33922" xr:uid="{9FD687BC-E5BE-4911-8239-F1042F1E031F}"/>
    <cellStyle name="Normal 3 3 15 4 2" xfId="33923" xr:uid="{9A85A6DB-5707-41BB-A535-0299FFB6A266}"/>
    <cellStyle name="Normal 3 3 15 4 3" xfId="33924" xr:uid="{0637A0E5-1751-4251-A6F4-BE770DCF91D3}"/>
    <cellStyle name="Normal 3 3 15 4 4" xfId="33925" xr:uid="{129ED48A-44DA-414F-B063-7298DE46B6A2}"/>
    <cellStyle name="Normal 3 3 15 4 5" xfId="33926" xr:uid="{A7252A48-BB1B-40D3-98C5-67EE836B60AB}"/>
    <cellStyle name="Normal 3 3 15 4 6" xfId="33927" xr:uid="{80AC4984-D54C-4B99-BA8B-8C1ADF8A7456}"/>
    <cellStyle name="Normal 3 3 15 5" xfId="33928" xr:uid="{EE069086-6E5D-4C50-9486-1F19E54DDF4F}"/>
    <cellStyle name="Normal 3 3 15 5 2" xfId="33929" xr:uid="{369BD8DC-2D78-439E-8C5E-7E2D63A80480}"/>
    <cellStyle name="Normal 3 3 15 5 3" xfId="33930" xr:uid="{8840A3B8-FF76-469F-9F32-39584849AA09}"/>
    <cellStyle name="Normal 3 3 15 5 4" xfId="33931" xr:uid="{BEB3861D-8415-40B6-BAAE-A7FA55AB9D43}"/>
    <cellStyle name="Normal 3 3 15 5 5" xfId="33932" xr:uid="{3D2C4073-FAA3-40F7-8A93-6318952130C7}"/>
    <cellStyle name="Normal 3 3 15 5 6" xfId="33933" xr:uid="{F208B520-CE9F-4109-B546-631E43A42060}"/>
    <cellStyle name="Normal 3 3 15 6" xfId="33934" xr:uid="{7A9771CC-D3CF-41CC-B00B-9C678897E23A}"/>
    <cellStyle name="Normal 3 3 15 6 2" xfId="33935" xr:uid="{61E335AB-EE77-4630-B4BD-DAB431103023}"/>
    <cellStyle name="Normal 3 3 15 6 3" xfId="33936" xr:uid="{A0105FE1-FDD9-4961-825E-DC6E24C6231A}"/>
    <cellStyle name="Normal 3 3 15 6 4" xfId="33937" xr:uid="{EC345D6A-615C-48CA-B916-26587935D10E}"/>
    <cellStyle name="Normal 3 3 15 6 5" xfId="33938" xr:uid="{53B981D4-CA06-40EA-8C0D-FEAC5DC78E59}"/>
    <cellStyle name="Normal 3 3 15 6 6" xfId="33939" xr:uid="{4E24EC4B-3A15-44F3-9175-73B9930BB42D}"/>
    <cellStyle name="Normal 3 3 15 7" xfId="33940" xr:uid="{87E7EF98-0ABF-4237-AE63-6F4EF63BC64E}"/>
    <cellStyle name="Normal 3 3 15 8" xfId="33941" xr:uid="{E7D6EFCC-51C3-494F-A5A3-0856409BB902}"/>
    <cellStyle name="Normal 3 3 15 9" xfId="33942" xr:uid="{3BE264DE-31E9-4E4A-85B9-3C6F13D0E813}"/>
    <cellStyle name="Normal 3 3 16" xfId="33943" xr:uid="{BE677D83-EBB1-428A-ABD8-71B4156EB754}"/>
    <cellStyle name="Normal 3 3 16 10" xfId="33944" xr:uid="{29737998-B924-4A82-8069-DD4915BA9A67}"/>
    <cellStyle name="Normal 3 3 16 11" xfId="33945" xr:uid="{3ABA7B36-6169-45F8-98BA-1CCDE96DDB99}"/>
    <cellStyle name="Normal 3 3 16 2" xfId="33946" xr:uid="{6D0098A7-FF16-4E24-9B36-7FB43D76A8DD}"/>
    <cellStyle name="Normal 3 3 16 2 2" xfId="33947" xr:uid="{5CF8BD02-60EC-49EE-9C00-56B24109946B}"/>
    <cellStyle name="Normal 3 3 16 2 3" xfId="33948" xr:uid="{C86E718E-92E8-4F1E-BBE0-2C3AD8AE80BF}"/>
    <cellStyle name="Normal 3 3 16 2 4" xfId="33949" xr:uid="{E27DAAAF-3C2C-4F10-A304-ECF833E11599}"/>
    <cellStyle name="Normal 3 3 16 2 5" xfId="33950" xr:uid="{290DF71C-4D2E-4A0E-8A55-384B02D9DD54}"/>
    <cellStyle name="Normal 3 3 16 2 6" xfId="33951" xr:uid="{9BB5725A-79B0-4AC8-834D-2AB4157C3059}"/>
    <cellStyle name="Normal 3 3 16 3" xfId="33952" xr:uid="{580C6F00-5011-495C-93D2-7B4D1CE14B11}"/>
    <cellStyle name="Normal 3 3 16 3 2" xfId="33953" xr:uid="{24A6F443-4691-4879-AAF2-44DCD78745DC}"/>
    <cellStyle name="Normal 3 3 16 3 3" xfId="33954" xr:uid="{96F2BF0B-733A-495E-8A13-858D935353E2}"/>
    <cellStyle name="Normal 3 3 16 3 4" xfId="33955" xr:uid="{D20BD65C-AD36-41AC-B66E-FEC138F43CB5}"/>
    <cellStyle name="Normal 3 3 16 3 5" xfId="33956" xr:uid="{D38A2944-4623-4B41-996B-5B360ADC1DD3}"/>
    <cellStyle name="Normal 3 3 16 3 6" xfId="33957" xr:uid="{1C8FF4D2-55FE-4080-A135-12B7D039D1E3}"/>
    <cellStyle name="Normal 3 3 16 4" xfId="33958" xr:uid="{FF181013-E699-4630-AABD-41CC61C89BC7}"/>
    <cellStyle name="Normal 3 3 16 4 2" xfId="33959" xr:uid="{1073DF8F-ECF0-474D-996A-A354EA9E9F55}"/>
    <cellStyle name="Normal 3 3 16 4 3" xfId="33960" xr:uid="{7013D864-F7CE-4A52-B6FB-1D452494E5E5}"/>
    <cellStyle name="Normal 3 3 16 4 4" xfId="33961" xr:uid="{1A9D27C0-7A79-45A4-BB8D-048652F34362}"/>
    <cellStyle name="Normal 3 3 16 4 5" xfId="33962" xr:uid="{8FB4B0DF-9DDA-44C0-88A1-19F3003275D8}"/>
    <cellStyle name="Normal 3 3 16 4 6" xfId="33963" xr:uid="{8063BD20-2032-44F7-A36B-AA973AFA622A}"/>
    <cellStyle name="Normal 3 3 16 5" xfId="33964" xr:uid="{18EF8F85-28F0-4D5B-B50F-78A611727751}"/>
    <cellStyle name="Normal 3 3 16 5 2" xfId="33965" xr:uid="{ADE559C3-D4EA-4D06-9F78-B1C1E9F9EB21}"/>
    <cellStyle name="Normal 3 3 16 5 3" xfId="33966" xr:uid="{EBE589F7-02D9-4F34-AB01-2B7C0FD83C50}"/>
    <cellStyle name="Normal 3 3 16 5 4" xfId="33967" xr:uid="{28AC11D3-E101-4F70-8C3D-1FB4ED55598C}"/>
    <cellStyle name="Normal 3 3 16 5 5" xfId="33968" xr:uid="{E5B0F715-AFBE-4B4D-8E41-EDCEAFE06A4A}"/>
    <cellStyle name="Normal 3 3 16 5 6" xfId="33969" xr:uid="{03DA7B8E-5326-4229-B9D6-72482D686B25}"/>
    <cellStyle name="Normal 3 3 16 6" xfId="33970" xr:uid="{E7EB25A4-ABA6-46D8-A404-C2B3026F4909}"/>
    <cellStyle name="Normal 3 3 16 6 2" xfId="33971" xr:uid="{42252220-178D-4BCE-A1AF-D3DBBA348D44}"/>
    <cellStyle name="Normal 3 3 16 6 3" xfId="33972" xr:uid="{5063802F-5AB4-4F47-97F6-38E7E70DB70F}"/>
    <cellStyle name="Normal 3 3 16 6 4" xfId="33973" xr:uid="{3BC6D775-6E98-4EDD-B360-D9EA72B0664E}"/>
    <cellStyle name="Normal 3 3 16 6 5" xfId="33974" xr:uid="{38764C46-99BA-496D-9C85-B59D28BBD720}"/>
    <cellStyle name="Normal 3 3 16 6 6" xfId="33975" xr:uid="{F83709BF-D1A6-4690-BBA0-114165516FEE}"/>
    <cellStyle name="Normal 3 3 16 7" xfId="33976" xr:uid="{2A7D94F8-CFEE-4AD2-A2BA-BD73C12127DC}"/>
    <cellStyle name="Normal 3 3 16 8" xfId="33977" xr:uid="{F430A931-AAB3-4D8B-8B42-E2EADE29B6FC}"/>
    <cellStyle name="Normal 3 3 16 9" xfId="33978" xr:uid="{39C09377-D234-46C6-9776-804B348E03B9}"/>
    <cellStyle name="Normal 3 3 17" xfId="33979" xr:uid="{19156A5A-0428-4E12-91A2-A42714AC8E89}"/>
    <cellStyle name="Normal 3 3 17 10" xfId="33980" xr:uid="{6B135FFE-36B9-4B04-85F8-7E546471D396}"/>
    <cellStyle name="Normal 3 3 17 11" xfId="33981" xr:uid="{0EB71D78-4811-4820-AC17-F2B181A3CA52}"/>
    <cellStyle name="Normal 3 3 17 2" xfId="33982" xr:uid="{E3B1F2AA-4E44-451E-8062-584CED8B04D0}"/>
    <cellStyle name="Normal 3 3 17 2 2" xfId="33983" xr:uid="{286651FC-CC35-44CD-A825-47F2C9A1E1DA}"/>
    <cellStyle name="Normal 3 3 17 2 3" xfId="33984" xr:uid="{83F2F0D4-6EEF-415C-B827-008E4DBB9546}"/>
    <cellStyle name="Normal 3 3 17 2 4" xfId="33985" xr:uid="{D89858E8-0CF9-4392-8D14-D7F13F023289}"/>
    <cellStyle name="Normal 3 3 17 2 5" xfId="33986" xr:uid="{81E72296-2A61-4844-9CB2-66D582FA9D34}"/>
    <cellStyle name="Normal 3 3 17 2 6" xfId="33987" xr:uid="{1A0E27C1-A7F4-4601-9CAB-8B4C47FA39AC}"/>
    <cellStyle name="Normal 3 3 17 3" xfId="33988" xr:uid="{09A5EC6C-AFD4-4636-994B-9FBECE8B3CF4}"/>
    <cellStyle name="Normal 3 3 17 3 2" xfId="33989" xr:uid="{917ABDC5-CAED-44AE-BDC2-3BC2437F30C6}"/>
    <cellStyle name="Normal 3 3 17 3 3" xfId="33990" xr:uid="{B22583CB-6063-4861-A4DF-B9389E35EFB0}"/>
    <cellStyle name="Normal 3 3 17 3 4" xfId="33991" xr:uid="{961ECB9B-6096-4E08-BE47-3610379F6797}"/>
    <cellStyle name="Normal 3 3 17 3 5" xfId="33992" xr:uid="{5E8504BE-5BE6-4285-BD38-E69DDEDF8BB0}"/>
    <cellStyle name="Normal 3 3 17 3 6" xfId="33993" xr:uid="{5B075A5F-E0FC-482F-BBE3-EE37276C2B13}"/>
    <cellStyle name="Normal 3 3 17 4" xfId="33994" xr:uid="{7F0D912A-4BD2-4816-849D-CC75E90DE0D9}"/>
    <cellStyle name="Normal 3 3 17 4 2" xfId="33995" xr:uid="{F43B17DA-DDC7-4029-9543-D4652AAEEB2C}"/>
    <cellStyle name="Normal 3 3 17 4 3" xfId="33996" xr:uid="{8824D5A0-850B-447A-9293-3404F8B8CC0F}"/>
    <cellStyle name="Normal 3 3 17 4 4" xfId="33997" xr:uid="{CAE5E0A2-3A76-4ACA-B4F1-CEFF4C65A508}"/>
    <cellStyle name="Normal 3 3 17 4 5" xfId="33998" xr:uid="{FD574884-E399-4030-B126-FA87509F4059}"/>
    <cellStyle name="Normal 3 3 17 4 6" xfId="33999" xr:uid="{748851B8-70E1-439E-AFE5-3A6F7976A644}"/>
    <cellStyle name="Normal 3 3 17 5" xfId="34000" xr:uid="{12D99415-2D91-4DCC-A1D7-A388AFAED77C}"/>
    <cellStyle name="Normal 3 3 17 5 2" xfId="34001" xr:uid="{D5B79F11-156C-44D1-A4F8-99561E86913A}"/>
    <cellStyle name="Normal 3 3 17 5 3" xfId="34002" xr:uid="{CDB586EC-A7C0-4834-B3DB-F102514D1A9E}"/>
    <cellStyle name="Normal 3 3 17 5 4" xfId="34003" xr:uid="{BF6A3FB2-5302-4916-8423-4203FC65D330}"/>
    <cellStyle name="Normal 3 3 17 5 5" xfId="34004" xr:uid="{D682AB8C-DA34-4183-93E8-B055D6B94657}"/>
    <cellStyle name="Normal 3 3 17 5 6" xfId="34005" xr:uid="{D9CB0E66-F501-4C10-8AA3-A9738ECD6921}"/>
    <cellStyle name="Normal 3 3 17 6" xfId="34006" xr:uid="{DD93382A-9C5B-4C57-9851-755EC7D49368}"/>
    <cellStyle name="Normal 3 3 17 6 2" xfId="34007" xr:uid="{6A7A803D-701A-4988-BBE9-97CAC251D92E}"/>
    <cellStyle name="Normal 3 3 17 6 3" xfId="34008" xr:uid="{FBE4087A-D46B-4AD8-8927-B031AEED1C71}"/>
    <cellStyle name="Normal 3 3 17 6 4" xfId="34009" xr:uid="{606A5920-E501-405A-AF72-F824F3EBCC63}"/>
    <cellStyle name="Normal 3 3 17 6 5" xfId="34010" xr:uid="{0E4E4227-E846-4F6E-87C0-7768BFF86B89}"/>
    <cellStyle name="Normal 3 3 17 6 6" xfId="34011" xr:uid="{03E4C740-9688-45F1-BE42-39ED64D1A74D}"/>
    <cellStyle name="Normal 3 3 17 7" xfId="34012" xr:uid="{5A999FB9-79FD-40F7-84EB-DF4858516957}"/>
    <cellStyle name="Normal 3 3 17 8" xfId="34013" xr:uid="{CA92D5DA-284B-4D9E-A22B-C74BCF6697CF}"/>
    <cellStyle name="Normal 3 3 17 9" xfId="34014" xr:uid="{93F63BBD-8567-48F3-A0E6-622215B390D5}"/>
    <cellStyle name="Normal 3 3 18" xfId="34015" xr:uid="{8C5ABB01-C7B1-4621-A022-94972E9AE427}"/>
    <cellStyle name="Normal 3 3 19" xfId="34016" xr:uid="{1A334971-41A0-4AD6-8657-A3F4C27A02B8}"/>
    <cellStyle name="Normal 3 3 2" xfId="34017" xr:uid="{C2150D26-A1E9-41FC-8A96-CBC1EB446263}"/>
    <cellStyle name="Normal 3 3 2 10" xfId="34018" xr:uid="{3C92D036-1059-4A5B-AD88-80AD8A531124}"/>
    <cellStyle name="Normal 3 3 2 11" xfId="34019" xr:uid="{CBA3E9B9-CB2B-4429-9212-3C8F9880820A}"/>
    <cellStyle name="Normal 3 3 2 12" xfId="34020" xr:uid="{A820ACA5-4F0D-47E1-AD12-C8C3B0F8E31C}"/>
    <cellStyle name="Normal 3 3 2 13" xfId="34021" xr:uid="{451BEF7B-943E-4276-98AB-04A996F2F185}"/>
    <cellStyle name="Normal 3 3 2 14" xfId="34022" xr:uid="{8422FBCB-CEE4-4638-9409-4665EAC11220}"/>
    <cellStyle name="Normal 3 3 2 15" xfId="34023" xr:uid="{3F18CB29-5838-421E-AE44-FD7236224002}"/>
    <cellStyle name="Normal 3 3 2 16" xfId="34024" xr:uid="{8AD45900-8479-42A8-9912-8DF711957B82}"/>
    <cellStyle name="Normal 3 3 2 17" xfId="34025" xr:uid="{31FD2005-FCDC-4726-95D2-7241952B7F52}"/>
    <cellStyle name="Normal 3 3 2 18" xfId="34026" xr:uid="{E1963D68-3785-4D25-9D91-3885B357E484}"/>
    <cellStyle name="Normal 3 3 2 18 2" xfId="34027" xr:uid="{A6148E19-7D03-4B60-BF62-22B807052B73}"/>
    <cellStyle name="Normal 3 3 2 18 3" xfId="34028" xr:uid="{92C28A38-FBA9-4248-BF9B-D9EF1AC3DDCD}"/>
    <cellStyle name="Normal 3 3 2 18 4" xfId="34029" xr:uid="{0F03D4FE-74E3-43D4-84C7-6C367C665083}"/>
    <cellStyle name="Normal 3 3 2 18 5" xfId="34030" xr:uid="{0B502D3C-6876-4F22-956A-10A6B9AF63A2}"/>
    <cellStyle name="Normal 3 3 2 18 6" xfId="34031" xr:uid="{7F7F9DCC-3754-4B66-B71F-45AF44495E8A}"/>
    <cellStyle name="Normal 3 3 2 19" xfId="34032" xr:uid="{A7AB3CE1-DF99-4936-9D52-64EB3AB2A803}"/>
    <cellStyle name="Normal 3 3 2 19 2" xfId="34033" xr:uid="{A8BBF1AC-E7FB-4F07-B34D-9F03433A8572}"/>
    <cellStyle name="Normal 3 3 2 19 3" xfId="34034" xr:uid="{1F808538-A4D7-4D88-A8C6-2B27BE2D68C7}"/>
    <cellStyle name="Normal 3 3 2 19 4" xfId="34035" xr:uid="{2860003F-36C2-4F1A-B6DE-7467604CF2D5}"/>
    <cellStyle name="Normal 3 3 2 19 5" xfId="34036" xr:uid="{DCBBE4B5-9E86-4A0A-909A-EF697EEBCA9E}"/>
    <cellStyle name="Normal 3 3 2 19 6" xfId="34037" xr:uid="{B716F5C2-84E4-4B5C-9417-D7F753CF7570}"/>
    <cellStyle name="Normal 3 3 2 2" xfId="34038" xr:uid="{FD9E31F0-DB54-4B00-9AB2-107426E4B5C0}"/>
    <cellStyle name="Normal 3 3 2 2 2" xfId="34039" xr:uid="{35F633A4-5804-4176-A320-652E02F92156}"/>
    <cellStyle name="Normal 3 3 2 2 2 10" xfId="34040" xr:uid="{41DF1F1C-4D57-4665-9E6D-1C41D70BDC2E}"/>
    <cellStyle name="Normal 3 3 2 2 2 10 2" xfId="34041" xr:uid="{D8A39A26-2C40-44C9-97F0-83AA264A7456}"/>
    <cellStyle name="Normal 3 3 2 2 2 10 3" xfId="34042" xr:uid="{E0323665-A018-415E-A20C-29A3C8D182F7}"/>
    <cellStyle name="Normal 3 3 2 2 2 10 4" xfId="34043" xr:uid="{E378DD3D-D551-4B6B-AAC5-9C2ACB648C5D}"/>
    <cellStyle name="Normal 3 3 2 2 2 10 5" xfId="34044" xr:uid="{7015BF41-C14C-4293-8946-333E559051B2}"/>
    <cellStyle name="Normal 3 3 2 2 2 10 6" xfId="34045" xr:uid="{12210B38-BAEF-47FA-AE98-1838477D673D}"/>
    <cellStyle name="Normal 3 3 2 2 2 11" xfId="34046" xr:uid="{CD209C8B-EBD5-4B58-B708-6911BBDFBDDC}"/>
    <cellStyle name="Normal 3 3 2 2 2 11 2" xfId="34047" xr:uid="{57F8A456-B145-402C-A423-EA2D89D7AE33}"/>
    <cellStyle name="Normal 3 3 2 2 2 11 3" xfId="34048" xr:uid="{E50AA1C7-4D2D-4280-A283-B8673CB413F8}"/>
    <cellStyle name="Normal 3 3 2 2 2 11 4" xfId="34049" xr:uid="{397C9068-45B5-4B30-9CF9-63FE4899AE3D}"/>
    <cellStyle name="Normal 3 3 2 2 2 11 5" xfId="34050" xr:uid="{E412FAFB-3185-4158-BE28-4BEDCE9501A6}"/>
    <cellStyle name="Normal 3 3 2 2 2 11 6" xfId="34051" xr:uid="{50C56056-160F-46EB-A25A-2E4428A95199}"/>
    <cellStyle name="Normal 3 3 2 2 2 12" xfId="34052" xr:uid="{B63BD59E-CF27-441A-AB1E-E0B9F43AF6CA}"/>
    <cellStyle name="Normal 3 3 2 2 2 12 2" xfId="34053" xr:uid="{AE5F2223-1A4D-4029-B13D-863645A23BB3}"/>
    <cellStyle name="Normal 3 3 2 2 2 12 3" xfId="34054" xr:uid="{0BB8D064-F5EC-4DF4-9254-36610BB395AE}"/>
    <cellStyle name="Normal 3 3 2 2 2 12 4" xfId="34055" xr:uid="{58B651C1-F164-470D-9C6D-A1191E203425}"/>
    <cellStyle name="Normal 3 3 2 2 2 12 5" xfId="34056" xr:uid="{204BF4EA-59C6-4A01-8363-7FBE87819AA0}"/>
    <cellStyle name="Normal 3 3 2 2 2 12 6" xfId="34057" xr:uid="{8DA6B4F4-36FB-4778-A738-E8CA014CEF8C}"/>
    <cellStyle name="Normal 3 3 2 2 2 13" xfId="34058" xr:uid="{12CBDA08-3EE5-4C74-8A66-07DE6F3E2A59}"/>
    <cellStyle name="Normal 3 3 2 2 2 13 2" xfId="34059" xr:uid="{1269AA20-846D-4AF4-9767-140788FD22DE}"/>
    <cellStyle name="Normal 3 3 2 2 2 13 3" xfId="34060" xr:uid="{4EF2A313-F451-4737-B17F-D21BF23C0DE5}"/>
    <cellStyle name="Normal 3 3 2 2 2 13 4" xfId="34061" xr:uid="{48DBD2C5-D98D-4250-88CA-749B072FB5BF}"/>
    <cellStyle name="Normal 3 3 2 2 2 13 5" xfId="34062" xr:uid="{621CEB9A-3192-4D32-BC9A-D6BFCF3EED93}"/>
    <cellStyle name="Normal 3 3 2 2 2 13 6" xfId="34063" xr:uid="{6400419D-BB06-418D-BF34-37D268EAA3E2}"/>
    <cellStyle name="Normal 3 3 2 2 2 14" xfId="34064" xr:uid="{C401CBE6-245F-4018-AA1E-7D5983070D66}"/>
    <cellStyle name="Normal 3 3 2 2 2 14 2" xfId="34065" xr:uid="{2B3CED87-D5AB-4481-A9CA-58147BADD9F7}"/>
    <cellStyle name="Normal 3 3 2 2 2 14 3" xfId="34066" xr:uid="{E0D00892-93E9-42DB-B341-4F216FA98F88}"/>
    <cellStyle name="Normal 3 3 2 2 2 14 4" xfId="34067" xr:uid="{BF5A00A7-EE52-4F9D-9A24-ACB242D1C809}"/>
    <cellStyle name="Normal 3 3 2 2 2 14 5" xfId="34068" xr:uid="{43959923-18C4-4E0C-BDE7-3C0ADBEEA7AD}"/>
    <cellStyle name="Normal 3 3 2 2 2 14 6" xfId="34069" xr:uid="{601E040D-AD07-4D3E-83C5-4754976E89E3}"/>
    <cellStyle name="Normal 3 3 2 2 2 15" xfId="34070" xr:uid="{FC5B3E9A-C925-4E6C-861D-3763AC6CF9B1}"/>
    <cellStyle name="Normal 3 3 2 2 2 16" xfId="34071" xr:uid="{6BF88604-6E0B-4A84-9953-3249D7A77F98}"/>
    <cellStyle name="Normal 3 3 2 2 2 17" xfId="34072" xr:uid="{C41AD92F-D9C3-4A5A-9444-21A1B7762412}"/>
    <cellStyle name="Normal 3 3 2 2 2 18" xfId="34073" xr:uid="{EA36E53B-9D2A-40E6-B83A-EE6CDAB08A61}"/>
    <cellStyle name="Normal 3 3 2 2 2 19" xfId="34074" xr:uid="{6FF34487-894E-4680-8AE5-C736A2E5FF23}"/>
    <cellStyle name="Normal 3 3 2 2 2 2" xfId="34075" xr:uid="{7BF4D5C3-7CE2-428F-9270-D4F8243DF19C}"/>
    <cellStyle name="Normal 3 3 2 2 2 3" xfId="34076" xr:uid="{F9F6419F-2FA9-4D99-A032-8EE6C98A4379}"/>
    <cellStyle name="Normal 3 3 2 2 2 4" xfId="34077" xr:uid="{AC5D49F7-2CF6-4D70-BBB7-A0EC0B00852C}"/>
    <cellStyle name="Normal 3 3 2 2 2 5" xfId="34078" xr:uid="{6F7F6E9B-5E57-4701-9D37-B9ADBD04A857}"/>
    <cellStyle name="Normal 3 3 2 2 2 6" xfId="34079" xr:uid="{A6B21F09-2889-4726-AB3F-F952A40C5C3B}"/>
    <cellStyle name="Normal 3 3 2 2 2 7" xfId="34080" xr:uid="{848207A6-BD13-4CB0-962E-B02BBEE7D9AA}"/>
    <cellStyle name="Normal 3 3 2 2 2 8" xfId="34081" xr:uid="{51D95E50-D19A-4EC3-9E45-E075F4BAFB9F}"/>
    <cellStyle name="Normal 3 3 2 2 2 9" xfId="34082" xr:uid="{5C65DF82-99B5-4C26-BD33-4EA2A16DC649}"/>
    <cellStyle name="Normal 3 3 2 2 3" xfId="34083" xr:uid="{C0E58D67-D580-4BA6-BB2C-4B2201EBBEF2}"/>
    <cellStyle name="Normal 3 3 2 2 3 10" xfId="34084" xr:uid="{FE1FE693-AE2F-43B2-8191-B0E9CF467FCA}"/>
    <cellStyle name="Normal 3 3 2 2 3 11" xfId="34085" xr:uid="{8A953EB2-9C5E-4F11-A021-F47BBE1F71F3}"/>
    <cellStyle name="Normal 3 3 2 2 3 2" xfId="34086" xr:uid="{654A0C1C-8413-4872-8C1E-371D65A1DACA}"/>
    <cellStyle name="Normal 3 3 2 2 3 2 2" xfId="34087" xr:uid="{CDB47D38-12D1-4BF9-A905-1E5224398F49}"/>
    <cellStyle name="Normal 3 3 2 2 3 2 3" xfId="34088" xr:uid="{14BA165B-FC41-431F-B468-3A0E25564308}"/>
    <cellStyle name="Normal 3 3 2 2 3 2 4" xfId="34089" xr:uid="{C5512A47-EA9F-485A-817B-61FC5B4CC91D}"/>
    <cellStyle name="Normal 3 3 2 2 3 2 5" xfId="34090" xr:uid="{EAAE76F0-B287-4B19-A44B-48F50ECFE9EA}"/>
    <cellStyle name="Normal 3 3 2 2 3 2 6" xfId="34091" xr:uid="{BFF6C1F2-0958-435C-8636-9E80D2BFF7C5}"/>
    <cellStyle name="Normal 3 3 2 2 3 3" xfId="34092" xr:uid="{6A7A3298-FDC8-4C7A-A42D-CF8BDDA7711D}"/>
    <cellStyle name="Normal 3 3 2 2 3 3 2" xfId="34093" xr:uid="{CF6D1E9E-2D28-47FC-8D7F-2D41700A130B}"/>
    <cellStyle name="Normal 3 3 2 2 3 3 3" xfId="34094" xr:uid="{2724DCE2-85A0-4563-8296-C520E47A29A2}"/>
    <cellStyle name="Normal 3 3 2 2 3 3 4" xfId="34095" xr:uid="{1114CE56-47B8-4429-81F7-AD75A43141ED}"/>
    <cellStyle name="Normal 3 3 2 2 3 3 5" xfId="34096" xr:uid="{6C8A809B-3F16-4BFB-9C79-F17833F713DC}"/>
    <cellStyle name="Normal 3 3 2 2 3 3 6" xfId="34097" xr:uid="{70056D93-AADD-4E15-B87B-87F277406E3B}"/>
    <cellStyle name="Normal 3 3 2 2 3 4" xfId="34098" xr:uid="{6219EBC5-CC89-4F01-BA63-2DFB339723E1}"/>
    <cellStyle name="Normal 3 3 2 2 3 4 2" xfId="34099" xr:uid="{A54BBFBE-F687-4333-B847-A558C21F32E0}"/>
    <cellStyle name="Normal 3 3 2 2 3 4 3" xfId="34100" xr:uid="{1DC341BC-1832-480C-B6E7-91432A39DB12}"/>
    <cellStyle name="Normal 3 3 2 2 3 4 4" xfId="34101" xr:uid="{03C3208E-F99E-41F1-8C25-22B4BDCC7C6B}"/>
    <cellStyle name="Normal 3 3 2 2 3 4 5" xfId="34102" xr:uid="{B75D1BC6-9641-4524-929E-CA3E61138C66}"/>
    <cellStyle name="Normal 3 3 2 2 3 4 6" xfId="34103" xr:uid="{6F9CFF64-6A52-4881-A1DF-C290470BDD49}"/>
    <cellStyle name="Normal 3 3 2 2 3 5" xfId="34104" xr:uid="{FC573762-5823-4E9E-8B9E-28E085E5EC87}"/>
    <cellStyle name="Normal 3 3 2 2 3 5 2" xfId="34105" xr:uid="{EF2C2D1B-220C-4068-88F7-AD9102BC3BE0}"/>
    <cellStyle name="Normal 3 3 2 2 3 5 3" xfId="34106" xr:uid="{8DC867E7-F6A1-468D-9781-C7ECD0B426C9}"/>
    <cellStyle name="Normal 3 3 2 2 3 5 4" xfId="34107" xr:uid="{951AA66A-3DBD-49A6-B72E-560736AA007E}"/>
    <cellStyle name="Normal 3 3 2 2 3 5 5" xfId="34108" xr:uid="{7B21359D-09DC-4BEB-8460-AD4B9AFADAE2}"/>
    <cellStyle name="Normal 3 3 2 2 3 5 6" xfId="34109" xr:uid="{E8FF7B62-E158-43B9-ABCC-78675BF9083D}"/>
    <cellStyle name="Normal 3 3 2 2 3 6" xfId="34110" xr:uid="{DEF625F4-9348-4886-AB85-66E340BCEACA}"/>
    <cellStyle name="Normal 3 3 2 2 3 6 2" xfId="34111" xr:uid="{85C36172-A7BF-43B5-BCD0-919A23B91495}"/>
    <cellStyle name="Normal 3 3 2 2 3 6 3" xfId="34112" xr:uid="{CA4FE98F-7FAF-427B-A59A-F6CFFB1F2A02}"/>
    <cellStyle name="Normal 3 3 2 2 3 6 4" xfId="34113" xr:uid="{EE479108-AD13-41CF-8E2D-29B567F047C5}"/>
    <cellStyle name="Normal 3 3 2 2 3 6 5" xfId="34114" xr:uid="{03117213-7843-46BC-965F-D1BB03431EC2}"/>
    <cellStyle name="Normal 3 3 2 2 3 6 6" xfId="34115" xr:uid="{DE036758-42BF-481D-8C63-E34CB4C4ADA1}"/>
    <cellStyle name="Normal 3 3 2 2 3 7" xfId="34116" xr:uid="{B1CA65CB-E96C-4FB8-8921-D24C8435651B}"/>
    <cellStyle name="Normal 3 3 2 2 3 8" xfId="34117" xr:uid="{192528EB-AEC2-41F4-BDE6-7FE431DB065D}"/>
    <cellStyle name="Normal 3 3 2 2 3 9" xfId="34118" xr:uid="{8B34D7DF-26E0-4A62-BD45-6B1A511238C4}"/>
    <cellStyle name="Normal 3 3 2 2 4" xfId="34119" xr:uid="{BFF59424-F3F6-48AD-9B5A-AF4CA8FF1F56}"/>
    <cellStyle name="Normal 3 3 2 2 4 10" xfId="34120" xr:uid="{E4CF0654-35BD-4692-BAEC-941CF38B326A}"/>
    <cellStyle name="Normal 3 3 2 2 4 11" xfId="34121" xr:uid="{4BEF55CB-ADD7-451E-93F1-66F54B0C52A9}"/>
    <cellStyle name="Normal 3 3 2 2 4 2" xfId="34122" xr:uid="{CFD1D9B1-88D5-4F68-83B5-BCD757FA748C}"/>
    <cellStyle name="Normal 3 3 2 2 4 2 2" xfId="34123" xr:uid="{0FC2D051-41CF-450E-BEB2-6A9B1E029591}"/>
    <cellStyle name="Normal 3 3 2 2 4 2 3" xfId="34124" xr:uid="{DD522DD1-7C62-4399-B4B3-DFE0A7CB230E}"/>
    <cellStyle name="Normal 3 3 2 2 4 2 4" xfId="34125" xr:uid="{07FF444C-8753-4350-81C2-6614DE19EA6F}"/>
    <cellStyle name="Normal 3 3 2 2 4 2 5" xfId="34126" xr:uid="{E8B1CE3F-5DDD-45B7-A8EB-BAC697A343CB}"/>
    <cellStyle name="Normal 3 3 2 2 4 2 6" xfId="34127" xr:uid="{6F3C5959-138E-49FE-A6E5-E514AF0F2912}"/>
    <cellStyle name="Normal 3 3 2 2 4 3" xfId="34128" xr:uid="{A61EA84F-3B31-41D9-B5B7-50127A111CB3}"/>
    <cellStyle name="Normal 3 3 2 2 4 3 2" xfId="34129" xr:uid="{D74CC4CE-562A-4B36-BAAE-880EAC036A98}"/>
    <cellStyle name="Normal 3 3 2 2 4 3 3" xfId="34130" xr:uid="{E821452B-6D03-45A6-B01B-F0A7A80C104A}"/>
    <cellStyle name="Normal 3 3 2 2 4 3 4" xfId="34131" xr:uid="{6D1C9D9A-6F7D-4431-B196-6D0B52C6B171}"/>
    <cellStyle name="Normal 3 3 2 2 4 3 5" xfId="34132" xr:uid="{5126AF6F-1361-4577-A349-D7ADD343F71B}"/>
    <cellStyle name="Normal 3 3 2 2 4 3 6" xfId="34133" xr:uid="{3D53C2E3-51A8-4B59-B085-C87EF52CEBBC}"/>
    <cellStyle name="Normal 3 3 2 2 4 4" xfId="34134" xr:uid="{8375C77E-9E93-4180-8DB1-3D655D59C9BB}"/>
    <cellStyle name="Normal 3 3 2 2 4 4 2" xfId="34135" xr:uid="{4C1ECB49-4923-4DC9-9F9B-F066CB58EE86}"/>
    <cellStyle name="Normal 3 3 2 2 4 4 3" xfId="34136" xr:uid="{6DD979CB-9029-4F16-89DA-5197F65A0FE5}"/>
    <cellStyle name="Normal 3 3 2 2 4 4 4" xfId="34137" xr:uid="{B3D844AF-E58D-4515-B01E-A211D1762372}"/>
    <cellStyle name="Normal 3 3 2 2 4 4 5" xfId="34138" xr:uid="{C5E11F05-5258-4538-9D5B-BD91F04E90F1}"/>
    <cellStyle name="Normal 3 3 2 2 4 4 6" xfId="34139" xr:uid="{F678E7BB-633A-4512-8827-42C5A7651C98}"/>
    <cellStyle name="Normal 3 3 2 2 4 5" xfId="34140" xr:uid="{8E36ECF7-EC2C-416E-A2E4-7F16B5B17965}"/>
    <cellStyle name="Normal 3 3 2 2 4 5 2" xfId="34141" xr:uid="{0EF1BDFC-8F1F-49DF-84C2-DC0DE99D979B}"/>
    <cellStyle name="Normal 3 3 2 2 4 5 3" xfId="34142" xr:uid="{8EAF603E-BB7E-4E54-9D81-97646CE7C164}"/>
    <cellStyle name="Normal 3 3 2 2 4 5 4" xfId="34143" xr:uid="{6470F017-609A-4DBB-BE31-DC643597BC92}"/>
    <cellStyle name="Normal 3 3 2 2 4 5 5" xfId="34144" xr:uid="{DCAAF728-2FE3-478E-9E6D-1A031AFF39B8}"/>
    <cellStyle name="Normal 3 3 2 2 4 5 6" xfId="34145" xr:uid="{F320EB28-2DEA-4720-85A0-D4EB0D075981}"/>
    <cellStyle name="Normal 3 3 2 2 4 6" xfId="34146" xr:uid="{8991CF27-87C6-455D-B1C1-E13B5EE02278}"/>
    <cellStyle name="Normal 3 3 2 2 4 6 2" xfId="34147" xr:uid="{88E3F0D5-E8A3-40BF-979C-B4C52B01E65C}"/>
    <cellStyle name="Normal 3 3 2 2 4 6 3" xfId="34148" xr:uid="{7FB1A21D-D147-4B45-8F72-32A46E25A8A4}"/>
    <cellStyle name="Normal 3 3 2 2 4 6 4" xfId="34149" xr:uid="{90FFB079-D3BC-43EA-8F2E-7C135B0E0A6C}"/>
    <cellStyle name="Normal 3 3 2 2 4 6 5" xfId="34150" xr:uid="{C230F715-84E1-47AB-AA14-1E62FCD751D1}"/>
    <cellStyle name="Normal 3 3 2 2 4 6 6" xfId="34151" xr:uid="{631A982C-EE7E-48FF-B102-C2EDCD4C57AB}"/>
    <cellStyle name="Normal 3 3 2 2 4 7" xfId="34152" xr:uid="{021F4237-5F54-4B7F-B163-9ECE95A9CFD7}"/>
    <cellStyle name="Normal 3 3 2 2 4 8" xfId="34153" xr:uid="{858F0183-6BAA-47D5-A403-23A20E3F5EE5}"/>
    <cellStyle name="Normal 3 3 2 2 4 9" xfId="34154" xr:uid="{2A43AFFC-609E-4DF7-A1F7-0690D1D3FD62}"/>
    <cellStyle name="Normal 3 3 2 2 5" xfId="34155" xr:uid="{4B8E85F5-241D-4C0D-9FD3-62C9A6761C81}"/>
    <cellStyle name="Normal 3 3 2 2 5 10" xfId="34156" xr:uid="{03043080-A8BA-4054-AB7A-50F7B45BAEE3}"/>
    <cellStyle name="Normal 3 3 2 2 5 11" xfId="34157" xr:uid="{9148F71A-A091-41ED-8837-5F99F8EE7DA2}"/>
    <cellStyle name="Normal 3 3 2 2 5 2" xfId="34158" xr:uid="{A01A52A7-2E6E-4B9D-A7C2-6A0276857B22}"/>
    <cellStyle name="Normal 3 3 2 2 5 2 2" xfId="34159" xr:uid="{2C877B1D-7CE0-482E-A086-7C5421B9D254}"/>
    <cellStyle name="Normal 3 3 2 2 5 2 3" xfId="34160" xr:uid="{995C0F18-AA26-483E-B030-C082C3110525}"/>
    <cellStyle name="Normal 3 3 2 2 5 2 4" xfId="34161" xr:uid="{554B0014-0292-4015-B22F-D13B634C93F2}"/>
    <cellStyle name="Normal 3 3 2 2 5 2 5" xfId="34162" xr:uid="{C40FB877-0E7D-4F54-9993-6141452AD416}"/>
    <cellStyle name="Normal 3 3 2 2 5 2 6" xfId="34163" xr:uid="{7FEE04FD-7A42-402B-A82A-50F56704EB38}"/>
    <cellStyle name="Normal 3 3 2 2 5 3" xfId="34164" xr:uid="{2F8E30F7-4447-4349-BE03-2B8D223F929B}"/>
    <cellStyle name="Normal 3 3 2 2 5 3 2" xfId="34165" xr:uid="{80267FD7-6E2E-4403-BCC4-AE26D532471D}"/>
    <cellStyle name="Normal 3 3 2 2 5 3 3" xfId="34166" xr:uid="{A5E3F02D-578B-4927-ABBB-3C712B3FF4F5}"/>
    <cellStyle name="Normal 3 3 2 2 5 3 4" xfId="34167" xr:uid="{29466E45-7F33-47F9-AB2A-E1FFCB68FA39}"/>
    <cellStyle name="Normal 3 3 2 2 5 3 5" xfId="34168" xr:uid="{1BD2881E-5964-41C3-A7B1-4D11BFFCB8F2}"/>
    <cellStyle name="Normal 3 3 2 2 5 3 6" xfId="34169" xr:uid="{00E04F9C-ACD5-462C-BDF2-241F9A7ECF1E}"/>
    <cellStyle name="Normal 3 3 2 2 5 4" xfId="34170" xr:uid="{F87088A2-311B-4802-9621-54A6FBA9AF23}"/>
    <cellStyle name="Normal 3 3 2 2 5 4 2" xfId="34171" xr:uid="{176B621F-D510-4EBB-A2C5-1EA786F9FEB5}"/>
    <cellStyle name="Normal 3 3 2 2 5 4 3" xfId="34172" xr:uid="{D90D9E24-C4C3-4C63-9A61-06A26BF21246}"/>
    <cellStyle name="Normal 3 3 2 2 5 4 4" xfId="34173" xr:uid="{796DC74D-844C-49BC-9248-5F89BF5D93DB}"/>
    <cellStyle name="Normal 3 3 2 2 5 4 5" xfId="34174" xr:uid="{BB1DB9B2-ABBC-4A20-B096-4347C81ACDC0}"/>
    <cellStyle name="Normal 3 3 2 2 5 4 6" xfId="34175" xr:uid="{0E5B3835-862C-42D5-BA21-115B4B5E9CD8}"/>
    <cellStyle name="Normal 3 3 2 2 5 5" xfId="34176" xr:uid="{4F98C940-DF4A-4FFB-80F5-5501865CFB76}"/>
    <cellStyle name="Normal 3 3 2 2 5 5 2" xfId="34177" xr:uid="{47EDFB05-D44C-4FD6-A60F-CEA0C6720A96}"/>
    <cellStyle name="Normal 3 3 2 2 5 5 3" xfId="34178" xr:uid="{D7189460-EFC6-4B14-A292-C2D29C2477CA}"/>
    <cellStyle name="Normal 3 3 2 2 5 5 4" xfId="34179" xr:uid="{2087EBCE-270E-4CBF-9912-C48629064E4D}"/>
    <cellStyle name="Normal 3 3 2 2 5 5 5" xfId="34180" xr:uid="{861CD2BD-2A11-4FA2-96B1-81740D2A9063}"/>
    <cellStyle name="Normal 3 3 2 2 5 5 6" xfId="34181" xr:uid="{D7066C3B-E45E-4E07-A07C-D01D7FD3A228}"/>
    <cellStyle name="Normal 3 3 2 2 5 6" xfId="34182" xr:uid="{A26BFA24-DFB4-4AF9-9125-6E1C54DC771E}"/>
    <cellStyle name="Normal 3 3 2 2 5 6 2" xfId="34183" xr:uid="{AD3013C3-3813-41D3-8861-2A08F26B9108}"/>
    <cellStyle name="Normal 3 3 2 2 5 6 3" xfId="34184" xr:uid="{34774D3E-6978-4486-BAEF-6C9164FE9618}"/>
    <cellStyle name="Normal 3 3 2 2 5 6 4" xfId="34185" xr:uid="{5DFD1103-9C69-460D-A2C4-A37886588A98}"/>
    <cellStyle name="Normal 3 3 2 2 5 6 5" xfId="34186" xr:uid="{F223A188-DED7-4BAD-BB95-2BF61A23F153}"/>
    <cellStyle name="Normal 3 3 2 2 5 6 6" xfId="34187" xr:uid="{903E8727-27CF-485C-B601-0EBED5D3F2D6}"/>
    <cellStyle name="Normal 3 3 2 2 5 7" xfId="34188" xr:uid="{D971C24D-B31A-4C44-AE52-C7458521C132}"/>
    <cellStyle name="Normal 3 3 2 2 5 8" xfId="34189" xr:uid="{742CE9CB-C0A1-4DFA-903E-B259D1B126DC}"/>
    <cellStyle name="Normal 3 3 2 2 5 9" xfId="34190" xr:uid="{644D9E43-95DC-4F4D-B0C1-90B7E334C36A}"/>
    <cellStyle name="Normal 3 3 2 2 6" xfId="34191" xr:uid="{9DAB5A91-36A0-4DF3-817C-EAE49A35A555}"/>
    <cellStyle name="Normal 3 3 2 2 6 10" xfId="34192" xr:uid="{BDD23F94-2ECD-4651-9FC5-E2531DC13465}"/>
    <cellStyle name="Normal 3 3 2 2 6 11" xfId="34193" xr:uid="{F7B3D636-AA3E-406A-9CEF-76BF736E45E3}"/>
    <cellStyle name="Normal 3 3 2 2 6 2" xfId="34194" xr:uid="{33A89D39-9D92-4A34-8295-6F4025FD7107}"/>
    <cellStyle name="Normal 3 3 2 2 6 2 2" xfId="34195" xr:uid="{18B3474C-E542-48BC-B2AD-47D45BF1E0F5}"/>
    <cellStyle name="Normal 3 3 2 2 6 2 3" xfId="34196" xr:uid="{A4B55B51-EAF7-4C5C-9ED5-FABCBF21342E}"/>
    <cellStyle name="Normal 3 3 2 2 6 2 4" xfId="34197" xr:uid="{6E73E9BE-3D7C-4795-8B3A-618E7C9B7254}"/>
    <cellStyle name="Normal 3 3 2 2 6 2 5" xfId="34198" xr:uid="{EFFB4154-4CC0-4309-A6E5-01D071275EE9}"/>
    <cellStyle name="Normal 3 3 2 2 6 2 6" xfId="34199" xr:uid="{76E034B7-F512-4FB9-BBC5-B37908BF8594}"/>
    <cellStyle name="Normal 3 3 2 2 6 3" xfId="34200" xr:uid="{9055C08F-96F3-456A-BF92-A230D34EFA6A}"/>
    <cellStyle name="Normal 3 3 2 2 6 3 2" xfId="34201" xr:uid="{9CAC350E-6847-44B8-97EB-6E2F308462AC}"/>
    <cellStyle name="Normal 3 3 2 2 6 3 3" xfId="34202" xr:uid="{9E010926-9D0B-4772-BFD9-0D27B59C0C8C}"/>
    <cellStyle name="Normal 3 3 2 2 6 3 4" xfId="34203" xr:uid="{BF281065-8DCF-4AF6-8F01-0D6BED35D8F0}"/>
    <cellStyle name="Normal 3 3 2 2 6 3 5" xfId="34204" xr:uid="{0B511AFE-D4A7-47C7-98EF-F77B2689BE23}"/>
    <cellStyle name="Normal 3 3 2 2 6 3 6" xfId="34205" xr:uid="{2BA2EA94-0B2B-4206-AB57-C4AF7D73546B}"/>
    <cellStyle name="Normal 3 3 2 2 6 4" xfId="34206" xr:uid="{75AA4AB8-C25F-423C-BF8D-E1C0FB2EB756}"/>
    <cellStyle name="Normal 3 3 2 2 6 4 2" xfId="34207" xr:uid="{07A5D668-620F-447D-B72B-D03CB4AEEDC7}"/>
    <cellStyle name="Normal 3 3 2 2 6 4 3" xfId="34208" xr:uid="{F907D531-9017-4D1D-9186-44963FB87519}"/>
    <cellStyle name="Normal 3 3 2 2 6 4 4" xfId="34209" xr:uid="{50900EC2-965F-411C-9514-42332CDC7B53}"/>
    <cellStyle name="Normal 3 3 2 2 6 4 5" xfId="34210" xr:uid="{02430200-121C-447C-B2B2-A5F6C3A9453A}"/>
    <cellStyle name="Normal 3 3 2 2 6 4 6" xfId="34211" xr:uid="{2642998A-D7D4-4429-A648-09EE01103737}"/>
    <cellStyle name="Normal 3 3 2 2 6 5" xfId="34212" xr:uid="{FAC20785-07AB-4146-9E3A-5D2D84BC319D}"/>
    <cellStyle name="Normal 3 3 2 2 6 5 2" xfId="34213" xr:uid="{064B5029-7CAB-4C26-9B87-423C3BA309D4}"/>
    <cellStyle name="Normal 3 3 2 2 6 5 3" xfId="34214" xr:uid="{90159B3E-9EA2-4AB1-A3F8-E2072C43B32B}"/>
    <cellStyle name="Normal 3 3 2 2 6 5 4" xfId="34215" xr:uid="{D07D31DE-BDDB-4D45-9ADD-DB42551EE53A}"/>
    <cellStyle name="Normal 3 3 2 2 6 5 5" xfId="34216" xr:uid="{DDD0C6ED-FF8C-4BDD-9CA6-48C371869DA1}"/>
    <cellStyle name="Normal 3 3 2 2 6 5 6" xfId="34217" xr:uid="{74F2CC5A-3F96-49AE-BAC8-F07FC4145AE8}"/>
    <cellStyle name="Normal 3 3 2 2 6 6" xfId="34218" xr:uid="{75F0667F-4DC2-4EB2-B612-DE176B9576CE}"/>
    <cellStyle name="Normal 3 3 2 2 6 6 2" xfId="34219" xr:uid="{F34BC8FD-4CD7-4ED5-AAC5-88BCC0ABEB77}"/>
    <cellStyle name="Normal 3 3 2 2 6 6 3" xfId="34220" xr:uid="{6F09C8E5-349C-4FE3-A328-F58F8EA33011}"/>
    <cellStyle name="Normal 3 3 2 2 6 6 4" xfId="34221" xr:uid="{BAC0A3A5-39A1-498D-B27F-9DBDA7C90326}"/>
    <cellStyle name="Normal 3 3 2 2 6 6 5" xfId="34222" xr:uid="{130FEC44-686F-4E02-B2D3-55BF062A15F7}"/>
    <cellStyle name="Normal 3 3 2 2 6 6 6" xfId="34223" xr:uid="{BC155DDA-3BA7-4374-AA76-244B9A2ECA18}"/>
    <cellStyle name="Normal 3 3 2 2 6 7" xfId="34224" xr:uid="{6BD63B29-DB3A-47A8-B9BA-A1EFB088A40D}"/>
    <cellStyle name="Normal 3 3 2 2 6 8" xfId="34225" xr:uid="{2FBF929A-877B-4F9C-ADB6-88B97066CC82}"/>
    <cellStyle name="Normal 3 3 2 2 6 9" xfId="34226" xr:uid="{9D6C7606-6532-4806-BF55-87D40AD14B4B}"/>
    <cellStyle name="Normal 3 3 2 2 7" xfId="34227" xr:uid="{4420C314-2930-4918-A971-2EDC2A6F12DF}"/>
    <cellStyle name="Normal 3 3 2 2 7 10" xfId="34228" xr:uid="{F4201F6D-72F8-4E1E-A5F4-14AB309F1E04}"/>
    <cellStyle name="Normal 3 3 2 2 7 11" xfId="34229" xr:uid="{A47DE442-13FE-4BD4-84F0-94F95B218E38}"/>
    <cellStyle name="Normal 3 3 2 2 7 2" xfId="34230" xr:uid="{40141A67-8488-40DB-BDAE-1FA9AF59673B}"/>
    <cellStyle name="Normal 3 3 2 2 7 2 2" xfId="34231" xr:uid="{91471887-656E-444C-B923-C6F68FD17461}"/>
    <cellStyle name="Normal 3 3 2 2 7 2 3" xfId="34232" xr:uid="{C08AB895-2703-41B0-8EA5-E5DB0EC05FC7}"/>
    <cellStyle name="Normal 3 3 2 2 7 2 4" xfId="34233" xr:uid="{1B6CC588-672A-476E-8072-5DD11B26F5E8}"/>
    <cellStyle name="Normal 3 3 2 2 7 2 5" xfId="34234" xr:uid="{BFF9F0AE-F6FB-4A7E-8DAB-697B5F41781C}"/>
    <cellStyle name="Normal 3 3 2 2 7 2 6" xfId="34235" xr:uid="{B3697FD5-7BDB-4DB2-BA2E-06D392E71FAD}"/>
    <cellStyle name="Normal 3 3 2 2 7 3" xfId="34236" xr:uid="{9B0CE5D4-4CC3-420B-9442-D1BF1CF7A165}"/>
    <cellStyle name="Normal 3 3 2 2 7 3 2" xfId="34237" xr:uid="{2B4CB788-2575-4C7F-A302-42FFB2001085}"/>
    <cellStyle name="Normal 3 3 2 2 7 3 3" xfId="34238" xr:uid="{76A4188C-DE9A-49DF-B930-2A56EC3690FD}"/>
    <cellStyle name="Normal 3 3 2 2 7 3 4" xfId="34239" xr:uid="{C6709CC2-7283-49D6-9DD8-57FA70051037}"/>
    <cellStyle name="Normal 3 3 2 2 7 3 5" xfId="34240" xr:uid="{84EE4A3B-5D16-4DDE-8183-00DB758BE108}"/>
    <cellStyle name="Normal 3 3 2 2 7 3 6" xfId="34241" xr:uid="{CBDEED0E-3693-42FC-9912-E19B8B73A5D8}"/>
    <cellStyle name="Normal 3 3 2 2 7 4" xfId="34242" xr:uid="{031B4AA9-A03D-465E-83BE-AE65711CCC0C}"/>
    <cellStyle name="Normal 3 3 2 2 7 4 2" xfId="34243" xr:uid="{60EDC46B-8F9B-4186-B8E1-D313DC7F8F32}"/>
    <cellStyle name="Normal 3 3 2 2 7 4 3" xfId="34244" xr:uid="{D014FCFE-04DF-4752-B071-C4ACC8440571}"/>
    <cellStyle name="Normal 3 3 2 2 7 4 4" xfId="34245" xr:uid="{08E51C5A-996D-41D1-B9DA-E70C92D6E82D}"/>
    <cellStyle name="Normal 3 3 2 2 7 4 5" xfId="34246" xr:uid="{14B53C40-1EFD-43BB-AD9F-7A0666C30C2E}"/>
    <cellStyle name="Normal 3 3 2 2 7 4 6" xfId="34247" xr:uid="{B96C8C08-6E23-4844-BE32-F8969696A156}"/>
    <cellStyle name="Normal 3 3 2 2 7 5" xfId="34248" xr:uid="{BF7ED84F-2D2A-42E5-A074-FF7BC07C5CC6}"/>
    <cellStyle name="Normal 3 3 2 2 7 5 2" xfId="34249" xr:uid="{AED74929-716B-4678-9FDA-91A83BC12317}"/>
    <cellStyle name="Normal 3 3 2 2 7 5 3" xfId="34250" xr:uid="{CF62F322-2ACA-4F8C-A608-D9DE5D307C1B}"/>
    <cellStyle name="Normal 3 3 2 2 7 5 4" xfId="34251" xr:uid="{684991FD-DB6E-4B6C-963F-CA2FA00F7C9E}"/>
    <cellStyle name="Normal 3 3 2 2 7 5 5" xfId="34252" xr:uid="{94E1F122-EA79-4E5D-9DD6-450CA50D94AA}"/>
    <cellStyle name="Normal 3 3 2 2 7 5 6" xfId="34253" xr:uid="{82CAAE02-1C3F-4860-AC4D-7F9EA55EDF9D}"/>
    <cellStyle name="Normal 3 3 2 2 7 6" xfId="34254" xr:uid="{0F83FE78-3995-48D7-BDBC-41CEE2F9B073}"/>
    <cellStyle name="Normal 3 3 2 2 7 6 2" xfId="34255" xr:uid="{78D4A6BB-FE4A-4F36-AE59-75DAEE7FCD01}"/>
    <cellStyle name="Normal 3 3 2 2 7 6 3" xfId="34256" xr:uid="{921F01F0-EBC0-4250-B114-9D33B22A1DDA}"/>
    <cellStyle name="Normal 3 3 2 2 7 6 4" xfId="34257" xr:uid="{550401C7-C45C-43B7-B7FA-B692AF8BC304}"/>
    <cellStyle name="Normal 3 3 2 2 7 6 5" xfId="34258" xr:uid="{3AD2FED7-24BB-4C26-895C-A78EB3CCEFFA}"/>
    <cellStyle name="Normal 3 3 2 2 7 6 6" xfId="34259" xr:uid="{EE51B665-54CC-4D7C-A704-4D816587B2C6}"/>
    <cellStyle name="Normal 3 3 2 2 7 7" xfId="34260" xr:uid="{A4938135-6B8E-4E28-9481-F79F85D8A5BB}"/>
    <cellStyle name="Normal 3 3 2 2 7 8" xfId="34261" xr:uid="{1D2E19BA-633E-4CB4-9540-F0B31E749418}"/>
    <cellStyle name="Normal 3 3 2 2 7 9" xfId="34262" xr:uid="{C5C53DAB-8A28-4DBF-98FC-3999D7B44C58}"/>
    <cellStyle name="Normal 3 3 2 2 8" xfId="34263" xr:uid="{E8A39576-D552-4DF3-BF63-7282C5E599F9}"/>
    <cellStyle name="Normal 3 3 2 2 8 10" xfId="34264" xr:uid="{F3AC8565-89B4-408A-ADD3-5B05401362E1}"/>
    <cellStyle name="Normal 3 3 2 2 8 11" xfId="34265" xr:uid="{62B4246F-7EEF-4E02-BF99-09186774A818}"/>
    <cellStyle name="Normal 3 3 2 2 8 2" xfId="34266" xr:uid="{DEFAC470-A1A9-4F49-B014-D8AF80430E81}"/>
    <cellStyle name="Normal 3 3 2 2 8 2 2" xfId="34267" xr:uid="{5E748E17-D3AA-419F-817A-D45A13C94663}"/>
    <cellStyle name="Normal 3 3 2 2 8 2 3" xfId="34268" xr:uid="{FA45FB8F-BD89-4A36-AF41-CA03ED0EF3B8}"/>
    <cellStyle name="Normal 3 3 2 2 8 2 4" xfId="34269" xr:uid="{5463174D-A2D3-4A88-94EA-802CF42F4891}"/>
    <cellStyle name="Normal 3 3 2 2 8 2 5" xfId="34270" xr:uid="{ED2E5C11-7043-4A55-914F-F0A77DACA2FD}"/>
    <cellStyle name="Normal 3 3 2 2 8 2 6" xfId="34271" xr:uid="{49D2BD1D-44DB-45D6-B3F5-916093FBDCC7}"/>
    <cellStyle name="Normal 3 3 2 2 8 3" xfId="34272" xr:uid="{4BC61B8B-8C64-4E23-AB0E-ECEF5A8E8C36}"/>
    <cellStyle name="Normal 3 3 2 2 8 3 2" xfId="34273" xr:uid="{13D18186-8549-4547-817C-07940E87949A}"/>
    <cellStyle name="Normal 3 3 2 2 8 3 3" xfId="34274" xr:uid="{0083FC72-F59B-4EFB-943E-D6D32A2A1911}"/>
    <cellStyle name="Normal 3 3 2 2 8 3 4" xfId="34275" xr:uid="{0AD7D255-7C1E-4043-B65A-8CBA30E4F617}"/>
    <cellStyle name="Normal 3 3 2 2 8 3 5" xfId="34276" xr:uid="{8EF02368-BCCB-4CE6-8B99-E27E175C2CBF}"/>
    <cellStyle name="Normal 3 3 2 2 8 3 6" xfId="34277" xr:uid="{256BF29E-63FE-48C4-84C3-CE0A857C84FB}"/>
    <cellStyle name="Normal 3 3 2 2 8 4" xfId="34278" xr:uid="{443669C3-5CE2-4D68-A5E3-2857C1E3D4F4}"/>
    <cellStyle name="Normal 3 3 2 2 8 4 2" xfId="34279" xr:uid="{BE203729-6EEF-4382-90C4-B3AF9B42BF03}"/>
    <cellStyle name="Normal 3 3 2 2 8 4 3" xfId="34280" xr:uid="{8BD8232E-FC05-4358-9B7F-9364382D891C}"/>
    <cellStyle name="Normal 3 3 2 2 8 4 4" xfId="34281" xr:uid="{8407DBDE-F4C9-4DD0-9155-7D56EE86429B}"/>
    <cellStyle name="Normal 3 3 2 2 8 4 5" xfId="34282" xr:uid="{061846BA-19BB-4740-A02B-CA4704A90350}"/>
    <cellStyle name="Normal 3 3 2 2 8 4 6" xfId="34283" xr:uid="{2FD7CCF8-6873-44B0-B0E2-0EE4DDEF206B}"/>
    <cellStyle name="Normal 3 3 2 2 8 5" xfId="34284" xr:uid="{738587B9-7037-4BB7-A2C1-D4E9F7CAF9A5}"/>
    <cellStyle name="Normal 3 3 2 2 8 5 2" xfId="34285" xr:uid="{07B91F07-DA39-4D41-8D43-642F2BF5641A}"/>
    <cellStyle name="Normal 3 3 2 2 8 5 3" xfId="34286" xr:uid="{ECAEC4DC-1023-4CC6-92FC-4465A6384DEC}"/>
    <cellStyle name="Normal 3 3 2 2 8 5 4" xfId="34287" xr:uid="{9398876C-B26A-4CFC-A3A5-7DAFC13A43A3}"/>
    <cellStyle name="Normal 3 3 2 2 8 5 5" xfId="34288" xr:uid="{06A57166-C60E-4F1A-8465-3ED178F9505C}"/>
    <cellStyle name="Normal 3 3 2 2 8 5 6" xfId="34289" xr:uid="{128AE717-8BA9-48F4-931A-BF3C0DAF9742}"/>
    <cellStyle name="Normal 3 3 2 2 8 6" xfId="34290" xr:uid="{5B425466-CFB7-45E8-B328-D13F4431EC55}"/>
    <cellStyle name="Normal 3 3 2 2 8 6 2" xfId="34291" xr:uid="{E5772461-D6BF-4108-90D8-07F95E022812}"/>
    <cellStyle name="Normal 3 3 2 2 8 6 3" xfId="34292" xr:uid="{F80EDFBC-A3F9-4CFB-90E5-976A01F8FA37}"/>
    <cellStyle name="Normal 3 3 2 2 8 6 4" xfId="34293" xr:uid="{A7581651-B8F3-4165-9750-DCCE5D148EF7}"/>
    <cellStyle name="Normal 3 3 2 2 8 6 5" xfId="34294" xr:uid="{72665CD6-FB05-4B86-B46A-8D84AC42D1D9}"/>
    <cellStyle name="Normal 3 3 2 2 8 6 6" xfId="34295" xr:uid="{AD6563A9-3A26-4898-AD4F-99F12E839F3E}"/>
    <cellStyle name="Normal 3 3 2 2 8 7" xfId="34296" xr:uid="{750C2BA2-B237-44A4-830D-5F8CE503087C}"/>
    <cellStyle name="Normal 3 3 2 2 8 8" xfId="34297" xr:uid="{F5E7D787-1560-488C-B12C-2DBF73F0E023}"/>
    <cellStyle name="Normal 3 3 2 2 8 9" xfId="34298" xr:uid="{CE2428B0-E51A-4E43-8DCF-C8904C9E20D8}"/>
    <cellStyle name="Normal 3 3 2 2 9" xfId="34299" xr:uid="{6C9F1DFB-58EC-4A83-A060-23CDDCC5ADBF}"/>
    <cellStyle name="Normal 3 3 2 2 9 10" xfId="34300" xr:uid="{CC5F3945-4855-494F-967F-582BDEE63D2B}"/>
    <cellStyle name="Normal 3 3 2 2 9 11" xfId="34301" xr:uid="{3DF8B41E-D935-4F3F-B972-52A73EDAFAAE}"/>
    <cellStyle name="Normal 3 3 2 2 9 2" xfId="34302" xr:uid="{D52EEC55-D533-422B-B9E3-B7712F1B7DDB}"/>
    <cellStyle name="Normal 3 3 2 2 9 2 2" xfId="34303" xr:uid="{722934F1-9F83-4A1F-9EC8-CCB1CEFEBF7E}"/>
    <cellStyle name="Normal 3 3 2 2 9 2 3" xfId="34304" xr:uid="{95C6193C-0B8F-4B90-8132-8DDDB05FC7C9}"/>
    <cellStyle name="Normal 3 3 2 2 9 2 4" xfId="34305" xr:uid="{EE929FE0-21A0-45C6-B95E-83D13289BEAE}"/>
    <cellStyle name="Normal 3 3 2 2 9 2 5" xfId="34306" xr:uid="{5882B9F3-8EC0-43EE-BB75-8691C4337C64}"/>
    <cellStyle name="Normal 3 3 2 2 9 2 6" xfId="34307" xr:uid="{38AD0217-B3C5-4251-AE13-391594FE97EE}"/>
    <cellStyle name="Normal 3 3 2 2 9 3" xfId="34308" xr:uid="{1A6EF058-703A-4490-870E-532BBA7D9465}"/>
    <cellStyle name="Normal 3 3 2 2 9 3 2" xfId="34309" xr:uid="{0A898830-2F38-44E7-8F95-91429CAAED4A}"/>
    <cellStyle name="Normal 3 3 2 2 9 3 3" xfId="34310" xr:uid="{7D9F8377-DFEA-4DE4-9F09-5FE1EE4E048F}"/>
    <cellStyle name="Normal 3 3 2 2 9 3 4" xfId="34311" xr:uid="{703F7572-58D1-48CD-9D8E-A926AD1240DC}"/>
    <cellStyle name="Normal 3 3 2 2 9 3 5" xfId="34312" xr:uid="{52D13506-5E37-4AA8-827C-63120ED6E0A4}"/>
    <cellStyle name="Normal 3 3 2 2 9 3 6" xfId="34313" xr:uid="{77046DD5-DD2F-44AE-A605-C39F8FBD36A5}"/>
    <cellStyle name="Normal 3 3 2 2 9 4" xfId="34314" xr:uid="{3B87E392-9DE9-4BA7-B002-9D3EB179BB6C}"/>
    <cellStyle name="Normal 3 3 2 2 9 4 2" xfId="34315" xr:uid="{8013342B-7C31-4045-88BC-DF3ECE25D9E9}"/>
    <cellStyle name="Normal 3 3 2 2 9 4 3" xfId="34316" xr:uid="{1F62C3B2-62C9-4C68-BBC2-38059EC44697}"/>
    <cellStyle name="Normal 3 3 2 2 9 4 4" xfId="34317" xr:uid="{4BF889DF-625F-426F-818A-068C5AF65BF0}"/>
    <cellStyle name="Normal 3 3 2 2 9 4 5" xfId="34318" xr:uid="{06FD8D71-1BE0-4FDD-944D-BDEBB073BBB3}"/>
    <cellStyle name="Normal 3 3 2 2 9 4 6" xfId="34319" xr:uid="{875E9E46-4035-4E7F-B80E-5618FCA225A8}"/>
    <cellStyle name="Normal 3 3 2 2 9 5" xfId="34320" xr:uid="{27C706FA-8FF8-4D36-BD82-633612835C32}"/>
    <cellStyle name="Normal 3 3 2 2 9 5 2" xfId="34321" xr:uid="{F5F2301C-4DD1-4CB6-A866-35D42E248ED0}"/>
    <cellStyle name="Normal 3 3 2 2 9 5 3" xfId="34322" xr:uid="{1ED62FDA-763B-4A7D-81E1-69FB02F0A430}"/>
    <cellStyle name="Normal 3 3 2 2 9 5 4" xfId="34323" xr:uid="{30C3D36E-4DD0-403C-8FB9-FB29B8620042}"/>
    <cellStyle name="Normal 3 3 2 2 9 5 5" xfId="34324" xr:uid="{A3416AF0-187C-4F91-8E09-B6905BFFB92B}"/>
    <cellStyle name="Normal 3 3 2 2 9 5 6" xfId="34325" xr:uid="{8FCD855E-C4C2-47CA-8E38-3E0B1957056E}"/>
    <cellStyle name="Normal 3 3 2 2 9 6" xfId="34326" xr:uid="{27D47A20-0E29-4F34-91AE-C0E93C140F09}"/>
    <cellStyle name="Normal 3 3 2 2 9 6 2" xfId="34327" xr:uid="{E8251F44-71F7-4331-A4FA-C41E715A16C4}"/>
    <cellStyle name="Normal 3 3 2 2 9 6 3" xfId="34328" xr:uid="{5F172DE7-CC34-42AC-B7CD-145849D1A2FE}"/>
    <cellStyle name="Normal 3 3 2 2 9 6 4" xfId="34329" xr:uid="{A744DB49-E5E3-4586-8336-BE30E02AA0DF}"/>
    <cellStyle name="Normal 3 3 2 2 9 6 5" xfId="34330" xr:uid="{11B80E75-8E3F-4095-B0AD-B5BFADC33DCB}"/>
    <cellStyle name="Normal 3 3 2 2 9 6 6" xfId="34331" xr:uid="{4B24BB50-B97D-4D28-8386-8ACA7FB41C0C}"/>
    <cellStyle name="Normal 3 3 2 2 9 7" xfId="34332" xr:uid="{3627A2F9-EF3A-4C9A-B7DE-440ABC648448}"/>
    <cellStyle name="Normal 3 3 2 2 9 8" xfId="34333" xr:uid="{5074DB9F-65EE-4BA1-A065-D01094DB5E26}"/>
    <cellStyle name="Normal 3 3 2 2 9 9" xfId="34334" xr:uid="{01FC385D-2086-4ECB-BACA-710EB8CCC675}"/>
    <cellStyle name="Normal 3 3 2 20" xfId="34335" xr:uid="{0A077020-69B1-4181-A447-ED79D30153C5}"/>
    <cellStyle name="Normal 3 3 2 20 2" xfId="34336" xr:uid="{2DD3CBEB-284C-459C-922B-4E14DA72572A}"/>
    <cellStyle name="Normal 3 3 2 20 3" xfId="34337" xr:uid="{A7AD10CD-F429-4AA1-96D1-28EE7A70BED9}"/>
    <cellStyle name="Normal 3 3 2 20 4" xfId="34338" xr:uid="{17DDB0DF-2F3D-4982-8A10-9E807FDE02C6}"/>
    <cellStyle name="Normal 3 3 2 20 5" xfId="34339" xr:uid="{AA02425C-7FCC-403C-B5B8-6348319A1367}"/>
    <cellStyle name="Normal 3 3 2 20 6" xfId="34340" xr:uid="{2FAA0F47-04BD-4251-AEDF-864C40678410}"/>
    <cellStyle name="Normal 3 3 2 21" xfId="34341" xr:uid="{F20E6E21-0FEC-4C3B-B333-14094F52DADA}"/>
    <cellStyle name="Normal 3 3 2 21 2" xfId="34342" xr:uid="{2C81A74E-4D0C-411A-B5A7-047D67E94CAF}"/>
    <cellStyle name="Normal 3 3 2 21 3" xfId="34343" xr:uid="{5FAD1DD4-C4A1-41F8-A4F1-28A0D7308F8C}"/>
    <cellStyle name="Normal 3 3 2 21 4" xfId="34344" xr:uid="{135BE236-3874-41D8-A6CC-B3B5FB4D4818}"/>
    <cellStyle name="Normal 3 3 2 21 5" xfId="34345" xr:uid="{7CAC6627-F5FF-4131-BC0B-86BC4DA5F8CF}"/>
    <cellStyle name="Normal 3 3 2 21 6" xfId="34346" xr:uid="{C5085697-C7D4-48A8-A1FC-D6F92B724EC3}"/>
    <cellStyle name="Normal 3 3 2 22" xfId="34347" xr:uid="{B40D9753-74F6-4C2B-A058-C5C1AA5864E6}"/>
    <cellStyle name="Normal 3 3 2 22 2" xfId="34348" xr:uid="{FBCCB746-A9B4-4333-908C-FF1B157A4CF9}"/>
    <cellStyle name="Normal 3 3 2 22 3" xfId="34349" xr:uid="{C96483B4-5D3B-4422-AFC7-AF95A34439C0}"/>
    <cellStyle name="Normal 3 3 2 22 4" xfId="34350" xr:uid="{C2289969-380B-4485-96B5-2C47C854BC76}"/>
    <cellStyle name="Normal 3 3 2 22 5" xfId="34351" xr:uid="{04152BC2-159E-4AA7-933E-2614B42D2B01}"/>
    <cellStyle name="Normal 3 3 2 22 6" xfId="34352" xr:uid="{5DEFEBBC-645F-4713-A6A1-F1323D6B431B}"/>
    <cellStyle name="Normal 3 3 2 23" xfId="34353" xr:uid="{9A7AA89B-A7E7-4994-943D-59F0F8AF4EA2}"/>
    <cellStyle name="Normal 3 3 2 24" xfId="34354" xr:uid="{62B12236-AD11-49DF-9B70-C84EEB6AACB3}"/>
    <cellStyle name="Normal 3 3 2 25" xfId="34355" xr:uid="{11C58AF5-4DE9-475F-8F47-8BEEDF38F3E3}"/>
    <cellStyle name="Normal 3 3 2 26" xfId="34356" xr:uid="{09A0BA94-445B-4D05-B6E0-17366124D544}"/>
    <cellStyle name="Normal 3 3 2 27" xfId="34357" xr:uid="{F8F418E9-ACF1-4C57-AC91-AB8EC006D1B2}"/>
    <cellStyle name="Normal 3 3 2 3" xfId="34358" xr:uid="{7FAF3929-74A8-4271-BB9E-AD30D45C7886}"/>
    <cellStyle name="Normal 3 3 2 4" xfId="34359" xr:uid="{7781FE2F-701A-4E81-A231-C471C984154D}"/>
    <cellStyle name="Normal 3 3 2 5" xfId="34360" xr:uid="{88BADC4A-E9CA-4450-A557-DD3CCF14DA4A}"/>
    <cellStyle name="Normal 3 3 2 6" xfId="34361" xr:uid="{8405DD68-B99A-40B1-930C-84EA44785F8E}"/>
    <cellStyle name="Normal 3 3 2 7" xfId="34362" xr:uid="{7B6F9A25-03D3-480A-92FA-08B948E34013}"/>
    <cellStyle name="Normal 3 3 2 8" xfId="34363" xr:uid="{CC9E6D22-2C02-4403-B84C-8DDA7415E3DE}"/>
    <cellStyle name="Normal 3 3 2 9" xfId="34364" xr:uid="{EE1D4166-D316-4DA1-ADAF-B90717BA6312}"/>
    <cellStyle name="Normal 3 3 20" xfId="34365" xr:uid="{185D68F6-B235-4DF3-9851-E419C95AB450}"/>
    <cellStyle name="Normal 3 3 21" xfId="34366" xr:uid="{0547A478-AFE3-4B38-A618-8A07EF86F2E8}"/>
    <cellStyle name="Normal 3 3 22" xfId="34367" xr:uid="{864122C4-AF86-40AE-B6FF-A4108E21C82A}"/>
    <cellStyle name="Normal 3 3 23" xfId="34368" xr:uid="{C5CA964C-74ED-4239-A513-8DE8C8BAAE9F}"/>
    <cellStyle name="Normal 3 3 24" xfId="34369" xr:uid="{352CF292-CF8C-4DBB-A53A-E952B4C4BF4A}"/>
    <cellStyle name="Normal 3 3 25" xfId="34370" xr:uid="{F14C720E-2B21-477D-A7E1-AABE7A01AB26}"/>
    <cellStyle name="Normal 3 3 3" xfId="34371" xr:uid="{0E53D803-1CD8-47C1-AA0C-6EF575663CFB}"/>
    <cellStyle name="Normal 3 3 3 10" xfId="34372" xr:uid="{C3C8191F-BF10-4B2D-8645-EBEE187B2B7F}"/>
    <cellStyle name="Normal 3 3 3 10 2" xfId="34373" xr:uid="{81209B84-D42D-4B93-B239-C41FB82D012B}"/>
    <cellStyle name="Normal 3 3 3 10 3" xfId="34374" xr:uid="{9EC7DE33-8175-4EB2-A0C2-204F59B38FA3}"/>
    <cellStyle name="Normal 3 3 3 10 4" xfId="34375" xr:uid="{29F7C2E1-9501-41DF-9046-371C2AD02F15}"/>
    <cellStyle name="Normal 3 3 3 10 5" xfId="34376" xr:uid="{03ED0D00-BC2C-4663-ABE7-FACF522BFB6D}"/>
    <cellStyle name="Normal 3 3 3 10 6" xfId="34377" xr:uid="{7251849B-7CA0-49CA-BB7D-558B5559F588}"/>
    <cellStyle name="Normal 3 3 3 11" xfId="34378" xr:uid="{FEB3EF20-6B19-452B-912F-7E4E6AB25E19}"/>
    <cellStyle name="Normal 3 3 3 11 2" xfId="34379" xr:uid="{8BDC1D3E-9C0E-49AD-A434-37E925CD1E00}"/>
    <cellStyle name="Normal 3 3 3 11 3" xfId="34380" xr:uid="{C52DF006-392A-4187-9DFA-D2150573AC7D}"/>
    <cellStyle name="Normal 3 3 3 11 4" xfId="34381" xr:uid="{2C911A3B-E9E1-44FB-88AF-D984BBD5132C}"/>
    <cellStyle name="Normal 3 3 3 11 5" xfId="34382" xr:uid="{169DA8A0-515A-4AE6-BE22-A784DCCD9F3E}"/>
    <cellStyle name="Normal 3 3 3 11 6" xfId="34383" xr:uid="{FA28FE2A-7A3A-4724-94AE-488D4867605A}"/>
    <cellStyle name="Normal 3 3 3 12" xfId="34384" xr:uid="{9E95433A-774F-4976-B16B-0B82E1B4B165}"/>
    <cellStyle name="Normal 3 3 3 12 2" xfId="34385" xr:uid="{BEC088B6-DF1A-4200-966A-DC152150C762}"/>
    <cellStyle name="Normal 3 3 3 12 3" xfId="34386" xr:uid="{DF593884-FC57-4242-83D2-2852BBE48A8E}"/>
    <cellStyle name="Normal 3 3 3 12 4" xfId="34387" xr:uid="{F2A44503-6072-409E-9371-2B7EA1E16739}"/>
    <cellStyle name="Normal 3 3 3 12 5" xfId="34388" xr:uid="{C346D3A4-57E2-4975-9A35-53D6467A8CC2}"/>
    <cellStyle name="Normal 3 3 3 12 6" xfId="34389" xr:uid="{D075CA50-403A-4BD0-91FE-35ED2D3A3A0E}"/>
    <cellStyle name="Normal 3 3 3 13" xfId="34390" xr:uid="{B0966EE8-17D8-4B5C-B77D-EAB36C662A89}"/>
    <cellStyle name="Normal 3 3 3 13 2" xfId="34391" xr:uid="{24B26197-6554-4A35-AA9D-8729B9A2F53B}"/>
    <cellStyle name="Normal 3 3 3 13 3" xfId="34392" xr:uid="{AE7E3657-07CC-45E3-B5F5-97EF9F67D289}"/>
    <cellStyle name="Normal 3 3 3 13 4" xfId="34393" xr:uid="{ED99763B-202F-4F73-B640-DB1DA6A72A51}"/>
    <cellStyle name="Normal 3 3 3 13 5" xfId="34394" xr:uid="{34BB8B2E-8549-418F-9141-EA9ED91EA498}"/>
    <cellStyle name="Normal 3 3 3 13 6" xfId="34395" xr:uid="{2ADCB261-2543-495D-8DE3-053D6F8F04D7}"/>
    <cellStyle name="Normal 3 3 3 14" xfId="34396" xr:uid="{F060E1FF-1AB9-45AC-AD94-34075C205FE9}"/>
    <cellStyle name="Normal 3 3 3 14 2" xfId="34397" xr:uid="{D031E128-CA3D-4714-9E3D-FBA39EDE33E9}"/>
    <cellStyle name="Normal 3 3 3 14 3" xfId="34398" xr:uid="{4369D5A2-16D6-476A-B89C-229925DB4487}"/>
    <cellStyle name="Normal 3 3 3 14 4" xfId="34399" xr:uid="{666D42EC-221C-42C3-98CD-B79AA32EAECF}"/>
    <cellStyle name="Normal 3 3 3 14 5" xfId="34400" xr:uid="{CEA3C282-18E7-4A7C-89DF-C16480A47D2C}"/>
    <cellStyle name="Normal 3 3 3 14 6" xfId="34401" xr:uid="{F67E589C-947B-4488-BF04-070B97587EEB}"/>
    <cellStyle name="Normal 3 3 3 15" xfId="34402" xr:uid="{9C4DD085-DEC1-4D72-9589-2D56AC65BB73}"/>
    <cellStyle name="Normal 3 3 3 16" xfId="34403" xr:uid="{908E1E15-638C-4B2B-9B72-D0D01CFEF0AC}"/>
    <cellStyle name="Normal 3 3 3 17" xfId="34404" xr:uid="{9DEF18C3-DFD8-47D3-BD81-EFEF5EE7BBE0}"/>
    <cellStyle name="Normal 3 3 3 18" xfId="34405" xr:uid="{80C96CBB-BE1D-4DAB-A280-5D42CB00F0C1}"/>
    <cellStyle name="Normal 3 3 3 19" xfId="34406" xr:uid="{CEB43F5B-BAC3-454A-B2E9-A4F31A453D44}"/>
    <cellStyle name="Normal 3 3 3 2" xfId="34407" xr:uid="{560D38FF-5266-4538-A191-187D4F0D86B0}"/>
    <cellStyle name="Normal 3 3 3 2 2" xfId="34408" xr:uid="{798A4DFD-B9CC-4430-BA46-94A8604EF58C}"/>
    <cellStyle name="Normal 3 3 3 2 2 10" xfId="34409" xr:uid="{D85A4857-508A-4117-A152-BC72FA6A50DA}"/>
    <cellStyle name="Normal 3 3 3 2 2 11" xfId="34410" xr:uid="{56A9EEBF-1D25-4117-86BE-758F2E412095}"/>
    <cellStyle name="Normal 3 3 3 2 2 2" xfId="34411" xr:uid="{4EBAF0BD-F264-49EF-AB5F-571423F8D40B}"/>
    <cellStyle name="Normal 3 3 3 2 2 2 2" xfId="34412" xr:uid="{C152E409-3636-4634-90C8-E7CCDC3689BB}"/>
    <cellStyle name="Normal 3 3 3 2 2 2 3" xfId="34413" xr:uid="{63E88D58-CEA3-4DB1-81AC-204B7DD8DD1B}"/>
    <cellStyle name="Normal 3 3 3 2 2 2 4" xfId="34414" xr:uid="{4E9D4384-3B70-4D3D-82EE-BCEDD5A75AFE}"/>
    <cellStyle name="Normal 3 3 3 2 2 2 5" xfId="34415" xr:uid="{CB676BDC-29CE-4BF5-8B41-8E95E6B3A9A5}"/>
    <cellStyle name="Normal 3 3 3 2 2 2 6" xfId="34416" xr:uid="{DC60DF6E-9D3D-4F86-866D-B6B05A492731}"/>
    <cellStyle name="Normal 3 3 3 2 2 3" xfId="34417" xr:uid="{18DB050B-A66C-4C8E-8C08-CF0D6F100298}"/>
    <cellStyle name="Normal 3 3 3 2 2 3 2" xfId="34418" xr:uid="{0FD40FAA-9475-4564-A59F-6B52B04D48DE}"/>
    <cellStyle name="Normal 3 3 3 2 2 3 3" xfId="34419" xr:uid="{30621739-9123-4150-876E-6F6557A06861}"/>
    <cellStyle name="Normal 3 3 3 2 2 3 4" xfId="34420" xr:uid="{48C3B589-2311-4AEA-8651-964056714209}"/>
    <cellStyle name="Normal 3 3 3 2 2 3 5" xfId="34421" xr:uid="{FD7C6773-74FD-491A-B59A-EE42D2356C26}"/>
    <cellStyle name="Normal 3 3 3 2 2 3 6" xfId="34422" xr:uid="{5FC7C1A0-7610-405D-A752-0485D6ED70A5}"/>
    <cellStyle name="Normal 3 3 3 2 2 4" xfId="34423" xr:uid="{408ADA6F-CD87-433D-A698-6EE685A355B9}"/>
    <cellStyle name="Normal 3 3 3 2 2 4 2" xfId="34424" xr:uid="{3018747B-9214-416E-9369-67D63A1ADA57}"/>
    <cellStyle name="Normal 3 3 3 2 2 4 3" xfId="34425" xr:uid="{F714D96F-4BF9-4B34-A6A2-EF1BBF827BCB}"/>
    <cellStyle name="Normal 3 3 3 2 2 4 4" xfId="34426" xr:uid="{5401143D-AA21-4EC2-AEFE-281A4BF6F9F7}"/>
    <cellStyle name="Normal 3 3 3 2 2 4 5" xfId="34427" xr:uid="{C3AB64D8-D0D5-4B68-9E4A-285FF48C42EA}"/>
    <cellStyle name="Normal 3 3 3 2 2 4 6" xfId="34428" xr:uid="{3033E045-6148-45C6-B2E0-667A1F5D4DD6}"/>
    <cellStyle name="Normal 3 3 3 2 2 5" xfId="34429" xr:uid="{E2312919-9626-4409-9C24-177B6F88990B}"/>
    <cellStyle name="Normal 3 3 3 2 2 5 2" xfId="34430" xr:uid="{BAF4FA79-C759-4DBA-B355-864C8CC5F18F}"/>
    <cellStyle name="Normal 3 3 3 2 2 5 3" xfId="34431" xr:uid="{55D8810A-4C7E-41DD-9F61-94971CC21E99}"/>
    <cellStyle name="Normal 3 3 3 2 2 5 4" xfId="34432" xr:uid="{5407405C-E6AF-421B-AD58-32BD59DC2FE9}"/>
    <cellStyle name="Normal 3 3 3 2 2 5 5" xfId="34433" xr:uid="{2DA86AD5-0D94-4D10-947D-5FEBBC11DA06}"/>
    <cellStyle name="Normal 3 3 3 2 2 5 6" xfId="34434" xr:uid="{BE9A5671-D3C4-4BAB-9547-37560020EDDA}"/>
    <cellStyle name="Normal 3 3 3 2 2 6" xfId="34435" xr:uid="{55A54532-DFDE-4832-903B-6DD460469E75}"/>
    <cellStyle name="Normal 3 3 3 2 2 6 2" xfId="34436" xr:uid="{38E27C4A-FA27-4D03-8A21-EEA32B948681}"/>
    <cellStyle name="Normal 3 3 3 2 2 6 3" xfId="34437" xr:uid="{C47DAB32-9DAA-46D1-91C0-07440CFFD2D7}"/>
    <cellStyle name="Normal 3 3 3 2 2 6 4" xfId="34438" xr:uid="{C59B5204-96AC-4060-A8CB-24C2AA4BA0AF}"/>
    <cellStyle name="Normal 3 3 3 2 2 6 5" xfId="34439" xr:uid="{CC9B8529-2AB1-4CDE-8A62-D7B11C95A2A3}"/>
    <cellStyle name="Normal 3 3 3 2 2 6 6" xfId="34440" xr:uid="{CA2CE95D-2508-4CB5-B4FF-180D87CC0F56}"/>
    <cellStyle name="Normal 3 3 3 2 2 7" xfId="34441" xr:uid="{C7E26DAF-5AF8-499B-8B31-A0CC053B2AF1}"/>
    <cellStyle name="Normal 3 3 3 2 2 8" xfId="34442" xr:uid="{5EEE6100-CA08-491A-A3C3-8025D8A797A0}"/>
    <cellStyle name="Normal 3 3 3 2 2 9" xfId="34443" xr:uid="{E524EEA0-AA5A-4395-B78D-3E15D9926710}"/>
    <cellStyle name="Normal 3 3 3 2 3" xfId="34444" xr:uid="{EE3A0234-80AA-4760-B75E-92F4AFF4CA03}"/>
    <cellStyle name="Normal 3 3 3 2 3 10" xfId="34445" xr:uid="{F6BB5BC5-B678-4B23-8B4E-2A005290B635}"/>
    <cellStyle name="Normal 3 3 3 2 3 11" xfId="34446" xr:uid="{BF173E68-6748-4B7A-A75B-528B5A7BA264}"/>
    <cellStyle name="Normal 3 3 3 2 3 2" xfId="34447" xr:uid="{9057B645-4532-43B7-A780-3800B7AA21E5}"/>
    <cellStyle name="Normal 3 3 3 2 3 2 2" xfId="34448" xr:uid="{B42820BA-F86E-43E2-802D-758553DA48A6}"/>
    <cellStyle name="Normal 3 3 3 2 3 2 3" xfId="34449" xr:uid="{FE82A16D-4CC1-4E87-8568-39685B4C88C7}"/>
    <cellStyle name="Normal 3 3 3 2 3 2 4" xfId="34450" xr:uid="{F5161AA3-024F-45CB-B622-0E828EB7CB4D}"/>
    <cellStyle name="Normal 3 3 3 2 3 2 5" xfId="34451" xr:uid="{DFA09F06-A4EE-4771-8644-EC53A13B5255}"/>
    <cellStyle name="Normal 3 3 3 2 3 2 6" xfId="34452" xr:uid="{C10CC655-063A-4491-8A6B-A4DD33E2888C}"/>
    <cellStyle name="Normal 3 3 3 2 3 3" xfId="34453" xr:uid="{348215FA-AE23-4D21-B9F7-8B3D044E53BF}"/>
    <cellStyle name="Normal 3 3 3 2 3 3 2" xfId="34454" xr:uid="{447DFC6B-8AD2-4824-BD38-226D81919D26}"/>
    <cellStyle name="Normal 3 3 3 2 3 3 3" xfId="34455" xr:uid="{AEF271F2-FC6F-411A-9CBA-76CD3A97B10A}"/>
    <cellStyle name="Normal 3 3 3 2 3 3 4" xfId="34456" xr:uid="{2A0E5EC7-11F7-4BF9-89A5-AED8B88228F0}"/>
    <cellStyle name="Normal 3 3 3 2 3 3 5" xfId="34457" xr:uid="{5E6A4933-FD6F-448B-815C-50894B7A6D54}"/>
    <cellStyle name="Normal 3 3 3 2 3 3 6" xfId="34458" xr:uid="{770E2CF2-F3C1-48E9-B1DB-CD5769417DF1}"/>
    <cellStyle name="Normal 3 3 3 2 3 4" xfId="34459" xr:uid="{8DD0BB63-3E95-4023-9548-A921F7B5E2D2}"/>
    <cellStyle name="Normal 3 3 3 2 3 4 2" xfId="34460" xr:uid="{3838D4EB-17B6-4694-85D8-282781E84EB1}"/>
    <cellStyle name="Normal 3 3 3 2 3 4 3" xfId="34461" xr:uid="{72C27A5D-BA0B-4F9E-8579-6829E8529F4A}"/>
    <cellStyle name="Normal 3 3 3 2 3 4 4" xfId="34462" xr:uid="{077E64E9-27DD-489A-A497-1049F65F68C8}"/>
    <cellStyle name="Normal 3 3 3 2 3 4 5" xfId="34463" xr:uid="{100DDE00-CD2B-4A23-98EB-6990B890F09B}"/>
    <cellStyle name="Normal 3 3 3 2 3 4 6" xfId="34464" xr:uid="{6BE942D9-8DA7-413B-A7BD-9384929BC1B9}"/>
    <cellStyle name="Normal 3 3 3 2 3 5" xfId="34465" xr:uid="{27E34065-3CC6-4CE7-BAF9-911D19CDA026}"/>
    <cellStyle name="Normal 3 3 3 2 3 5 2" xfId="34466" xr:uid="{14019E28-C427-4213-BC54-231B05E860BC}"/>
    <cellStyle name="Normal 3 3 3 2 3 5 3" xfId="34467" xr:uid="{0485EDE7-D954-42CE-9C79-3EDCA054EF82}"/>
    <cellStyle name="Normal 3 3 3 2 3 5 4" xfId="34468" xr:uid="{60F8B1EB-D77B-4862-8E05-C63FC748E952}"/>
    <cellStyle name="Normal 3 3 3 2 3 5 5" xfId="34469" xr:uid="{D94533D4-B84E-4E36-8077-D0763188A6E5}"/>
    <cellStyle name="Normal 3 3 3 2 3 5 6" xfId="34470" xr:uid="{F0128815-B501-4A91-8459-9E0520A29171}"/>
    <cellStyle name="Normal 3 3 3 2 3 6" xfId="34471" xr:uid="{53E8F492-68CE-48C2-A388-43882FAEFE02}"/>
    <cellStyle name="Normal 3 3 3 2 3 6 2" xfId="34472" xr:uid="{6591CFE3-2E00-4FFD-B5C7-90691A4EE2FA}"/>
    <cellStyle name="Normal 3 3 3 2 3 6 3" xfId="34473" xr:uid="{160A0C0A-BE21-44E7-B126-DE1E74C094F2}"/>
    <cellStyle name="Normal 3 3 3 2 3 6 4" xfId="34474" xr:uid="{BCE13722-0D8E-485C-BCC7-225F80CC8CA5}"/>
    <cellStyle name="Normal 3 3 3 2 3 6 5" xfId="34475" xr:uid="{9F8DADCF-9840-46DD-9074-2308B86CE4C5}"/>
    <cellStyle name="Normal 3 3 3 2 3 6 6" xfId="34476" xr:uid="{CBB1130C-F7BE-4EBB-A172-56FBF3CE17B4}"/>
    <cellStyle name="Normal 3 3 3 2 3 7" xfId="34477" xr:uid="{9CF3090E-D53F-4C81-A82C-F8AD784EB697}"/>
    <cellStyle name="Normal 3 3 3 2 3 8" xfId="34478" xr:uid="{6E511904-0BA4-4C59-978D-6B1818DDF88D}"/>
    <cellStyle name="Normal 3 3 3 2 3 9" xfId="34479" xr:uid="{4E8CAA7C-2A14-4D56-8508-23E4170127EE}"/>
    <cellStyle name="Normal 3 3 3 2 4" xfId="34480" xr:uid="{1BC97D32-8A38-465D-91AD-AAB74376C51F}"/>
    <cellStyle name="Normal 3 3 3 2 4 10" xfId="34481" xr:uid="{925DD1B4-8913-42BF-9B87-7BC5BAAFD791}"/>
    <cellStyle name="Normal 3 3 3 2 4 11" xfId="34482" xr:uid="{ED5CC45E-55CB-4DB6-AF80-40B466F4D274}"/>
    <cellStyle name="Normal 3 3 3 2 4 2" xfId="34483" xr:uid="{6662D6C0-16B3-4D62-B4FB-B2705B9C9772}"/>
    <cellStyle name="Normal 3 3 3 2 4 2 2" xfId="34484" xr:uid="{10E27D2F-329E-472D-9CC1-B29C362DE045}"/>
    <cellStyle name="Normal 3 3 3 2 4 2 3" xfId="34485" xr:uid="{58028BE6-AA0A-445A-A8A4-1E93B4CA026A}"/>
    <cellStyle name="Normal 3 3 3 2 4 2 4" xfId="34486" xr:uid="{C198340F-0247-4435-8A76-AA0CD8B625F0}"/>
    <cellStyle name="Normal 3 3 3 2 4 2 5" xfId="34487" xr:uid="{062EBA8C-5F2B-4ED8-8146-31CBF5A470A7}"/>
    <cellStyle name="Normal 3 3 3 2 4 2 6" xfId="34488" xr:uid="{767711E6-9F2A-4CEF-875C-C00736F278FB}"/>
    <cellStyle name="Normal 3 3 3 2 4 3" xfId="34489" xr:uid="{195AF0AB-8016-4ECB-ADE8-B22844D89712}"/>
    <cellStyle name="Normal 3 3 3 2 4 3 2" xfId="34490" xr:uid="{18CD3AB0-0BB9-44FA-8BDA-74F600080282}"/>
    <cellStyle name="Normal 3 3 3 2 4 3 3" xfId="34491" xr:uid="{34EE83A8-1166-4B23-B4EC-21B9EAA28096}"/>
    <cellStyle name="Normal 3 3 3 2 4 3 4" xfId="34492" xr:uid="{7F5FEEF8-3E22-4705-BFAB-0EC0A21A54CE}"/>
    <cellStyle name="Normal 3 3 3 2 4 3 5" xfId="34493" xr:uid="{810BB6C4-C8EA-40A9-ACFE-368FB6D59E7A}"/>
    <cellStyle name="Normal 3 3 3 2 4 3 6" xfId="34494" xr:uid="{8950A3F1-719D-4F78-BDD3-3B7EDCEE0C41}"/>
    <cellStyle name="Normal 3 3 3 2 4 4" xfId="34495" xr:uid="{8DF65E92-D8D7-4D45-9120-F8743117D131}"/>
    <cellStyle name="Normal 3 3 3 2 4 4 2" xfId="34496" xr:uid="{5E533314-1472-450A-B729-10531D40F407}"/>
    <cellStyle name="Normal 3 3 3 2 4 4 3" xfId="34497" xr:uid="{7FB726DC-BD8B-4840-A938-96F88A177778}"/>
    <cellStyle name="Normal 3 3 3 2 4 4 4" xfId="34498" xr:uid="{4105D5E6-D5E9-4482-AECD-F72934130015}"/>
    <cellStyle name="Normal 3 3 3 2 4 4 5" xfId="34499" xr:uid="{0D7F5EA4-842F-4117-8C0F-FDAE9D3BD098}"/>
    <cellStyle name="Normal 3 3 3 2 4 4 6" xfId="34500" xr:uid="{8A75EAF6-5891-4F59-B744-15B980AF57FE}"/>
    <cellStyle name="Normal 3 3 3 2 4 5" xfId="34501" xr:uid="{BD8311A9-EF18-4E51-A68E-407876F1DB7E}"/>
    <cellStyle name="Normal 3 3 3 2 4 5 2" xfId="34502" xr:uid="{3A474ECF-CD3C-43D1-BDA8-A8BBA76C009A}"/>
    <cellStyle name="Normal 3 3 3 2 4 5 3" xfId="34503" xr:uid="{796E722B-383B-44AE-B06E-D6D737544576}"/>
    <cellStyle name="Normal 3 3 3 2 4 5 4" xfId="34504" xr:uid="{5630A008-D074-41EB-AEA1-A27A6B74559F}"/>
    <cellStyle name="Normal 3 3 3 2 4 5 5" xfId="34505" xr:uid="{CFA5FF48-1C1E-4B0F-91D4-322642178578}"/>
    <cellStyle name="Normal 3 3 3 2 4 5 6" xfId="34506" xr:uid="{6D37137C-E1E2-456A-88D8-70F6EF81B921}"/>
    <cellStyle name="Normal 3 3 3 2 4 6" xfId="34507" xr:uid="{166ABD28-9287-40F1-96F4-BC996A1DDDB5}"/>
    <cellStyle name="Normal 3 3 3 2 4 6 2" xfId="34508" xr:uid="{46F389B6-ECC4-439C-944E-F3A1801CE5F1}"/>
    <cellStyle name="Normal 3 3 3 2 4 6 3" xfId="34509" xr:uid="{64993AF5-91F6-4C65-AA5B-E6A25FE25AB6}"/>
    <cellStyle name="Normal 3 3 3 2 4 6 4" xfId="34510" xr:uid="{2F6CC344-B62E-4C0E-B4F3-5B63DBBE4284}"/>
    <cellStyle name="Normal 3 3 3 2 4 6 5" xfId="34511" xr:uid="{37BE442B-3B2D-496A-A124-16ACDD3F9DC9}"/>
    <cellStyle name="Normal 3 3 3 2 4 6 6" xfId="34512" xr:uid="{FD64D223-8121-4AFD-8072-B05BCA28CAAF}"/>
    <cellStyle name="Normal 3 3 3 2 4 7" xfId="34513" xr:uid="{B6F2F96B-3053-4ED5-AC52-2FB166BD3D02}"/>
    <cellStyle name="Normal 3 3 3 2 4 8" xfId="34514" xr:uid="{436D42FE-E240-441A-93E8-EDCB4150070B}"/>
    <cellStyle name="Normal 3 3 3 2 4 9" xfId="34515" xr:uid="{112447F2-EEA1-4040-9E3B-53149B54AFC4}"/>
    <cellStyle name="Normal 3 3 3 2 5" xfId="34516" xr:uid="{AC191868-DBDB-4C0F-99A7-F3613987D92C}"/>
    <cellStyle name="Normal 3 3 3 2 5 10" xfId="34517" xr:uid="{ECFACD76-049D-4A44-80F9-CE995767A34B}"/>
    <cellStyle name="Normal 3 3 3 2 5 11" xfId="34518" xr:uid="{FFB011B0-83D7-472E-B4E5-F4A1AA3A2556}"/>
    <cellStyle name="Normal 3 3 3 2 5 2" xfId="34519" xr:uid="{B7490FE9-C43A-4EFE-9D95-C472BBB6A35C}"/>
    <cellStyle name="Normal 3 3 3 2 5 2 2" xfId="34520" xr:uid="{66017BA5-C613-4C25-9895-7C70A14AC151}"/>
    <cellStyle name="Normal 3 3 3 2 5 2 3" xfId="34521" xr:uid="{81688DA5-1589-4A3D-B1B1-A5FDB123B23D}"/>
    <cellStyle name="Normal 3 3 3 2 5 2 4" xfId="34522" xr:uid="{CE049253-E1DC-4F5C-8F49-7D9C4759B058}"/>
    <cellStyle name="Normal 3 3 3 2 5 2 5" xfId="34523" xr:uid="{00AEEC8A-2A95-4A00-8737-DAAB49CF294F}"/>
    <cellStyle name="Normal 3 3 3 2 5 2 6" xfId="34524" xr:uid="{31276EA6-6BED-44BF-8731-F9398148FD7D}"/>
    <cellStyle name="Normal 3 3 3 2 5 3" xfId="34525" xr:uid="{CFAD3B09-773B-4D78-AE77-6590E9D7D557}"/>
    <cellStyle name="Normal 3 3 3 2 5 3 2" xfId="34526" xr:uid="{D3E4B46B-DE3C-4FD5-80E3-2B1DCEA3F3E0}"/>
    <cellStyle name="Normal 3 3 3 2 5 3 3" xfId="34527" xr:uid="{BB3DB2FF-BF32-4344-BDE5-09403204518F}"/>
    <cellStyle name="Normal 3 3 3 2 5 3 4" xfId="34528" xr:uid="{5F9101C1-04AF-4254-96D3-2C488A113A95}"/>
    <cellStyle name="Normal 3 3 3 2 5 3 5" xfId="34529" xr:uid="{8E878089-E250-4589-8FFA-4535676DA64B}"/>
    <cellStyle name="Normal 3 3 3 2 5 3 6" xfId="34530" xr:uid="{75480039-4147-42A1-A6A6-1FEBE6830180}"/>
    <cellStyle name="Normal 3 3 3 2 5 4" xfId="34531" xr:uid="{458E825C-F8DD-4997-A865-F89120AB70FF}"/>
    <cellStyle name="Normal 3 3 3 2 5 4 2" xfId="34532" xr:uid="{A8976519-4C0D-4A43-94F5-F2B6B2BB212F}"/>
    <cellStyle name="Normal 3 3 3 2 5 4 3" xfId="34533" xr:uid="{C1906EE4-465F-4677-86BC-383D6104A85F}"/>
    <cellStyle name="Normal 3 3 3 2 5 4 4" xfId="34534" xr:uid="{12CA0A5F-48AC-4690-B41A-EF8EC8FDB38F}"/>
    <cellStyle name="Normal 3 3 3 2 5 4 5" xfId="34535" xr:uid="{6B94773E-A790-43C0-B8E9-B1F2CE48A9CC}"/>
    <cellStyle name="Normal 3 3 3 2 5 4 6" xfId="34536" xr:uid="{28696B72-4BAE-49A9-A7AE-2B68915C21B9}"/>
    <cellStyle name="Normal 3 3 3 2 5 5" xfId="34537" xr:uid="{36955482-9163-436E-8ADF-81297505C3D1}"/>
    <cellStyle name="Normal 3 3 3 2 5 5 2" xfId="34538" xr:uid="{7D9F10A6-4680-4DC6-A2A3-58FB01F31378}"/>
    <cellStyle name="Normal 3 3 3 2 5 5 3" xfId="34539" xr:uid="{4F60911D-4BF6-47B1-B3F4-3C15C70B4BEB}"/>
    <cellStyle name="Normal 3 3 3 2 5 5 4" xfId="34540" xr:uid="{640831C5-CADC-4ED8-925C-FF7F92B4D7C7}"/>
    <cellStyle name="Normal 3 3 3 2 5 5 5" xfId="34541" xr:uid="{C7CDB44E-F449-4335-B550-7FA67CD96DF6}"/>
    <cellStyle name="Normal 3 3 3 2 5 5 6" xfId="34542" xr:uid="{37CC8365-41FC-4308-9709-C068D2D3C569}"/>
    <cellStyle name="Normal 3 3 3 2 5 6" xfId="34543" xr:uid="{DA460345-0E7F-4388-824E-A93EDA794DBE}"/>
    <cellStyle name="Normal 3 3 3 2 5 6 2" xfId="34544" xr:uid="{BE782302-8A41-4B18-97FA-30200CF983ED}"/>
    <cellStyle name="Normal 3 3 3 2 5 6 3" xfId="34545" xr:uid="{E63E3146-9193-408B-B7DB-459840AC8CE2}"/>
    <cellStyle name="Normal 3 3 3 2 5 6 4" xfId="34546" xr:uid="{5FDA720B-5424-48A7-8F18-57FBE3AC3862}"/>
    <cellStyle name="Normal 3 3 3 2 5 6 5" xfId="34547" xr:uid="{41DC3E3E-32A3-4E2B-86D9-1E78F2519F9E}"/>
    <cellStyle name="Normal 3 3 3 2 5 6 6" xfId="34548" xr:uid="{EBC2F700-D2F2-490E-A3AD-4318CCC00D88}"/>
    <cellStyle name="Normal 3 3 3 2 5 7" xfId="34549" xr:uid="{DCD3F4D2-41C9-45E8-8985-CC4E723EDE43}"/>
    <cellStyle name="Normal 3 3 3 2 5 8" xfId="34550" xr:uid="{465744E9-A096-49F5-A07A-DCEA92262349}"/>
    <cellStyle name="Normal 3 3 3 2 5 9" xfId="34551" xr:uid="{4813CE7F-34AB-476C-BFDD-C416DC495DB9}"/>
    <cellStyle name="Normal 3 3 3 2 6" xfId="34552" xr:uid="{7B17C9D9-02D1-4EA3-9366-00F1DA0A5C08}"/>
    <cellStyle name="Normal 3 3 3 2 6 10" xfId="34553" xr:uid="{25600C50-6D68-4C03-9E11-44C40434517D}"/>
    <cellStyle name="Normal 3 3 3 2 6 11" xfId="34554" xr:uid="{E1A57A9D-A6E5-413D-BB87-C5B4D55F6EBA}"/>
    <cellStyle name="Normal 3 3 3 2 6 2" xfId="34555" xr:uid="{05B08119-922B-4B82-9433-07B2FA3BC65E}"/>
    <cellStyle name="Normal 3 3 3 2 6 2 2" xfId="34556" xr:uid="{B6C708F1-BC1B-4CB8-B9D4-1A60690A7FD0}"/>
    <cellStyle name="Normal 3 3 3 2 6 2 3" xfId="34557" xr:uid="{5A2F5AAD-2663-41CC-97F4-B08E179FF685}"/>
    <cellStyle name="Normal 3 3 3 2 6 2 4" xfId="34558" xr:uid="{C2D0B00D-1823-4AFC-9B0F-0AC531E1B930}"/>
    <cellStyle name="Normal 3 3 3 2 6 2 5" xfId="34559" xr:uid="{B471C205-5324-4E8F-BD35-AB2C527940BA}"/>
    <cellStyle name="Normal 3 3 3 2 6 2 6" xfId="34560" xr:uid="{2780BAB9-F904-4AA2-ACA6-25ACF25D25C0}"/>
    <cellStyle name="Normal 3 3 3 2 6 3" xfId="34561" xr:uid="{E786A532-FD36-4CFC-9E09-8075DF130007}"/>
    <cellStyle name="Normal 3 3 3 2 6 3 2" xfId="34562" xr:uid="{8243BA96-7BF2-4B2B-8916-CEEFF23349EF}"/>
    <cellStyle name="Normal 3 3 3 2 6 3 3" xfId="34563" xr:uid="{439FF79E-7955-46CB-A7F6-2CF56DD56EAE}"/>
    <cellStyle name="Normal 3 3 3 2 6 3 4" xfId="34564" xr:uid="{B0FA79AC-0E14-49BA-BF27-ED8ECF7F41E5}"/>
    <cellStyle name="Normal 3 3 3 2 6 3 5" xfId="34565" xr:uid="{7D2EB971-4792-4AA2-91D5-EC6EAF6A58FC}"/>
    <cellStyle name="Normal 3 3 3 2 6 3 6" xfId="34566" xr:uid="{DD068DA1-09C8-4198-BB51-D86255D9E7C6}"/>
    <cellStyle name="Normal 3 3 3 2 6 4" xfId="34567" xr:uid="{05AA26FE-3998-4295-8657-EB6D4FECEA23}"/>
    <cellStyle name="Normal 3 3 3 2 6 4 2" xfId="34568" xr:uid="{52B43238-2765-430B-83DF-5937FE4AF42B}"/>
    <cellStyle name="Normal 3 3 3 2 6 4 3" xfId="34569" xr:uid="{9C25862F-F762-467E-B531-89277FADCE43}"/>
    <cellStyle name="Normal 3 3 3 2 6 4 4" xfId="34570" xr:uid="{6F093A79-AD9F-4457-BE4D-D704BDC32148}"/>
    <cellStyle name="Normal 3 3 3 2 6 4 5" xfId="34571" xr:uid="{2D13D47E-71BC-4A55-AFE4-7F1A7C187238}"/>
    <cellStyle name="Normal 3 3 3 2 6 4 6" xfId="34572" xr:uid="{946D3F3C-B3F6-48AA-99F9-A4CD06A62B7F}"/>
    <cellStyle name="Normal 3 3 3 2 6 5" xfId="34573" xr:uid="{80656FDA-2703-4FF8-9012-77FEE8C0078A}"/>
    <cellStyle name="Normal 3 3 3 2 6 5 2" xfId="34574" xr:uid="{0EC0677B-9755-482B-8CA4-60A916750320}"/>
    <cellStyle name="Normal 3 3 3 2 6 5 3" xfId="34575" xr:uid="{7CBA6553-6DC4-4A7F-AD48-52221DFC1852}"/>
    <cellStyle name="Normal 3 3 3 2 6 5 4" xfId="34576" xr:uid="{59E1E316-DDC7-4FC0-992B-FCBBC113AB23}"/>
    <cellStyle name="Normal 3 3 3 2 6 5 5" xfId="34577" xr:uid="{2FD63164-57EB-4A4D-B3CA-BD6B0F988C17}"/>
    <cellStyle name="Normal 3 3 3 2 6 5 6" xfId="34578" xr:uid="{4F792609-8FD6-4CFB-9112-2D077BEDF422}"/>
    <cellStyle name="Normal 3 3 3 2 6 6" xfId="34579" xr:uid="{699B7F09-204E-43D4-9F6A-978781DF7819}"/>
    <cellStyle name="Normal 3 3 3 2 6 6 2" xfId="34580" xr:uid="{2A003228-8649-46FB-A038-7F7C5420C835}"/>
    <cellStyle name="Normal 3 3 3 2 6 6 3" xfId="34581" xr:uid="{3D8DAAB8-4B0C-4388-BDF4-A64540FF0688}"/>
    <cellStyle name="Normal 3 3 3 2 6 6 4" xfId="34582" xr:uid="{D4E9D1C7-AF81-479A-8F50-CB27CAD7DB37}"/>
    <cellStyle name="Normal 3 3 3 2 6 6 5" xfId="34583" xr:uid="{75B4C526-F0B1-4E8F-BB0B-5ABCF3BAB4FE}"/>
    <cellStyle name="Normal 3 3 3 2 6 6 6" xfId="34584" xr:uid="{D163197C-9B1D-4D5C-B8F9-FE2EE904076A}"/>
    <cellStyle name="Normal 3 3 3 2 6 7" xfId="34585" xr:uid="{79D57243-A66C-42A9-9661-D1270B20C0DC}"/>
    <cellStyle name="Normal 3 3 3 2 6 8" xfId="34586" xr:uid="{46DD8B9E-2C3E-483F-A7E9-4F3E783156BB}"/>
    <cellStyle name="Normal 3 3 3 2 6 9" xfId="34587" xr:uid="{1A4FD61F-843E-411F-BE58-219D9AA2FF1F}"/>
    <cellStyle name="Normal 3 3 3 2 7" xfId="34588" xr:uid="{15A980D6-300C-45CD-9755-D2F4FA1342CB}"/>
    <cellStyle name="Normal 3 3 3 2 7 10" xfId="34589" xr:uid="{3AF08AF3-73AF-4D37-BE04-10BB03F7552F}"/>
    <cellStyle name="Normal 3 3 3 2 7 11" xfId="34590" xr:uid="{3FF8FECC-C5B3-47DF-A124-D4130E32BA73}"/>
    <cellStyle name="Normal 3 3 3 2 7 2" xfId="34591" xr:uid="{61E8E1D9-1321-422B-A5B5-6BF2642F29E2}"/>
    <cellStyle name="Normal 3 3 3 2 7 2 2" xfId="34592" xr:uid="{E1E20DFB-5C67-49C4-9C14-7A89F42D4A66}"/>
    <cellStyle name="Normal 3 3 3 2 7 2 3" xfId="34593" xr:uid="{94B63222-3F1D-410E-80D8-CD935F714E1A}"/>
    <cellStyle name="Normal 3 3 3 2 7 2 4" xfId="34594" xr:uid="{106B4C5E-1192-4DB4-9AF2-A660EB5068F2}"/>
    <cellStyle name="Normal 3 3 3 2 7 2 5" xfId="34595" xr:uid="{C9D8AAFE-3350-4718-8FED-FFF4F78D00B6}"/>
    <cellStyle name="Normal 3 3 3 2 7 2 6" xfId="34596" xr:uid="{57C1DEAB-2AA1-4034-90B6-EED3FAAAE4DF}"/>
    <cellStyle name="Normal 3 3 3 2 7 3" xfId="34597" xr:uid="{46438C35-444D-4187-A4F1-8197CAB61737}"/>
    <cellStyle name="Normal 3 3 3 2 7 3 2" xfId="34598" xr:uid="{21A1A59E-BD4F-41DC-9B99-4BD9086604B4}"/>
    <cellStyle name="Normal 3 3 3 2 7 3 3" xfId="34599" xr:uid="{80478C85-4EDC-432E-BD14-0039DA870204}"/>
    <cellStyle name="Normal 3 3 3 2 7 3 4" xfId="34600" xr:uid="{88B4C23F-3CB9-44BD-8F17-7EB2A8182D9E}"/>
    <cellStyle name="Normal 3 3 3 2 7 3 5" xfId="34601" xr:uid="{FE5F2E8A-0213-4A7F-B730-07F7D03345B6}"/>
    <cellStyle name="Normal 3 3 3 2 7 3 6" xfId="34602" xr:uid="{33E7324E-D95B-46A0-8257-C0EF5CE4BE99}"/>
    <cellStyle name="Normal 3 3 3 2 7 4" xfId="34603" xr:uid="{D571C257-3538-429E-8F5A-6FEC88828D78}"/>
    <cellStyle name="Normal 3 3 3 2 7 4 2" xfId="34604" xr:uid="{C22D7BFB-AFAF-4449-BEBD-9E9A2505EE6E}"/>
    <cellStyle name="Normal 3 3 3 2 7 4 3" xfId="34605" xr:uid="{CE3B8C53-4F81-4F6D-A4B3-90000452C116}"/>
    <cellStyle name="Normal 3 3 3 2 7 4 4" xfId="34606" xr:uid="{3AFB2749-4C87-4279-8248-DFB264EEEFAE}"/>
    <cellStyle name="Normal 3 3 3 2 7 4 5" xfId="34607" xr:uid="{8B06E779-1531-4D68-8ACB-433B881FD19D}"/>
    <cellStyle name="Normal 3 3 3 2 7 4 6" xfId="34608" xr:uid="{081A9DE7-94B9-4D62-A26A-12E584CB82A9}"/>
    <cellStyle name="Normal 3 3 3 2 7 5" xfId="34609" xr:uid="{13F13B91-7876-42CB-B44C-E9DD20F8A131}"/>
    <cellStyle name="Normal 3 3 3 2 7 5 2" xfId="34610" xr:uid="{BCF4CF97-F8CA-49F6-B7CC-338D9999CF95}"/>
    <cellStyle name="Normal 3 3 3 2 7 5 3" xfId="34611" xr:uid="{1E6317E0-0988-4A93-9BA1-06BF33FA6E76}"/>
    <cellStyle name="Normal 3 3 3 2 7 5 4" xfId="34612" xr:uid="{5D6379E6-B662-4274-92FA-F1C2AAA89A83}"/>
    <cellStyle name="Normal 3 3 3 2 7 5 5" xfId="34613" xr:uid="{570AC265-6FAC-48D2-982A-3A463BDD61AF}"/>
    <cellStyle name="Normal 3 3 3 2 7 5 6" xfId="34614" xr:uid="{09029293-35F4-4441-A6D6-BBE2C614BDE3}"/>
    <cellStyle name="Normal 3 3 3 2 7 6" xfId="34615" xr:uid="{0FCECCA9-0196-4E0E-BC0E-BC66F68BF370}"/>
    <cellStyle name="Normal 3 3 3 2 7 6 2" xfId="34616" xr:uid="{16F28B33-5EC6-4226-B15F-32E073585AF8}"/>
    <cellStyle name="Normal 3 3 3 2 7 6 3" xfId="34617" xr:uid="{BC3F9DC0-FE3F-4B54-B867-8DF3C5F68EE4}"/>
    <cellStyle name="Normal 3 3 3 2 7 6 4" xfId="34618" xr:uid="{3A9B9A88-E412-4FBA-9803-97E7F39C6084}"/>
    <cellStyle name="Normal 3 3 3 2 7 6 5" xfId="34619" xr:uid="{EBE49CB7-6DEF-4C3F-B648-F17CA37B390E}"/>
    <cellStyle name="Normal 3 3 3 2 7 6 6" xfId="34620" xr:uid="{13959134-549C-4A36-A775-830F2ADB04DC}"/>
    <cellStyle name="Normal 3 3 3 2 7 7" xfId="34621" xr:uid="{EF09954E-B7F2-4443-B51F-047C6810F029}"/>
    <cellStyle name="Normal 3 3 3 2 7 8" xfId="34622" xr:uid="{414969E1-FFDB-42D2-81D2-19F7958FE0AF}"/>
    <cellStyle name="Normal 3 3 3 2 7 9" xfId="34623" xr:uid="{4E2545C8-CAF4-476B-A91C-1159635F6887}"/>
    <cellStyle name="Normal 3 3 3 2 8" xfId="34624" xr:uid="{9D11CD79-B946-4C70-99BB-B2C91095E6FF}"/>
    <cellStyle name="Normal 3 3 3 2 8 10" xfId="34625" xr:uid="{DD05092B-3DCA-4CC1-B6A1-0B43ECCE8BD7}"/>
    <cellStyle name="Normal 3 3 3 2 8 11" xfId="34626" xr:uid="{C3166A63-6CB6-45CD-93DF-27676AA14C43}"/>
    <cellStyle name="Normal 3 3 3 2 8 2" xfId="34627" xr:uid="{A0771610-69EB-4B9D-8DEF-56A98659563A}"/>
    <cellStyle name="Normal 3 3 3 2 8 2 2" xfId="34628" xr:uid="{BCD8C880-6284-4ABD-A80D-4FAFBCB6FEF5}"/>
    <cellStyle name="Normal 3 3 3 2 8 2 3" xfId="34629" xr:uid="{741F5C41-4045-4017-B86D-D68700051D61}"/>
    <cellStyle name="Normal 3 3 3 2 8 2 4" xfId="34630" xr:uid="{9DA11B29-A4D7-4B48-B3D3-B7F69B733BA8}"/>
    <cellStyle name="Normal 3 3 3 2 8 2 5" xfId="34631" xr:uid="{44D59F9B-D2EB-4367-A439-DC8F16A3D0C1}"/>
    <cellStyle name="Normal 3 3 3 2 8 2 6" xfId="34632" xr:uid="{09B7B88D-7581-4CF0-9C5D-D6EF51706807}"/>
    <cellStyle name="Normal 3 3 3 2 8 3" xfId="34633" xr:uid="{5B85972D-5CBD-42A0-9270-A80A8CF08B98}"/>
    <cellStyle name="Normal 3 3 3 2 8 3 2" xfId="34634" xr:uid="{69EA01EC-7EB4-4FBD-95AF-14AE003BBED6}"/>
    <cellStyle name="Normal 3 3 3 2 8 3 3" xfId="34635" xr:uid="{C16EFB96-40D4-49CC-B6E8-5CBC208C3689}"/>
    <cellStyle name="Normal 3 3 3 2 8 3 4" xfId="34636" xr:uid="{5A9D20AE-9BB4-4DA5-9FBC-8E268AAE5F96}"/>
    <cellStyle name="Normal 3 3 3 2 8 3 5" xfId="34637" xr:uid="{886EDA1B-66E1-4C58-A8A7-50C7D4676CBB}"/>
    <cellStyle name="Normal 3 3 3 2 8 3 6" xfId="34638" xr:uid="{DCE51292-7055-4ADA-AE81-CA5CDF9177A0}"/>
    <cellStyle name="Normal 3 3 3 2 8 4" xfId="34639" xr:uid="{B15E0CB3-6DAF-4759-B427-13058061F812}"/>
    <cellStyle name="Normal 3 3 3 2 8 4 2" xfId="34640" xr:uid="{8A094A50-95D7-40B6-8C85-C4A338A09467}"/>
    <cellStyle name="Normal 3 3 3 2 8 4 3" xfId="34641" xr:uid="{5CD7478F-3432-48F6-91B8-54864F681FBE}"/>
    <cellStyle name="Normal 3 3 3 2 8 4 4" xfId="34642" xr:uid="{134658B3-2061-4F42-B6E0-E1FCE01F0D7E}"/>
    <cellStyle name="Normal 3 3 3 2 8 4 5" xfId="34643" xr:uid="{AFA57467-FAA6-46E9-88F7-E4F1AA3395C4}"/>
    <cellStyle name="Normal 3 3 3 2 8 4 6" xfId="34644" xr:uid="{BAE18207-65EA-4969-B0FA-ED14C6776598}"/>
    <cellStyle name="Normal 3 3 3 2 8 5" xfId="34645" xr:uid="{AB93ADA3-A9F8-48D7-A523-62069D3559A2}"/>
    <cellStyle name="Normal 3 3 3 2 8 5 2" xfId="34646" xr:uid="{D7964532-3B9D-4F4B-AAE9-FC446743D195}"/>
    <cellStyle name="Normal 3 3 3 2 8 5 3" xfId="34647" xr:uid="{5ABB583B-EB3B-451A-BBC2-E2D5C79F2ABA}"/>
    <cellStyle name="Normal 3 3 3 2 8 5 4" xfId="34648" xr:uid="{DDBFA8D2-756E-4AC9-BBF9-55BCAA664030}"/>
    <cellStyle name="Normal 3 3 3 2 8 5 5" xfId="34649" xr:uid="{0807302C-BF25-4DCF-BDED-DF6F41733A2E}"/>
    <cellStyle name="Normal 3 3 3 2 8 5 6" xfId="34650" xr:uid="{A91B2375-059D-4B2B-B95C-0AC0DC7C5C2E}"/>
    <cellStyle name="Normal 3 3 3 2 8 6" xfId="34651" xr:uid="{7EF51C8B-AB10-49B2-A733-4731A3E72CDF}"/>
    <cellStyle name="Normal 3 3 3 2 8 6 2" xfId="34652" xr:uid="{E3E824C5-7992-4FC5-B077-23704D3002FF}"/>
    <cellStyle name="Normal 3 3 3 2 8 6 3" xfId="34653" xr:uid="{7E66EA45-C004-4CC7-B0F5-7B11CFD56A35}"/>
    <cellStyle name="Normal 3 3 3 2 8 6 4" xfId="34654" xr:uid="{2632EE64-A4C4-4DC1-8D1E-306E1D267AA4}"/>
    <cellStyle name="Normal 3 3 3 2 8 6 5" xfId="34655" xr:uid="{6197E21E-1BC9-49F8-AA4A-CC0864EBDC96}"/>
    <cellStyle name="Normal 3 3 3 2 8 6 6" xfId="34656" xr:uid="{F8A59DA3-877D-425E-B27F-A158D3E4FB51}"/>
    <cellStyle name="Normal 3 3 3 2 8 7" xfId="34657" xr:uid="{CC075FD5-0FAE-42AA-AE34-A7D3B2E6CA80}"/>
    <cellStyle name="Normal 3 3 3 2 8 8" xfId="34658" xr:uid="{A31B7381-6578-4FB0-92B3-C5C598A9F5F7}"/>
    <cellStyle name="Normal 3 3 3 2 8 9" xfId="34659" xr:uid="{5456213D-98C6-4EFF-8712-50BA48559920}"/>
    <cellStyle name="Normal 3 3 3 2 9" xfId="34660" xr:uid="{172B1A7C-C995-474D-8F35-54BAED8458C6}"/>
    <cellStyle name="Normal 3 3 3 2 9 10" xfId="34661" xr:uid="{9253501F-1EEC-4EE7-A241-24A44AF6F315}"/>
    <cellStyle name="Normal 3 3 3 2 9 11" xfId="34662" xr:uid="{3C4F6A4A-13A0-42B9-B24B-4EA215B70B45}"/>
    <cellStyle name="Normal 3 3 3 2 9 2" xfId="34663" xr:uid="{092A0BB0-EB95-4B25-8A98-22D1E2FD7198}"/>
    <cellStyle name="Normal 3 3 3 2 9 2 2" xfId="34664" xr:uid="{D3CF24B6-65BD-4007-9018-F81D7CA3BBFD}"/>
    <cellStyle name="Normal 3 3 3 2 9 2 3" xfId="34665" xr:uid="{735A6842-092F-45BC-8D2C-A124171798C1}"/>
    <cellStyle name="Normal 3 3 3 2 9 2 4" xfId="34666" xr:uid="{733F39FB-1923-4758-BE25-99FD7E9005A1}"/>
    <cellStyle name="Normal 3 3 3 2 9 2 5" xfId="34667" xr:uid="{A1E33400-05E4-44F1-906F-7469F83124DF}"/>
    <cellStyle name="Normal 3 3 3 2 9 2 6" xfId="34668" xr:uid="{70844A1F-DA7C-4303-9E73-C01BCA2B86A7}"/>
    <cellStyle name="Normal 3 3 3 2 9 3" xfId="34669" xr:uid="{65C83C5D-9EE3-46E6-BEB2-FF8FA9C8CC45}"/>
    <cellStyle name="Normal 3 3 3 2 9 3 2" xfId="34670" xr:uid="{2F83A360-B5F3-4458-A527-E67CAA386487}"/>
    <cellStyle name="Normal 3 3 3 2 9 3 3" xfId="34671" xr:uid="{2CC91BAD-F8D9-4A49-9010-80CFDCF07853}"/>
    <cellStyle name="Normal 3 3 3 2 9 3 4" xfId="34672" xr:uid="{C6D1684E-43F9-42BD-AAD6-8F395F2275CF}"/>
    <cellStyle name="Normal 3 3 3 2 9 3 5" xfId="34673" xr:uid="{EC234553-B69F-4CB3-9544-630CD176526B}"/>
    <cellStyle name="Normal 3 3 3 2 9 3 6" xfId="34674" xr:uid="{E8EAA28A-635C-4C8B-BEBF-E1301BBB06FD}"/>
    <cellStyle name="Normal 3 3 3 2 9 4" xfId="34675" xr:uid="{35AE396B-C79B-4E53-9E81-DFCCFD93E624}"/>
    <cellStyle name="Normal 3 3 3 2 9 4 2" xfId="34676" xr:uid="{6BDD88D6-9920-41FE-A03A-11A24B3DEB85}"/>
    <cellStyle name="Normal 3 3 3 2 9 4 3" xfId="34677" xr:uid="{EE9A1085-3381-4C30-9956-BD9DE4686A7D}"/>
    <cellStyle name="Normal 3 3 3 2 9 4 4" xfId="34678" xr:uid="{1F5EB322-361D-4906-B4F1-AD53916C0E89}"/>
    <cellStyle name="Normal 3 3 3 2 9 4 5" xfId="34679" xr:uid="{CF26B654-0D21-49D3-B4D7-F01F33310749}"/>
    <cellStyle name="Normal 3 3 3 2 9 4 6" xfId="34680" xr:uid="{9BF92619-42BF-4E33-A699-E5A343F6EAE3}"/>
    <cellStyle name="Normal 3 3 3 2 9 5" xfId="34681" xr:uid="{C43E6AA3-65D5-4442-AE97-1F75E3F729D6}"/>
    <cellStyle name="Normal 3 3 3 2 9 5 2" xfId="34682" xr:uid="{F3270E43-7189-477C-85B5-2F6490D6D452}"/>
    <cellStyle name="Normal 3 3 3 2 9 5 3" xfId="34683" xr:uid="{869AFE64-F5EC-4B5A-86AC-8C61A2F4A6AC}"/>
    <cellStyle name="Normal 3 3 3 2 9 5 4" xfId="34684" xr:uid="{B8E3CF72-D364-4B7B-B138-9843C6297D7C}"/>
    <cellStyle name="Normal 3 3 3 2 9 5 5" xfId="34685" xr:uid="{5E347BB9-9B4C-4E7E-BE5C-2C3B1DF677AD}"/>
    <cellStyle name="Normal 3 3 3 2 9 5 6" xfId="34686" xr:uid="{AA5C7985-30DD-4174-B4E7-CE9361687616}"/>
    <cellStyle name="Normal 3 3 3 2 9 6" xfId="34687" xr:uid="{1E2DD3F3-08E0-4D12-8EBC-95EF2F7BD8E4}"/>
    <cellStyle name="Normal 3 3 3 2 9 6 2" xfId="34688" xr:uid="{B8CF02B2-5E2B-4BCF-B720-8338ED63C64A}"/>
    <cellStyle name="Normal 3 3 3 2 9 6 3" xfId="34689" xr:uid="{DAE1C9C0-17B2-46EF-8A8E-35CF5E4FF4F0}"/>
    <cellStyle name="Normal 3 3 3 2 9 6 4" xfId="34690" xr:uid="{01F55DAA-D195-4C28-B0F4-5A0B6092EB58}"/>
    <cellStyle name="Normal 3 3 3 2 9 6 5" xfId="34691" xr:uid="{BBAC840D-5198-462C-BACC-025E839C54AC}"/>
    <cellStyle name="Normal 3 3 3 2 9 6 6" xfId="34692" xr:uid="{7BD22CF5-FA39-48C5-965D-02BB41B009AA}"/>
    <cellStyle name="Normal 3 3 3 2 9 7" xfId="34693" xr:uid="{FB76432B-3912-48A1-88BC-187CEF7906C4}"/>
    <cellStyle name="Normal 3 3 3 2 9 8" xfId="34694" xr:uid="{D21C422B-EB42-4067-AB65-4E37BD377150}"/>
    <cellStyle name="Normal 3 3 3 2 9 9" xfId="34695" xr:uid="{2CC761A5-96D0-40EB-9442-B7C0555D0BA7}"/>
    <cellStyle name="Normal 3 3 3 3" xfId="34696" xr:uid="{3D66EF45-EE08-485E-8AD8-19FC373F6C3A}"/>
    <cellStyle name="Normal 3 3 3 4" xfId="34697" xr:uid="{E0BD8BC9-6EBE-4BAE-9D08-15D564CECD87}"/>
    <cellStyle name="Normal 3 3 3 5" xfId="34698" xr:uid="{2650EB88-DAD6-474A-9709-2359CC6F4779}"/>
    <cellStyle name="Normal 3 3 3 6" xfId="34699" xr:uid="{8349452B-0549-449A-ABD0-2ABC542C064D}"/>
    <cellStyle name="Normal 3 3 3 7" xfId="34700" xr:uid="{02797304-1D2F-4A8D-B282-6EB4A43BD6D6}"/>
    <cellStyle name="Normal 3 3 3 8" xfId="34701" xr:uid="{32ABBB92-58B3-40A5-8B20-B0315D9314CF}"/>
    <cellStyle name="Normal 3 3 3 9" xfId="34702" xr:uid="{D6DE3609-20C1-4A82-BAB4-BD85920E929F}"/>
    <cellStyle name="Normal 3 3 4" xfId="34703" xr:uid="{5708BC42-ACF0-4722-B328-EAEBB5ACD804}"/>
    <cellStyle name="Normal 3 3 4 10" xfId="34704" xr:uid="{5547E605-155C-47BD-A2DE-C2CDCB16347C}"/>
    <cellStyle name="Normal 3 3 4 11" xfId="34705" xr:uid="{9111DAE8-ED97-4D28-B230-0B2A7FA9D183}"/>
    <cellStyle name="Normal 3 3 4 2" xfId="34706" xr:uid="{5F05ABA0-FCCF-4772-AA1E-ED10BEE527D2}"/>
    <cellStyle name="Normal 3 3 4 2 2" xfId="34707" xr:uid="{4B2459C0-AA17-401E-AF4B-CDB99780C285}"/>
    <cellStyle name="Normal 3 3 4 2 3" xfId="34708" xr:uid="{C6354D7F-5387-4961-8D20-BD80AD680563}"/>
    <cellStyle name="Normal 3 3 4 2 4" xfId="34709" xr:uid="{09165708-79F7-473D-B82A-E69BF083804D}"/>
    <cellStyle name="Normal 3 3 4 2 5" xfId="34710" xr:uid="{FA23FAD3-E7AA-4326-A9DB-EC71AE176864}"/>
    <cellStyle name="Normal 3 3 4 2 6" xfId="34711" xr:uid="{EBCF3492-FFE9-425F-B7EB-5A5E2DD117DE}"/>
    <cellStyle name="Normal 3 3 4 3" xfId="34712" xr:uid="{BFA9E501-333A-446C-9E0B-10213E70AFC0}"/>
    <cellStyle name="Normal 3 3 4 3 2" xfId="34713" xr:uid="{CD3DD26F-39DE-4855-A56A-AC61234139F8}"/>
    <cellStyle name="Normal 3 3 4 3 3" xfId="34714" xr:uid="{79D1B1A2-76BC-4DE2-AB9C-49CE0A13BEF1}"/>
    <cellStyle name="Normal 3 3 4 3 4" xfId="34715" xr:uid="{903CE12E-E519-4B87-8D68-893567FE3CB2}"/>
    <cellStyle name="Normal 3 3 4 3 5" xfId="34716" xr:uid="{602A58AA-27AF-415E-BDBE-DDBD6DA6A638}"/>
    <cellStyle name="Normal 3 3 4 3 6" xfId="34717" xr:uid="{1289AAE1-9EA1-4B7E-A36C-64883CBB5783}"/>
    <cellStyle name="Normal 3 3 4 4" xfId="34718" xr:uid="{548882FF-615F-4E39-A55B-0C5361229A21}"/>
    <cellStyle name="Normal 3 3 4 4 2" xfId="34719" xr:uid="{3365CD88-475E-4311-915D-F4B909396B3E}"/>
    <cellStyle name="Normal 3 3 4 4 3" xfId="34720" xr:uid="{40E26E85-2F2C-4A95-A7A5-394EE0C46FFC}"/>
    <cellStyle name="Normal 3 3 4 4 4" xfId="34721" xr:uid="{9CC3A424-4C87-4D2A-B538-BA448A8E5BC5}"/>
    <cellStyle name="Normal 3 3 4 4 5" xfId="34722" xr:uid="{7D570F29-DBD2-4FB2-A11F-6E94F7DCB002}"/>
    <cellStyle name="Normal 3 3 4 4 6" xfId="34723" xr:uid="{5B12FF56-47AB-4205-81EC-737C85FE7634}"/>
    <cellStyle name="Normal 3 3 4 5" xfId="34724" xr:uid="{BC10CAD1-F5EA-4088-AC1B-742D6ECEA2B9}"/>
    <cellStyle name="Normal 3 3 4 5 2" xfId="34725" xr:uid="{A8BB3422-A75C-4F35-B0C1-A270C2AD9833}"/>
    <cellStyle name="Normal 3 3 4 5 3" xfId="34726" xr:uid="{80E64FF7-8579-4B6F-A639-318AE408C104}"/>
    <cellStyle name="Normal 3 3 4 5 4" xfId="34727" xr:uid="{4FD9B1CB-5869-4756-9359-99DC3F4D25D5}"/>
    <cellStyle name="Normal 3 3 4 5 5" xfId="34728" xr:uid="{36731C14-712A-4C8C-ACFD-912B5AE94153}"/>
    <cellStyle name="Normal 3 3 4 5 6" xfId="34729" xr:uid="{5A740F66-D968-49C7-85CD-0186B31E7AB4}"/>
    <cellStyle name="Normal 3 3 4 6" xfId="34730" xr:uid="{4F043442-E098-4D63-B5A6-D9D4140959C8}"/>
    <cellStyle name="Normal 3 3 4 6 2" xfId="34731" xr:uid="{A578F870-E394-48ED-A473-B11105DB49BF}"/>
    <cellStyle name="Normal 3 3 4 6 3" xfId="34732" xr:uid="{33D027FB-25E8-4D26-B0BC-54B38F8F8274}"/>
    <cellStyle name="Normal 3 3 4 6 4" xfId="34733" xr:uid="{AB9D23C6-6161-450C-AF66-42288A525B33}"/>
    <cellStyle name="Normal 3 3 4 6 5" xfId="34734" xr:uid="{955E53C1-192A-43B0-A5C4-8E49092101C3}"/>
    <cellStyle name="Normal 3 3 4 6 6" xfId="34735" xr:uid="{BC6EAA45-CE34-422E-8647-8DB175B9BF69}"/>
    <cellStyle name="Normal 3 3 4 7" xfId="34736" xr:uid="{D2137892-AC2F-495C-B2DC-D8D22D490A86}"/>
    <cellStyle name="Normal 3 3 4 8" xfId="34737" xr:uid="{A602C980-1EE6-4D69-9A8F-FC0C87296828}"/>
    <cellStyle name="Normal 3 3 4 9" xfId="34738" xr:uid="{D6382133-C481-4623-978F-33E7E233ED59}"/>
    <cellStyle name="Normal 3 3 5" xfId="34739" xr:uid="{762944EF-02D2-4A1A-BD13-9AE47BEA06E3}"/>
    <cellStyle name="Normal 3 3 5 10" xfId="34740" xr:uid="{700E28CF-1B17-4E2B-BC51-4632ED5A68A5}"/>
    <cellStyle name="Normal 3 3 5 11" xfId="34741" xr:uid="{1A669206-48E2-40F1-B241-244A9E7FA88D}"/>
    <cellStyle name="Normal 3 3 5 2" xfId="34742" xr:uid="{673C2526-3E4C-49CF-9758-BA0E1B20397F}"/>
    <cellStyle name="Normal 3 3 5 2 2" xfId="34743" xr:uid="{BA0EE7F3-92F9-418B-B286-C843FD8E7F92}"/>
    <cellStyle name="Normal 3 3 5 2 3" xfId="34744" xr:uid="{C2926FED-68F2-4AF0-97C9-932BD1481E49}"/>
    <cellStyle name="Normal 3 3 5 2 4" xfId="34745" xr:uid="{D647933C-557A-4770-901C-9AAA14BE6713}"/>
    <cellStyle name="Normal 3 3 5 2 5" xfId="34746" xr:uid="{A2B55A8A-D5EA-4AFE-8EAC-9B2F01511B64}"/>
    <cellStyle name="Normal 3 3 5 2 6" xfId="34747" xr:uid="{4330F31E-3931-4156-B2E6-6AAA94DC35FA}"/>
    <cellStyle name="Normal 3 3 5 3" xfId="34748" xr:uid="{AB4B15BE-3BBE-4873-B8F2-E4C00B090BD2}"/>
    <cellStyle name="Normal 3 3 5 3 2" xfId="34749" xr:uid="{1B844FC7-D671-4CF7-8BDF-7F8DC1DBB203}"/>
    <cellStyle name="Normal 3 3 5 3 3" xfId="34750" xr:uid="{C406887A-F205-4FAF-AA1B-D5B511FEB0B8}"/>
    <cellStyle name="Normal 3 3 5 3 4" xfId="34751" xr:uid="{5825905E-D50A-461B-8EE5-7652AE05DBC1}"/>
    <cellStyle name="Normal 3 3 5 3 5" xfId="34752" xr:uid="{60AEE83F-40C0-46B5-B692-A670D9C5272B}"/>
    <cellStyle name="Normal 3 3 5 3 6" xfId="34753" xr:uid="{01C69767-F6DC-4001-AE34-C9B142563248}"/>
    <cellStyle name="Normal 3 3 5 4" xfId="34754" xr:uid="{AF90F203-BD26-4EEF-9497-595C45CFD9BC}"/>
    <cellStyle name="Normal 3 3 5 4 2" xfId="34755" xr:uid="{EEBF016B-1E40-4CC1-A7C9-4ECF648FD126}"/>
    <cellStyle name="Normal 3 3 5 4 3" xfId="34756" xr:uid="{D19905BC-6CA8-4F8A-A352-405328B833B1}"/>
    <cellStyle name="Normal 3 3 5 4 4" xfId="34757" xr:uid="{84947907-AC00-47D7-AB09-4E2BE9EE20FD}"/>
    <cellStyle name="Normal 3 3 5 4 5" xfId="34758" xr:uid="{9F69E020-7C83-46D9-90B9-BF3D2D900D5D}"/>
    <cellStyle name="Normal 3 3 5 4 6" xfId="34759" xr:uid="{9B456E2A-E694-41C2-AD57-6938F1FC6BE0}"/>
    <cellStyle name="Normal 3 3 5 5" xfId="34760" xr:uid="{581CA224-3BAA-42ED-8276-D162971FFD88}"/>
    <cellStyle name="Normal 3 3 5 5 2" xfId="34761" xr:uid="{1A485266-130A-4805-A97C-F7FF1E622C47}"/>
    <cellStyle name="Normal 3 3 5 5 3" xfId="34762" xr:uid="{C5C4D1EE-9D5A-4C01-8759-65665231931B}"/>
    <cellStyle name="Normal 3 3 5 5 4" xfId="34763" xr:uid="{42A2D37B-7FDA-41F7-8ADD-0FC97CDD45A2}"/>
    <cellStyle name="Normal 3 3 5 5 5" xfId="34764" xr:uid="{A7162E83-6BED-45D1-9011-891F2064C1C4}"/>
    <cellStyle name="Normal 3 3 5 5 6" xfId="34765" xr:uid="{E6D480BF-DD21-4C77-B50B-E087A792E32D}"/>
    <cellStyle name="Normal 3 3 5 6" xfId="34766" xr:uid="{52578859-332B-404A-8019-A469B86FD786}"/>
    <cellStyle name="Normal 3 3 5 6 2" xfId="34767" xr:uid="{806B5EF4-0524-4C35-B0C6-76CB14758EA5}"/>
    <cellStyle name="Normal 3 3 5 6 3" xfId="34768" xr:uid="{8E06B49D-3F1B-48CC-95DA-2FF0BF438BAE}"/>
    <cellStyle name="Normal 3 3 5 6 4" xfId="34769" xr:uid="{C00167CA-2545-4C28-9183-23C8BC48AE35}"/>
    <cellStyle name="Normal 3 3 5 6 5" xfId="34770" xr:uid="{B0DE88D7-09D8-4368-A38E-25DB6DD96E64}"/>
    <cellStyle name="Normal 3 3 5 6 6" xfId="34771" xr:uid="{E9005444-C2F6-4C50-BFAF-5761F015A19B}"/>
    <cellStyle name="Normal 3 3 5 7" xfId="34772" xr:uid="{E3542AD0-5BC5-492E-8648-C3FD77EA68A0}"/>
    <cellStyle name="Normal 3 3 5 8" xfId="34773" xr:uid="{D1FA667F-45CF-4918-9020-63C83792DB0B}"/>
    <cellStyle name="Normal 3 3 5 9" xfId="34774" xr:uid="{C82A3F70-FA27-4E05-B1B6-F39E77C613C5}"/>
    <cellStyle name="Normal 3 3 6" xfId="34775" xr:uid="{DE1F1B62-E028-47B3-99E1-31ED1AECD602}"/>
    <cellStyle name="Normal 3 3 6 10" xfId="34776" xr:uid="{15B6DDE3-0DFC-4021-B845-0699E259D6DA}"/>
    <cellStyle name="Normal 3 3 6 11" xfId="34777" xr:uid="{9B6A0527-246D-4B2A-9F60-C874E51461AA}"/>
    <cellStyle name="Normal 3 3 6 2" xfId="34778" xr:uid="{123E73D3-D596-49EC-A7A9-363BF8D4FFAD}"/>
    <cellStyle name="Normal 3 3 6 2 2" xfId="34779" xr:uid="{F4695055-EBF1-4C27-958C-3ABA8335F624}"/>
    <cellStyle name="Normal 3 3 6 2 3" xfId="34780" xr:uid="{0F4C76EC-583F-4459-8B70-02140925E8EE}"/>
    <cellStyle name="Normal 3 3 6 2 4" xfId="34781" xr:uid="{2298F102-369C-45D3-83C2-C21E45B42BF4}"/>
    <cellStyle name="Normal 3 3 6 2 5" xfId="34782" xr:uid="{E1C9A2C4-E31B-4886-A3D7-0FC40B0930E7}"/>
    <cellStyle name="Normal 3 3 6 2 6" xfId="34783" xr:uid="{C6F1A096-70E0-4BDF-B7FD-7A99436E574A}"/>
    <cellStyle name="Normal 3 3 6 3" xfId="34784" xr:uid="{90F3C59A-3ABF-4269-914C-6235789F8B71}"/>
    <cellStyle name="Normal 3 3 6 3 2" xfId="34785" xr:uid="{FE35C351-2E78-44AE-9684-A2FEDC4F2FEF}"/>
    <cellStyle name="Normal 3 3 6 3 3" xfId="34786" xr:uid="{19BD030F-7377-4504-8E14-770E9802B49A}"/>
    <cellStyle name="Normal 3 3 6 3 4" xfId="34787" xr:uid="{C26AB4BD-45DC-4548-973E-6778B884381F}"/>
    <cellStyle name="Normal 3 3 6 3 5" xfId="34788" xr:uid="{6F8AD646-A08F-4F7A-B44D-2F0AD5D1D02A}"/>
    <cellStyle name="Normal 3 3 6 3 6" xfId="34789" xr:uid="{52D859CF-F386-46F5-B14D-167EC9883770}"/>
    <cellStyle name="Normal 3 3 6 4" xfId="34790" xr:uid="{B62B3C17-221D-4FD4-8810-87D75298E39E}"/>
    <cellStyle name="Normal 3 3 6 4 2" xfId="34791" xr:uid="{884C6E62-DBB0-4216-9284-9408F8D221EE}"/>
    <cellStyle name="Normal 3 3 6 4 3" xfId="34792" xr:uid="{95084C3B-539F-4156-97F2-9459AA0CF73D}"/>
    <cellStyle name="Normal 3 3 6 4 4" xfId="34793" xr:uid="{BE343AE6-7DEC-4088-AFC5-FB5169FC16CA}"/>
    <cellStyle name="Normal 3 3 6 4 5" xfId="34794" xr:uid="{A4C9CB75-D136-40E0-B6A1-9D22BB5B9AFD}"/>
    <cellStyle name="Normal 3 3 6 4 6" xfId="34795" xr:uid="{54822E2E-0705-48B5-BF73-810AC0D6AE46}"/>
    <cellStyle name="Normal 3 3 6 5" xfId="34796" xr:uid="{76F5A013-FB91-4971-B9FD-AC0A9A624ED5}"/>
    <cellStyle name="Normal 3 3 6 5 2" xfId="34797" xr:uid="{2C69B368-155F-469C-BF82-01C8029351C3}"/>
    <cellStyle name="Normal 3 3 6 5 3" xfId="34798" xr:uid="{63D7E1E8-B106-49D2-80B0-79C37D40D9DD}"/>
    <cellStyle name="Normal 3 3 6 5 4" xfId="34799" xr:uid="{D5254AD1-1820-4C76-A92B-06D9857EEA15}"/>
    <cellStyle name="Normal 3 3 6 5 5" xfId="34800" xr:uid="{0CFEC33B-86C0-4FF5-A67F-8A37A444D84E}"/>
    <cellStyle name="Normal 3 3 6 5 6" xfId="34801" xr:uid="{F505CCB1-B65D-4B01-9EB7-50953E75E579}"/>
    <cellStyle name="Normal 3 3 6 6" xfId="34802" xr:uid="{943F97FE-A090-447D-AF1C-10C414692FBB}"/>
    <cellStyle name="Normal 3 3 6 6 2" xfId="34803" xr:uid="{C8F59395-5179-4F33-A310-69F6E2BDE3F0}"/>
    <cellStyle name="Normal 3 3 6 6 3" xfId="34804" xr:uid="{570C0436-149B-430D-BE87-2D5A005B1357}"/>
    <cellStyle name="Normal 3 3 6 6 4" xfId="34805" xr:uid="{13049431-D680-452B-8352-9BCB6A080C6E}"/>
    <cellStyle name="Normal 3 3 6 6 5" xfId="34806" xr:uid="{C080EEE8-E311-4537-9DE0-D685A7BFAC76}"/>
    <cellStyle name="Normal 3 3 6 6 6" xfId="34807" xr:uid="{33F36215-097A-4287-999F-86301A292F92}"/>
    <cellStyle name="Normal 3 3 6 7" xfId="34808" xr:uid="{6BCBDD01-24B6-407C-9B47-3F80AF4203EF}"/>
    <cellStyle name="Normal 3 3 6 8" xfId="34809" xr:uid="{7995E7CA-F453-4080-ACBB-CF8D1D0F0FEB}"/>
    <cellStyle name="Normal 3 3 6 9" xfId="34810" xr:uid="{ACB64323-F817-4059-9125-EB869BBB49A6}"/>
    <cellStyle name="Normal 3 3 7" xfId="34811" xr:uid="{73B725B9-4AEB-4979-AD0B-5035E85F3F28}"/>
    <cellStyle name="Normal 3 3 7 10" xfId="34812" xr:uid="{16971066-5336-413F-9144-8644005E9E43}"/>
    <cellStyle name="Normal 3 3 7 11" xfId="34813" xr:uid="{79718903-7790-461F-81B1-75F796F090E9}"/>
    <cellStyle name="Normal 3 3 7 2" xfId="34814" xr:uid="{04F33156-6279-4A70-94EA-62F7C5E1070A}"/>
    <cellStyle name="Normal 3 3 7 2 2" xfId="34815" xr:uid="{7DA5D5C6-4D90-4812-AE0A-088970F4B9FB}"/>
    <cellStyle name="Normal 3 3 7 2 3" xfId="34816" xr:uid="{C63DB3B7-BB69-44B5-BBCD-8B5864B4DC97}"/>
    <cellStyle name="Normal 3 3 7 2 4" xfId="34817" xr:uid="{9908F3E7-91D8-4925-9ACB-3BFA3E25AC65}"/>
    <cellStyle name="Normal 3 3 7 2 5" xfId="34818" xr:uid="{F080812E-2743-4616-9A1B-1365CF5F0957}"/>
    <cellStyle name="Normal 3 3 7 2 6" xfId="34819" xr:uid="{7D53DB06-8CF1-4EFD-9880-9D8FC15C13EC}"/>
    <cellStyle name="Normal 3 3 7 3" xfId="34820" xr:uid="{400435C5-D51D-4118-A588-F892C834628C}"/>
    <cellStyle name="Normal 3 3 7 3 2" xfId="34821" xr:uid="{9C2F4B13-9296-4171-821C-81AF6D6C3E99}"/>
    <cellStyle name="Normal 3 3 7 3 3" xfId="34822" xr:uid="{D410CCEA-06F0-4825-956D-D4C7A29E52FD}"/>
    <cellStyle name="Normal 3 3 7 3 4" xfId="34823" xr:uid="{5D1E4731-81BF-43A6-BA5B-8D457AFA8871}"/>
    <cellStyle name="Normal 3 3 7 3 5" xfId="34824" xr:uid="{529D7DBC-97A1-4429-9763-B73C269A1A10}"/>
    <cellStyle name="Normal 3 3 7 3 6" xfId="34825" xr:uid="{69241D43-4C60-42EC-9FF9-157C3EC3432D}"/>
    <cellStyle name="Normal 3 3 7 4" xfId="34826" xr:uid="{D0F48457-F317-4C51-98F5-9160C11E986C}"/>
    <cellStyle name="Normal 3 3 7 4 2" xfId="34827" xr:uid="{D9906666-0F7E-4428-8D73-6D6725F447B7}"/>
    <cellStyle name="Normal 3 3 7 4 3" xfId="34828" xr:uid="{BB5C9A10-25BF-4670-BB50-B1DD0DF47D3D}"/>
    <cellStyle name="Normal 3 3 7 4 4" xfId="34829" xr:uid="{1793FBEF-B1EA-4021-9825-DD032460464E}"/>
    <cellStyle name="Normal 3 3 7 4 5" xfId="34830" xr:uid="{4A54B649-DA7A-4556-AD91-E7137C0E0565}"/>
    <cellStyle name="Normal 3 3 7 4 6" xfId="34831" xr:uid="{2ACC571E-DEEE-42D9-B299-F9EB6BC01EEE}"/>
    <cellStyle name="Normal 3 3 7 5" xfId="34832" xr:uid="{E13206E7-6D24-4B0D-9050-D244D1457CD9}"/>
    <cellStyle name="Normal 3 3 7 5 2" xfId="34833" xr:uid="{11417A91-148E-4D04-A1DA-9FE00824A956}"/>
    <cellStyle name="Normal 3 3 7 5 3" xfId="34834" xr:uid="{788E721A-06BE-47CF-A627-2BA22740CBA0}"/>
    <cellStyle name="Normal 3 3 7 5 4" xfId="34835" xr:uid="{B6BF82A0-045C-46F8-A41C-140E5C13C2EF}"/>
    <cellStyle name="Normal 3 3 7 5 5" xfId="34836" xr:uid="{FE60FCDC-BE14-44CC-B278-81636FDB6334}"/>
    <cellStyle name="Normal 3 3 7 5 6" xfId="34837" xr:uid="{311C05E9-EE39-4340-9672-88AB95E4A03E}"/>
    <cellStyle name="Normal 3 3 7 6" xfId="34838" xr:uid="{55360A3D-2369-47CA-AFB3-79A15FD4BF7C}"/>
    <cellStyle name="Normal 3 3 7 6 2" xfId="34839" xr:uid="{CF3FB8BB-AF84-46FD-B5F4-88192E0F016F}"/>
    <cellStyle name="Normal 3 3 7 6 3" xfId="34840" xr:uid="{672EF894-1531-4AC0-8002-44C6795AE90F}"/>
    <cellStyle name="Normal 3 3 7 6 4" xfId="34841" xr:uid="{9447ED3A-2950-4C28-89EB-AD2517207EBE}"/>
    <cellStyle name="Normal 3 3 7 6 5" xfId="34842" xr:uid="{BF8E5371-1C14-4235-81B3-D95FCBE357E7}"/>
    <cellStyle name="Normal 3 3 7 6 6" xfId="34843" xr:uid="{8079F07E-9585-4AA1-A198-82F191F45D88}"/>
    <cellStyle name="Normal 3 3 7 7" xfId="34844" xr:uid="{E3105E30-B58D-48B5-8DF3-37A8A367E1A9}"/>
    <cellStyle name="Normal 3 3 7 8" xfId="34845" xr:uid="{9888B1FD-B087-416A-9956-87A0B3D8F48B}"/>
    <cellStyle name="Normal 3 3 7 9" xfId="34846" xr:uid="{B87C56DC-2D58-4C4E-BEE4-8D04DF46EE9E}"/>
    <cellStyle name="Normal 3 3 8" xfId="34847" xr:uid="{FF728835-BB19-4DC2-9CA9-169F471B6B53}"/>
    <cellStyle name="Normal 3 3 8 10" xfId="34848" xr:uid="{D7359487-33C3-4FAD-9E94-8FA3CCC816FC}"/>
    <cellStyle name="Normal 3 3 8 11" xfId="34849" xr:uid="{4061A132-7746-4519-96AB-8A92F15FE5F7}"/>
    <cellStyle name="Normal 3 3 8 2" xfId="34850" xr:uid="{2ADA2DA8-CD3D-4B8A-BC7B-2F0F9AEE9CE9}"/>
    <cellStyle name="Normal 3 3 8 2 2" xfId="34851" xr:uid="{674DE4D6-4935-4C96-90DF-A62859EA76EB}"/>
    <cellStyle name="Normal 3 3 8 2 3" xfId="34852" xr:uid="{AFD3BE74-4F48-4A88-8785-BF911A3FD53E}"/>
    <cellStyle name="Normal 3 3 8 2 4" xfId="34853" xr:uid="{4B8922CB-8ACB-4288-AAE3-1E30342C0E4F}"/>
    <cellStyle name="Normal 3 3 8 2 5" xfId="34854" xr:uid="{F0C59E2C-4E7B-4AE8-A131-FA9D79BE9820}"/>
    <cellStyle name="Normal 3 3 8 2 6" xfId="34855" xr:uid="{862962B3-6AA6-4D2C-8C19-D076FB3F6869}"/>
    <cellStyle name="Normal 3 3 8 3" xfId="34856" xr:uid="{DDC153D9-298C-4A33-8E6A-5F15D6B305FF}"/>
    <cellStyle name="Normal 3 3 8 3 2" xfId="34857" xr:uid="{A179CB98-2187-4D82-A5C1-3CF36BFD3A09}"/>
    <cellStyle name="Normal 3 3 8 3 3" xfId="34858" xr:uid="{747E09A1-64C2-494D-84A8-8B398201AE91}"/>
    <cellStyle name="Normal 3 3 8 3 4" xfId="34859" xr:uid="{B39BBEA3-8D34-4588-861A-0CC9903AB9CE}"/>
    <cellStyle name="Normal 3 3 8 3 5" xfId="34860" xr:uid="{1A64696B-4E86-4AEB-8E6D-B8C8FFE86831}"/>
    <cellStyle name="Normal 3 3 8 3 6" xfId="34861" xr:uid="{26967FDD-D8A7-4F63-97E4-CC806640F08F}"/>
    <cellStyle name="Normal 3 3 8 4" xfId="34862" xr:uid="{E91CFF7C-294D-423C-8869-F2A0493238DC}"/>
    <cellStyle name="Normal 3 3 8 4 2" xfId="34863" xr:uid="{F7338C9F-453F-4E36-845D-6561FC4C8505}"/>
    <cellStyle name="Normal 3 3 8 4 3" xfId="34864" xr:uid="{79FA3C3D-1FFB-4E47-8BD8-661710E8CE16}"/>
    <cellStyle name="Normal 3 3 8 4 4" xfId="34865" xr:uid="{275CFC9D-4FEB-44DD-A9F2-BC47508A8F23}"/>
    <cellStyle name="Normal 3 3 8 4 5" xfId="34866" xr:uid="{3DC4AFCE-108C-439E-B8F3-DC68152FEC6C}"/>
    <cellStyle name="Normal 3 3 8 4 6" xfId="34867" xr:uid="{B4ADEA91-0B0E-43EF-8D47-8D9D388656BF}"/>
    <cellStyle name="Normal 3 3 8 5" xfId="34868" xr:uid="{43EB594D-2F48-4DE7-A5F3-B441FAE8FF31}"/>
    <cellStyle name="Normal 3 3 8 5 2" xfId="34869" xr:uid="{211FB829-2FA4-427D-94D6-778D766AFB30}"/>
    <cellStyle name="Normal 3 3 8 5 3" xfId="34870" xr:uid="{1A68CFC5-93FC-4D2E-B123-4B1BB6E93120}"/>
    <cellStyle name="Normal 3 3 8 5 4" xfId="34871" xr:uid="{8A42DB31-743A-4D3F-954F-4325DE4F3AA5}"/>
    <cellStyle name="Normal 3 3 8 5 5" xfId="34872" xr:uid="{CFC3207E-B038-4F01-86AB-3B7CA1EAFEAD}"/>
    <cellStyle name="Normal 3 3 8 5 6" xfId="34873" xr:uid="{20D7C05D-014E-4003-ADFA-4D231A84669E}"/>
    <cellStyle name="Normal 3 3 8 6" xfId="34874" xr:uid="{7FEA0A60-8181-482E-ADCC-EFCC29BE9268}"/>
    <cellStyle name="Normal 3 3 8 6 2" xfId="34875" xr:uid="{2274EF04-63AA-456A-BC6C-CA6EFDA1035D}"/>
    <cellStyle name="Normal 3 3 8 6 3" xfId="34876" xr:uid="{FCD19EBB-8A91-46A0-B4FF-3BCB5DFD26B1}"/>
    <cellStyle name="Normal 3 3 8 6 4" xfId="34877" xr:uid="{790559C1-12DF-4179-8302-5A6E102CB2BC}"/>
    <cellStyle name="Normal 3 3 8 6 5" xfId="34878" xr:uid="{22E028BA-2E85-4B64-9192-1B545D84EAF7}"/>
    <cellStyle name="Normal 3 3 8 6 6" xfId="34879" xr:uid="{75900619-26A1-4BD2-BD10-86B2EA836E88}"/>
    <cellStyle name="Normal 3 3 8 7" xfId="34880" xr:uid="{A2AB4A95-2EF3-401E-A945-2372E3D16C09}"/>
    <cellStyle name="Normal 3 3 8 8" xfId="34881" xr:uid="{D1AE8DFF-2F6B-4D79-A406-EA9E9851716E}"/>
    <cellStyle name="Normal 3 3 8 9" xfId="34882" xr:uid="{B784F636-8C0B-4467-AFC9-A99F2008EED5}"/>
    <cellStyle name="Normal 3 3 9" xfId="34883" xr:uid="{933045C8-0FD8-4381-A68E-B62C639786E5}"/>
    <cellStyle name="Normal 3 3 9 10" xfId="34884" xr:uid="{8FE3B13D-FD4C-4F64-92CD-DA8C53C6F225}"/>
    <cellStyle name="Normal 3 3 9 11" xfId="34885" xr:uid="{05209215-7C2F-4F50-8B29-5F3F7931AD2A}"/>
    <cellStyle name="Normal 3 3 9 2" xfId="34886" xr:uid="{A4FBF2A3-1E00-423F-AE61-F5ACC2D89685}"/>
    <cellStyle name="Normal 3 3 9 2 2" xfId="34887" xr:uid="{B83AE07C-057A-4477-AE0F-884153F92E8F}"/>
    <cellStyle name="Normal 3 3 9 2 3" xfId="34888" xr:uid="{8D42573A-CC5A-4676-AE1E-91D27AD34A6B}"/>
    <cellStyle name="Normal 3 3 9 2 4" xfId="34889" xr:uid="{36CB834F-EC34-42BD-BBB4-92665F1FD1B2}"/>
    <cellStyle name="Normal 3 3 9 2 5" xfId="34890" xr:uid="{91A193B2-966C-400A-BE70-4999376A2D57}"/>
    <cellStyle name="Normal 3 3 9 2 6" xfId="34891" xr:uid="{AC6CB90D-7A96-4B36-B087-8A0999AB3475}"/>
    <cellStyle name="Normal 3 3 9 3" xfId="34892" xr:uid="{1F4AC20E-3241-4C5B-945C-7D51787F8B14}"/>
    <cellStyle name="Normal 3 3 9 3 2" xfId="34893" xr:uid="{CA8AF2C5-877F-47CD-B030-4F476843EF4D}"/>
    <cellStyle name="Normal 3 3 9 3 3" xfId="34894" xr:uid="{71C9DF57-5756-4BD3-9B8E-D4A446CF7320}"/>
    <cellStyle name="Normal 3 3 9 3 4" xfId="34895" xr:uid="{55B7B888-C817-4D90-A887-8949DF29EC92}"/>
    <cellStyle name="Normal 3 3 9 3 5" xfId="34896" xr:uid="{6C84207D-6D40-4DB3-AD6A-1F6B63967BE7}"/>
    <cellStyle name="Normal 3 3 9 3 6" xfId="34897" xr:uid="{823BE96A-6D4E-41D8-9C49-AE49C231177C}"/>
    <cellStyle name="Normal 3 3 9 4" xfId="34898" xr:uid="{47EE411E-8E6F-4028-B446-20CCF706B663}"/>
    <cellStyle name="Normal 3 3 9 4 2" xfId="34899" xr:uid="{ED36E643-8CD4-4966-B8B5-A667E8253E43}"/>
    <cellStyle name="Normal 3 3 9 4 3" xfId="34900" xr:uid="{9F21F07A-70BE-48D4-A506-26CEED6C5A1F}"/>
    <cellStyle name="Normal 3 3 9 4 4" xfId="34901" xr:uid="{ACC2788B-2069-4B4D-BBA6-5CAA4EF7AA1E}"/>
    <cellStyle name="Normal 3 3 9 4 5" xfId="34902" xr:uid="{84ED04F1-4F75-4D70-AFF4-1BFA82FDE2BB}"/>
    <cellStyle name="Normal 3 3 9 4 6" xfId="34903" xr:uid="{BE12E647-7C1A-47CC-A89B-05268CCAA15B}"/>
    <cellStyle name="Normal 3 3 9 5" xfId="34904" xr:uid="{1675D723-C05C-41A1-B4C3-1CC459EBA235}"/>
    <cellStyle name="Normal 3 3 9 5 2" xfId="34905" xr:uid="{DAAB66A2-E5F3-4D3B-A111-68638D2E979C}"/>
    <cellStyle name="Normal 3 3 9 5 3" xfId="34906" xr:uid="{F19FE2BC-EAF5-48D9-9F70-20D46D0C82B2}"/>
    <cellStyle name="Normal 3 3 9 5 4" xfId="34907" xr:uid="{29031671-7B58-458E-947D-D6E38A960C0B}"/>
    <cellStyle name="Normal 3 3 9 5 5" xfId="34908" xr:uid="{83093054-A0D4-44AB-A6EB-35AC379B40C2}"/>
    <cellStyle name="Normal 3 3 9 5 6" xfId="34909" xr:uid="{829FAEBC-B97C-482A-9C38-5CD7F8F8465D}"/>
    <cellStyle name="Normal 3 3 9 6" xfId="34910" xr:uid="{7344B893-768D-428C-A0F2-16E40814ACA3}"/>
    <cellStyle name="Normal 3 3 9 6 2" xfId="34911" xr:uid="{3EFA3B59-76C9-4AAB-A370-263F47649DED}"/>
    <cellStyle name="Normal 3 3 9 6 3" xfId="34912" xr:uid="{93288ED3-30E0-4722-844B-61126CCB1925}"/>
    <cellStyle name="Normal 3 3 9 6 4" xfId="34913" xr:uid="{F5AA542F-7D0A-4534-8CC9-B96D99126C95}"/>
    <cellStyle name="Normal 3 3 9 6 5" xfId="34914" xr:uid="{40F26ECB-D5AE-47B1-9D7A-600C94964BF1}"/>
    <cellStyle name="Normal 3 3 9 6 6" xfId="34915" xr:uid="{5BD72A5C-CA72-40A6-B061-D6A070CED1FC}"/>
    <cellStyle name="Normal 3 3 9 7" xfId="34916" xr:uid="{CF7BA146-6DD2-4573-951C-66F29CF010DD}"/>
    <cellStyle name="Normal 3 3 9 8" xfId="34917" xr:uid="{199642AD-7410-49E1-A595-A5CEA605B661}"/>
    <cellStyle name="Normal 3 3 9 9" xfId="34918" xr:uid="{4A5D92C3-F8C7-4F85-9699-DC1596EA569D}"/>
    <cellStyle name="Normal 3 30" xfId="34919" xr:uid="{73C43A52-D494-4E88-A9B6-A5C6D1A19709}"/>
    <cellStyle name="Normal 3 30 2" xfId="34920" xr:uid="{5CF61E4A-456E-41E4-B140-8D563DC62876}"/>
    <cellStyle name="Normal 3 31" xfId="34921" xr:uid="{E5B4F9CA-5AFB-4E50-91BC-5EF666B20B1C}"/>
    <cellStyle name="Normal 3 31 2" xfId="34922" xr:uid="{FB1A093E-C10A-40FA-9A61-F40EE1A8EA18}"/>
    <cellStyle name="Normal 3 32" xfId="34923" xr:uid="{4C60C3CD-357C-485F-900C-67866C6324C1}"/>
    <cellStyle name="Normal 3 33" xfId="34924" xr:uid="{6237B8A7-B754-4AEE-958D-9712EA50FE86}"/>
    <cellStyle name="Normal 3 34" xfId="34925" xr:uid="{1B34D8A7-C462-46D4-BAB8-8147942DA883}"/>
    <cellStyle name="Normal 3 35" xfId="34926" xr:uid="{36E47610-CB95-449F-9C44-BE666A884ECC}"/>
    <cellStyle name="Normal 3 36" xfId="34927" xr:uid="{90A9D37A-8EE4-4673-A389-7D7A758EFF55}"/>
    <cellStyle name="Normal 3 37" xfId="34928" xr:uid="{82E8B150-7CDC-4F88-940B-647BE81DBE42}"/>
    <cellStyle name="Normal 3 38" xfId="34929" xr:uid="{C6FACC5F-4EEE-45E4-8EA6-8F4E975DA53D}"/>
    <cellStyle name="Normal 3 39" xfId="34930" xr:uid="{F1C7E1AD-6C77-4927-A093-B83A7E379E41}"/>
    <cellStyle name="Normal 3 4" xfId="34931" xr:uid="{00D423C8-4CDF-423A-AEE1-D56BD8BE5CAF}"/>
    <cellStyle name="Normal 3 4 2" xfId="34932" xr:uid="{A5F619C3-4E61-41A5-B44A-D32ACB5FCE7A}"/>
    <cellStyle name="Normal 3 4 3" xfId="34933" xr:uid="{C8F115F8-973F-4E1A-A1C4-6D9B077B643A}"/>
    <cellStyle name="Normal 3 4 4" xfId="34934" xr:uid="{4191111C-9F93-45EB-B74A-84A338F9912D}"/>
    <cellStyle name="Normal 3 4 5" xfId="34935" xr:uid="{0300061D-7A10-4F98-A95B-921812DD9E06}"/>
    <cellStyle name="Normal 3 4 6" xfId="34936" xr:uid="{3F2CF636-8B5A-49F4-A8FF-E9B62A3B85AA}"/>
    <cellStyle name="Normal 3 4 7" xfId="34937" xr:uid="{693618E8-46A8-4C2F-AE2C-112E786B0AAF}"/>
    <cellStyle name="Normal 3 4 8" xfId="34938" xr:uid="{0C1183C9-81F7-40A5-A0BD-E947529D82FC}"/>
    <cellStyle name="Normal 3 4 9" xfId="34939" xr:uid="{1DB1799D-10D9-4F75-A8C8-2F29CD769B03}"/>
    <cellStyle name="Normal 3 40" xfId="34940" xr:uid="{B44D9F5E-9472-4282-95A9-75B713542089}"/>
    <cellStyle name="Normal 3 41" xfId="34941" xr:uid="{A8DD697B-66E0-46C0-83CA-F21DB87060B3}"/>
    <cellStyle name="Normal 3 42" xfId="34942" xr:uid="{D3F1C14D-18E9-4483-BE4D-95D94C951844}"/>
    <cellStyle name="Normal 3 43" xfId="34943" xr:uid="{9D5A4D1E-4F77-46F3-A252-1DDEE5AB908A}"/>
    <cellStyle name="Normal 3 44" xfId="34944" xr:uid="{D12FCEBD-2872-49B3-9DBB-F1154ACF90E7}"/>
    <cellStyle name="Normal 3 45" xfId="34945" xr:uid="{FFA04408-A580-4D4B-93CB-651EAF2690AE}"/>
    <cellStyle name="Normal 3 46" xfId="34946" xr:uid="{3BFD7936-71E8-42D4-A458-1B14B0661B38}"/>
    <cellStyle name="Normal 3 47" xfId="22558" xr:uid="{F9286784-BA1A-468C-8630-4BB25C6CC1A4}"/>
    <cellStyle name="Normal 3 5" xfId="34947" xr:uid="{D18DC113-8C12-48DA-8874-5655B5BE9836}"/>
    <cellStyle name="Normal 3 5 2" xfId="34948" xr:uid="{178F89C9-F4A4-431F-89B2-CFD336B01B1B}"/>
    <cellStyle name="Normal 3 5 3" xfId="34949" xr:uid="{0977CE21-8D06-4115-9735-55F125652572}"/>
    <cellStyle name="Normal 3 5 4" xfId="34950" xr:uid="{29646443-C938-4338-8565-0806AD64C2C5}"/>
    <cellStyle name="Normal 3 5 5" xfId="34951" xr:uid="{1F47D23E-E99B-44B5-B456-E988B6A78D6E}"/>
    <cellStyle name="Normal 3 5 6" xfId="34952" xr:uid="{D6F28731-4677-4E1C-8E84-8D3131ED02D8}"/>
    <cellStyle name="Normal 3 5 7" xfId="34953" xr:uid="{D5622FC6-B583-44FB-8AE6-0834A320BA2D}"/>
    <cellStyle name="Normal 3 5 8" xfId="34954" xr:uid="{5C78E6BE-D8E8-4392-B1CA-F1234C1C50A2}"/>
    <cellStyle name="Normal 3 6" xfId="34955" xr:uid="{6F7B30EA-0FFB-4AF3-8ABF-9A82183AD745}"/>
    <cellStyle name="Normal 3 6 2" xfId="34956" xr:uid="{2EC34622-C157-477F-B334-C3EC782CCB7B}"/>
    <cellStyle name="Normal 3 6 3" xfId="34957" xr:uid="{D66C25AD-978A-42C1-B7CC-F82853B3AF11}"/>
    <cellStyle name="Normal 3 6 4" xfId="34958" xr:uid="{99244CF9-BA7E-4D9B-BF2F-5E2A44D88999}"/>
    <cellStyle name="Normal 3 6 5" xfId="34959" xr:uid="{4655E7E8-D16A-4C5D-AECB-B11A936D33EA}"/>
    <cellStyle name="Normal 3 6 6" xfId="34960" xr:uid="{65F27C08-AA3F-4715-9927-9992F36D1AC2}"/>
    <cellStyle name="Normal 3 6 7" xfId="34961" xr:uid="{B82CD27F-1A0B-4511-96E3-F2EDC14CC429}"/>
    <cellStyle name="Normal 3 6 8" xfId="34962" xr:uid="{49CD644B-4B8F-4AF6-B0CE-54704E492884}"/>
    <cellStyle name="Normal 3 7" xfId="34963" xr:uid="{634CADEF-9B72-4269-9D7B-AC7A9EF6E2E3}"/>
    <cellStyle name="Normal 3 7 2" xfId="34964" xr:uid="{485B3175-0D83-4D76-83E7-9EBEE74EA1D3}"/>
    <cellStyle name="Normal 3 7 2 2" xfId="34965" xr:uid="{7B034EEB-1E61-4628-BA2C-D62BEBF84FC2}"/>
    <cellStyle name="Normal 3 7 3" xfId="34966" xr:uid="{0AFCF6F5-DE36-46BB-92F0-4F1846EAB268}"/>
    <cellStyle name="Normal 3 7 4" xfId="34967" xr:uid="{AE3ADE6B-57F4-46B4-8D10-87E519FD4195}"/>
    <cellStyle name="Normal 3 7 5" xfId="34968" xr:uid="{423D1952-1736-488A-ADAF-55E0BB852036}"/>
    <cellStyle name="Normal 3 7 6" xfId="34969" xr:uid="{5B18439C-A8FA-433C-A4C3-BAF6A61B5554}"/>
    <cellStyle name="Normal 3 7 7" xfId="34970" xr:uid="{C3ADB693-566E-4A57-B11C-F08BC1C7C1A3}"/>
    <cellStyle name="Normal 3 7 8" xfId="34971" xr:uid="{430127B4-3EC8-4D42-8E2D-D6B5EFCB6C76}"/>
    <cellStyle name="Normal 3 8" xfId="34972" xr:uid="{1C2FEFD7-FE09-4274-9235-A8821A4EF66B}"/>
    <cellStyle name="Normal 3 8 2" xfId="34973" xr:uid="{FE576535-8315-4B11-B77D-F8FBB2382852}"/>
    <cellStyle name="Normal 3 8 2 2" xfId="34974" xr:uid="{AB57CF4E-42D0-4717-8C32-B0B69399AF09}"/>
    <cellStyle name="Normal 3 8 3" xfId="34975" xr:uid="{0E43F037-7C19-4729-A96D-ED62A139334C}"/>
    <cellStyle name="Normal 3 8 4" xfId="34976" xr:uid="{EDB3F3D2-E331-45E2-9E22-02D8CD38D45F}"/>
    <cellStyle name="Normal 3 9" xfId="34977" xr:uid="{A99BA458-72BB-48C4-8037-D99B64EDC52E}"/>
    <cellStyle name="Normal 3 9 2" xfId="34978" xr:uid="{1B447C51-A9FA-40F5-A395-3262375096D5}"/>
    <cellStyle name="Normal 3 9 3" xfId="34979" xr:uid="{62D5C3D0-0882-4B6C-984B-30109B0FD50D}"/>
    <cellStyle name="Normal 3 9 4" xfId="34980" xr:uid="{91322A71-18D5-4D9E-B65D-E7FC91810A0D}"/>
    <cellStyle name="Normal 3 9 5" xfId="34981" xr:uid="{DFFEED07-565F-4C62-B6A8-444D33CADEDA}"/>
    <cellStyle name="Normal 3_April 17_Updated labor demand figures May 12 workshop" xfId="34982" xr:uid="{3D903979-702E-43E6-AE5A-207D1EDCA86C}"/>
    <cellStyle name="Normal 30" xfId="34983" xr:uid="{30A9ED02-B04D-4D80-B14D-1FE4E1248B5F}"/>
    <cellStyle name="Normal 30 10" xfId="34984" xr:uid="{CC93C2A3-6478-464B-8827-B2BCFCD2CD72}"/>
    <cellStyle name="Normal 30 11" xfId="34985" xr:uid="{29FD6B1D-CF33-4E6F-BB5D-21CD648981C4}"/>
    <cellStyle name="Normal 30 12" xfId="34986" xr:uid="{81079BBC-8DCD-436A-8E2B-2A07190D13C1}"/>
    <cellStyle name="Normal 30 13" xfId="34987" xr:uid="{78D44236-D44B-41DD-9389-AC81D5BF686C}"/>
    <cellStyle name="Normal 30 14" xfId="34988" xr:uid="{B786B2C9-A588-4BDE-A3EC-511303CE9542}"/>
    <cellStyle name="Normal 30 15" xfId="34989" xr:uid="{55AEFA1A-3885-4192-B0C6-39055470BB4B}"/>
    <cellStyle name="Normal 30 16" xfId="34990" xr:uid="{A2AE3158-788F-46F4-B5B6-337DC1F6B566}"/>
    <cellStyle name="Normal 30 2" xfId="34991" xr:uid="{45DC44A5-2067-4BB9-94BD-F536FDE9A931}"/>
    <cellStyle name="Normal 30 3" xfId="34992" xr:uid="{05A0F31C-49E1-42F3-8FD7-7858780D1E4C}"/>
    <cellStyle name="Normal 30 4" xfId="34993" xr:uid="{85DDA51E-743E-4F21-8B2B-39D3EE5925C9}"/>
    <cellStyle name="Normal 30 5" xfId="34994" xr:uid="{78B9C175-4780-4403-BE47-8D335E5AF9ED}"/>
    <cellStyle name="Normal 30 6" xfId="34995" xr:uid="{6EF69D80-887C-41B4-ACE4-2A67D82F167E}"/>
    <cellStyle name="Normal 30 7" xfId="34996" xr:uid="{0E9C6D55-CD55-415E-84E1-B2017B697FDB}"/>
    <cellStyle name="Normal 30 8" xfId="34997" xr:uid="{CD850EBC-614A-4C1C-AE53-E8EFCE5E996F}"/>
    <cellStyle name="Normal 30 9" xfId="34998" xr:uid="{ACF84AB4-A5CB-4CAF-96F0-61CCEBF5C4BD}"/>
    <cellStyle name="Normal 31" xfId="34999" xr:uid="{833178AA-8B2C-4150-931B-7A3BEE210EAF}"/>
    <cellStyle name="Normal 31 2" xfId="35000" xr:uid="{AF5211A6-E61C-41A3-AE45-A80ABF563ED8}"/>
    <cellStyle name="Normal 32" xfId="35001" xr:uid="{2C2BBD36-0602-4163-B0A2-D4FFC671F8F9}"/>
    <cellStyle name="Normal 32 2" xfId="35002" xr:uid="{D70FA867-268E-4DD8-B755-27BD01252F45}"/>
    <cellStyle name="Normal 32 3" xfId="35003" xr:uid="{76331CED-959B-4063-8384-DD72F4CDF548}"/>
    <cellStyle name="Normal 32 4" xfId="35004" xr:uid="{4B8ACE36-E1B5-49C1-8253-1C5EC71AD196}"/>
    <cellStyle name="Normal 32 5" xfId="35005" xr:uid="{8D6E2E5F-EE06-422D-98EC-3EF5E243FAFE}"/>
    <cellStyle name="Normal 33" xfId="35006" xr:uid="{BE339F5F-489F-4CEB-B6CE-E5B5265E20FA}"/>
    <cellStyle name="Normal 33 2" xfId="35007" xr:uid="{6DD0FD9C-5FE4-4962-8CA4-AC297B33C8E8}"/>
    <cellStyle name="Normal 33 3" xfId="35008" xr:uid="{EDF72274-0D6D-4010-A27D-98BC72951774}"/>
    <cellStyle name="Normal 33 4" xfId="35009" xr:uid="{56F8A7BB-C387-4853-AD2E-C69CC0836CEC}"/>
    <cellStyle name="Normal 33 5" xfId="35010" xr:uid="{940459C7-2A90-4437-B82E-9EA0054C3ACF}"/>
    <cellStyle name="Normal 33 6" xfId="35011" xr:uid="{2DB2FA32-2F5C-4DAF-99CF-6F05150717C1}"/>
    <cellStyle name="Normal 33 7" xfId="35012" xr:uid="{CA06139D-8BA4-4C39-A7E3-E60B8125CAE2}"/>
    <cellStyle name="Normal 34" xfId="35013" xr:uid="{62741408-ECA2-4C55-917D-1EDD29082B76}"/>
    <cellStyle name="Normal 34 10" xfId="35014" xr:uid="{7175D5D7-01D9-427E-BA5A-DA4D609AA9BA}"/>
    <cellStyle name="Normal 34 2" xfId="35015" xr:uid="{B55E0EB8-F6CE-425C-9281-C237EA79CD97}"/>
    <cellStyle name="Normal 34 3" xfId="35016" xr:uid="{F9D9CA34-72F5-4133-B64C-6862C0603727}"/>
    <cellStyle name="Normal 34 4" xfId="35017" xr:uid="{1868B898-02E7-4B0F-A58F-0799E54503BA}"/>
    <cellStyle name="Normal 34 5" xfId="35018" xr:uid="{F2FA6539-CA25-4C2A-8E57-7B8ABBA8BAF3}"/>
    <cellStyle name="Normal 34 6" xfId="35019" xr:uid="{08AD7029-EF68-4991-822F-E10220A3ECE0}"/>
    <cellStyle name="Normal 34 7" xfId="35020" xr:uid="{F4B87C0C-C1BA-4F02-BA25-4713374A4346}"/>
    <cellStyle name="Normal 34 8" xfId="35021" xr:uid="{166D47CE-3E3D-40AD-A50F-1F3A3DC5C56C}"/>
    <cellStyle name="Normal 34 9" xfId="35022" xr:uid="{81F8902B-A8DB-40F2-BCD6-C4EE4A07F37E}"/>
    <cellStyle name="Normal 35" xfId="35023" xr:uid="{A38DAA61-6063-46F7-8340-1398FC587B57}"/>
    <cellStyle name="Normal 35 10" xfId="35024" xr:uid="{774E733B-C883-4E4D-A940-10E180644193}"/>
    <cellStyle name="Normal 35 2" xfId="35025" xr:uid="{F393744E-3972-4862-A4CB-D859D0D0B512}"/>
    <cellStyle name="Normal 35 3" xfId="35026" xr:uid="{3F0E283E-70F6-4B05-AC3F-8224C79F608D}"/>
    <cellStyle name="Normal 35 4" xfId="35027" xr:uid="{A4E14CC8-D0E9-42FE-9BB7-6417FE062513}"/>
    <cellStyle name="Normal 35 5" xfId="35028" xr:uid="{1A2BB66C-1884-4205-B816-E7F8BCD855DA}"/>
    <cellStyle name="Normal 35 6" xfId="35029" xr:uid="{8E67BB55-5310-4CA8-8C27-A5F9907B9286}"/>
    <cellStyle name="Normal 35 7" xfId="35030" xr:uid="{9A7FD61D-DEE8-42B0-BB59-EACDDCCFDCC2}"/>
    <cellStyle name="Normal 35 8" xfId="35031" xr:uid="{CDF61D5A-C86B-4947-8EE6-93A86CDC0B01}"/>
    <cellStyle name="Normal 35 9" xfId="35032" xr:uid="{4659B092-4C4E-49D8-857F-74946028B3E9}"/>
    <cellStyle name="Normal 36" xfId="35033" xr:uid="{38C094A9-C8B9-41FC-BCA3-E5586CE41C52}"/>
    <cellStyle name="Normal 36 10" xfId="35034" xr:uid="{83C656E7-890C-4DE2-B6A4-A880DD4DF982}"/>
    <cellStyle name="Normal 36 2" xfId="35035" xr:uid="{48000DA2-71AB-47A1-9DB3-25DED5F0975C}"/>
    <cellStyle name="Normal 36 3" xfId="35036" xr:uid="{AF6A8BAC-4192-440D-8176-ED89DBB41D23}"/>
    <cellStyle name="Normal 36 4" xfId="35037" xr:uid="{20CED90F-3C87-4773-8D4B-F0F488A20D14}"/>
    <cellStyle name="Normal 36 5" xfId="35038" xr:uid="{8DD39CC9-4A27-43CC-B792-A0F728AFE5E7}"/>
    <cellStyle name="Normal 36 6" xfId="35039" xr:uid="{A636F40B-6CD6-4941-AAAD-D0576477547C}"/>
    <cellStyle name="Normal 36 7" xfId="35040" xr:uid="{C3B56E01-AABF-4A5B-8A20-2641A865AE00}"/>
    <cellStyle name="Normal 36 8" xfId="35041" xr:uid="{34B71C3D-E814-4287-A166-2D2330C727DC}"/>
    <cellStyle name="Normal 36 9" xfId="35042" xr:uid="{BD4387B1-8694-455A-81C3-EA0BA83B965F}"/>
    <cellStyle name="Normal 37" xfId="35043" xr:uid="{BF3ED1B9-73C5-4E1A-ADCA-DF376DAFAA6A}"/>
    <cellStyle name="Normal 37 10" xfId="35044" xr:uid="{4AFD74EF-64C2-4A03-B8D1-EF5D26BA85CC}"/>
    <cellStyle name="Normal 37 2" xfId="35045" xr:uid="{461344BD-47F8-4A60-B851-DF6D2B96A5A9}"/>
    <cellStyle name="Normal 37 3" xfId="35046" xr:uid="{A22D7023-D47F-4136-8948-EB912A04EA6C}"/>
    <cellStyle name="Normal 37 4" xfId="35047" xr:uid="{7A4994DF-776D-460A-8333-DBCEBE8A6364}"/>
    <cellStyle name="Normal 37 5" xfId="35048" xr:uid="{45B43C77-80F0-4A47-91E0-232D3ACE4B9B}"/>
    <cellStyle name="Normal 37 6" xfId="35049" xr:uid="{587AD257-E106-45DE-94E7-3BA2C0DB42AA}"/>
    <cellStyle name="Normal 37 7" xfId="35050" xr:uid="{8936E20F-309C-43B5-8903-E2A82724261F}"/>
    <cellStyle name="Normal 37 8" xfId="35051" xr:uid="{16EA38F9-57C0-423D-B00E-D3F53D63644A}"/>
    <cellStyle name="Normal 37 9" xfId="35052" xr:uid="{E04F5F59-F2FB-4C30-8745-2F9C61046721}"/>
    <cellStyle name="Normal 38" xfId="35053" xr:uid="{3A80E70A-2A42-485F-A43E-973EEC79C68F}"/>
    <cellStyle name="Normal 38 10" xfId="35054" xr:uid="{FCF540DE-BDE3-4332-B9F2-16527772ADA6}"/>
    <cellStyle name="Normal 38 2" xfId="35055" xr:uid="{DB136004-40E9-45AF-AD0F-F1AD283386FE}"/>
    <cellStyle name="Normal 38 3" xfId="35056" xr:uid="{175ECB77-86AC-4C1E-A7F5-8839CEAF8755}"/>
    <cellStyle name="Normal 38 4" xfId="35057" xr:uid="{B6B051CC-0BFE-4B56-9E7F-6F57298CAA08}"/>
    <cellStyle name="Normal 38 5" xfId="35058" xr:uid="{C87A75D3-001D-45E9-8996-0F6D0F905E8B}"/>
    <cellStyle name="Normal 38 6" xfId="35059" xr:uid="{C44ACE1E-C3D5-4BF7-89E9-FB6DFA464E5D}"/>
    <cellStyle name="Normal 38 7" xfId="35060" xr:uid="{2426C94E-DE13-4B7C-851C-CA8FD1CC7422}"/>
    <cellStyle name="Normal 38 8" xfId="35061" xr:uid="{25D528CB-F58A-4D2A-9D65-7D2C097BAC42}"/>
    <cellStyle name="Normal 38 9" xfId="35062" xr:uid="{A104A8F3-77FF-4D82-99D1-4EFA2F90E414}"/>
    <cellStyle name="Normal 39" xfId="35063" xr:uid="{49791130-6FEA-4836-BEB9-369D7F47FEFF}"/>
    <cellStyle name="Normal 39 10" xfId="35064" xr:uid="{6CDA0BC3-26DB-495A-81CD-AFB2FFE71EC9}"/>
    <cellStyle name="Normal 39 2" xfId="35065" xr:uid="{308CBF63-E36B-476C-82E5-1CF373DE7AB3}"/>
    <cellStyle name="Normal 39 3" xfId="35066" xr:uid="{027B19C6-3BC4-4DC4-822F-87503609A527}"/>
    <cellStyle name="Normal 39 4" xfId="35067" xr:uid="{1FEA940D-C806-4CAA-B209-00B12A97E0AC}"/>
    <cellStyle name="Normal 39 5" xfId="35068" xr:uid="{728C86F3-EA54-43D2-A0CF-8B124C6FF1CE}"/>
    <cellStyle name="Normal 39 6" xfId="35069" xr:uid="{954F790C-A908-4688-8824-9B92D84EF9D1}"/>
    <cellStyle name="Normal 39 7" xfId="35070" xr:uid="{1D44E204-4CEB-40F7-ACA7-76105E2883A7}"/>
    <cellStyle name="Normal 39 8" xfId="35071" xr:uid="{6C4F19C9-23D6-4D12-8D2A-4464D48D7888}"/>
    <cellStyle name="Normal 39 9" xfId="35072" xr:uid="{9520FD96-C8BE-44A5-BA3F-120AD108B780}"/>
    <cellStyle name="Normal 4" xfId="6" xr:uid="{1F9628BB-710A-4A1B-A764-52C1846D74FC}"/>
    <cellStyle name="Normal 4 10" xfId="35074" xr:uid="{0C6915EF-84DA-4AD2-9E56-A5F36F531A95}"/>
    <cellStyle name="Normal 4 11" xfId="35075" xr:uid="{7E3FF5D5-0D4D-40CE-A899-CC2282BFE03F}"/>
    <cellStyle name="Normal 4 12" xfId="35076" xr:uid="{3649E5A0-A499-4E95-A0C3-C414DDB170F5}"/>
    <cellStyle name="Normal 4 13" xfId="35077" xr:uid="{58267EAD-31F7-40DD-AF40-78E5E03BB919}"/>
    <cellStyle name="Normal 4 14" xfId="35078" xr:uid="{DE28322C-6D3E-4264-BEBA-35886991D4F9}"/>
    <cellStyle name="Normal 4 15" xfId="35079" xr:uid="{619F377D-68EC-404B-AD71-AF59B56487D7}"/>
    <cellStyle name="Normal 4 16" xfId="35080" xr:uid="{84C369EE-2C78-47BC-92CF-B6BC14BD298D}"/>
    <cellStyle name="Normal 4 17" xfId="35081" xr:uid="{C6540CAE-2402-46B5-9684-CCA8DDB47A42}"/>
    <cellStyle name="Normal 4 18" xfId="35082" xr:uid="{D4E570C8-EF2E-432E-9197-0719D194E25F}"/>
    <cellStyle name="Normal 4 19" xfId="35083" xr:uid="{478ADB66-BA67-4D9F-A01D-51D08C9F2CD1}"/>
    <cellStyle name="Normal 4 2" xfId="35084" xr:uid="{FD526EDF-EF52-4944-AD21-8D19B0C43214}"/>
    <cellStyle name="Normal 4 2 10" xfId="35085" xr:uid="{F18D39C6-2B3C-4186-B73A-651EF6AB9E2A}"/>
    <cellStyle name="Normal 4 2 11" xfId="35086" xr:uid="{C591D2B4-74C8-4651-92D3-43C3CD5617D5}"/>
    <cellStyle name="Normal 4 2 12" xfId="35087" xr:uid="{7320D63C-17AB-4DEF-B79B-DC71BD53A915}"/>
    <cellStyle name="Normal 4 2 13" xfId="35088" xr:uid="{C483E18E-F453-452B-A46D-C2D2800F0FED}"/>
    <cellStyle name="Normal 4 2 14" xfId="35089" xr:uid="{A450D772-C86B-45F4-A813-4063BA274161}"/>
    <cellStyle name="Normal 4 2 15" xfId="35090" xr:uid="{70F3F967-B35A-46BD-B4FC-0928FB81106E}"/>
    <cellStyle name="Normal 4 2 16" xfId="35091" xr:uid="{DA35D4E5-1339-47CD-A69C-CF91BFB6040C}"/>
    <cellStyle name="Normal 4 2 17" xfId="35092" xr:uid="{3DF898F3-157B-4335-99F8-EF96169809E6}"/>
    <cellStyle name="Normal 4 2 18" xfId="35093" xr:uid="{B66C0218-C207-4B25-AC0D-04943F2FCAAE}"/>
    <cellStyle name="Normal 4 2 19" xfId="35094" xr:uid="{F7360EC1-744E-45EB-A905-91D10D3E3A7F}"/>
    <cellStyle name="Normal 4 2 2" xfId="35095" xr:uid="{6D2841C9-8ED8-43F5-AB6D-52E17A293BF3}"/>
    <cellStyle name="Normal 4 2 2 10" xfId="35096" xr:uid="{7C080A4B-A3D4-4FC2-9570-0A14BB28D994}"/>
    <cellStyle name="Normal 4 2 2 11" xfId="35097" xr:uid="{9CB246F4-CCC9-4737-9275-98E68D456D62}"/>
    <cellStyle name="Normal 4 2 2 12" xfId="35098" xr:uid="{58AB0BDE-8E4E-4E27-A0FF-FEA9F2B3E0BD}"/>
    <cellStyle name="Normal 4 2 2 2" xfId="35099" xr:uid="{7DE953C3-1F2E-4E2F-AEF6-116CE821F93F}"/>
    <cellStyle name="Normal 4 2 2 2 2" xfId="35100" xr:uid="{B867A8CF-60CC-4DC4-B183-03EDCF70249B}"/>
    <cellStyle name="Normal 4 2 2 2 3" xfId="35101" xr:uid="{3C1A6433-E095-435E-A459-BC0B74F0F606}"/>
    <cellStyle name="Normal 4 2 2 2 4" xfId="35102" xr:uid="{164E6B74-3FE4-4297-8380-2022E6357B36}"/>
    <cellStyle name="Normal 4 2 2 2 5" xfId="35103" xr:uid="{45F85289-B249-4C98-B7C1-6BC5EEBA5ECC}"/>
    <cellStyle name="Normal 4 2 2 2 6" xfId="35104" xr:uid="{87579DCC-9D75-4F7D-89DF-165D56B72FC1}"/>
    <cellStyle name="Normal 4 2 2 2 7" xfId="35105" xr:uid="{21C0E5A4-2CCF-41FF-9B64-565466F7884B}"/>
    <cellStyle name="Normal 4 2 2 2 8" xfId="35106" xr:uid="{0B45261A-9818-4B1F-A673-DEB826670CC1}"/>
    <cellStyle name="Normal 4 2 2 2 9" xfId="35107" xr:uid="{306F92F3-416A-42F7-A481-BB076FF09E0A}"/>
    <cellStyle name="Normal 4 2 2 3" xfId="35108" xr:uid="{950542A6-52C6-4EFC-BE22-CCD9D1B794A7}"/>
    <cellStyle name="Normal 4 2 2 4" xfId="35109" xr:uid="{75AE5A39-1F9F-47B3-82B0-168E23BD3839}"/>
    <cellStyle name="Normal 4 2 2 5" xfId="35110" xr:uid="{8DA1B92F-09F2-4372-B94D-20FC1095892D}"/>
    <cellStyle name="Normal 4 2 2 6" xfId="35111" xr:uid="{792DEE6E-C869-4389-BB2F-5954407BDCC6}"/>
    <cellStyle name="Normal 4 2 2 7" xfId="35112" xr:uid="{A7AE0AF8-26F4-4200-AB9D-DBCD1D817C41}"/>
    <cellStyle name="Normal 4 2 2 8" xfId="35113" xr:uid="{07BAAD28-6C2A-469B-ADAA-A692B69A681E}"/>
    <cellStyle name="Normal 4 2 2 9" xfId="35114" xr:uid="{5FC20754-9728-432B-989D-2C79CF780FEB}"/>
    <cellStyle name="Normal 4 2 20" xfId="35115" xr:uid="{2B52625E-018B-4219-9E72-80D5021B04B9}"/>
    <cellStyle name="Normal 4 2 21" xfId="35116" xr:uid="{06BEF617-19E5-4421-A187-626C1C3F3247}"/>
    <cellStyle name="Normal 4 2 22" xfId="35117" xr:uid="{467B5976-5BDF-4633-8DC2-C76AC12FA13B}"/>
    <cellStyle name="Normal 4 2 23" xfId="35118" xr:uid="{5CE56A5B-184F-40C9-BB5C-BA742BEDE367}"/>
    <cellStyle name="Normal 4 2 24" xfId="35119" xr:uid="{CA83E551-314D-46D0-AE18-B8093B309B61}"/>
    <cellStyle name="Normal 4 2 25" xfId="35120" xr:uid="{C60E9648-692E-4211-9E3D-20200D53D478}"/>
    <cellStyle name="Normal 4 2 26" xfId="35121" xr:uid="{76B58BB4-8336-447A-A112-153637270402}"/>
    <cellStyle name="Normal 4 2 3" xfId="35122" xr:uid="{C7E94331-1459-4383-9822-851C8AA7F7FA}"/>
    <cellStyle name="Normal 4 2 3 2" xfId="35123" xr:uid="{7DE56654-E979-4888-A37F-FEA2C9F2A66B}"/>
    <cellStyle name="Normal 4 2 4" xfId="35124" xr:uid="{D736D840-6D72-49E0-8E47-85355368461D}"/>
    <cellStyle name="Normal 4 2 5" xfId="35125" xr:uid="{1CD294CE-7C13-4361-93CB-9D0FE7A6A124}"/>
    <cellStyle name="Normal 4 2 6" xfId="35126" xr:uid="{24798841-ADAD-485E-B448-5F5EE0A02346}"/>
    <cellStyle name="Normal 4 2 7" xfId="35127" xr:uid="{9FD98B2D-79F6-4C46-B3C6-B7741DC5A69C}"/>
    <cellStyle name="Normal 4 2 8" xfId="35128" xr:uid="{A21EB097-0515-4A06-B737-2BBE2386458E}"/>
    <cellStyle name="Normal 4 2 9" xfId="35129" xr:uid="{BFEFDB32-216F-491A-90D8-7C4F17B13C39}"/>
    <cellStyle name="Normal 4 2_Ch4 v2" xfId="35130" xr:uid="{FE836F2A-5E8A-4839-AF15-F6BC75A1E396}"/>
    <cellStyle name="Normal 4 20" xfId="35131" xr:uid="{EF43F7EF-D35E-4D5E-8389-9240B809F5A0}"/>
    <cellStyle name="Normal 4 21" xfId="35132" xr:uid="{814B462D-E66D-4FCF-AB20-587E46C6C7F1}"/>
    <cellStyle name="Normal 4 22" xfId="35133" xr:uid="{5EF79B87-6100-46B6-860F-0D005C108D51}"/>
    <cellStyle name="Normal 4 23" xfId="35134" xr:uid="{08D36015-0D55-4BD6-A932-1D690C080163}"/>
    <cellStyle name="Normal 4 24" xfId="35135" xr:uid="{B899C012-CEE9-4600-83AD-14FB0183C952}"/>
    <cellStyle name="Normal 4 25" xfId="35136" xr:uid="{269DA58C-3342-4382-BEA6-1E347DF27AD5}"/>
    <cellStyle name="Normal 4 26" xfId="35137" xr:uid="{3FD38E00-7CC3-4C39-8396-E7138369D3A9}"/>
    <cellStyle name="Normal 4 27" xfId="35138" xr:uid="{6D00592F-E815-4AF8-BF6B-5F9F0C8A4370}"/>
    <cellStyle name="Normal 4 28" xfId="35139" xr:uid="{1BB17DE0-49DE-4B8D-9BB2-B2F369C6DFEE}"/>
    <cellStyle name="Normal 4 29" xfId="35140" xr:uid="{D7EDF68F-9460-4DCD-B36A-136FA5351C49}"/>
    <cellStyle name="Normal 4 3" xfId="35141" xr:uid="{BAE42084-749C-49A5-AE6A-BA0F0A91D6DD}"/>
    <cellStyle name="Normal 4 3 10" xfId="35142" xr:uid="{E76C0031-8252-4124-9F87-43AF5A4F97AD}"/>
    <cellStyle name="Normal 4 3 11" xfId="35143" xr:uid="{7A581CD1-A47C-4484-B2E0-3F1F6BFBA8C5}"/>
    <cellStyle name="Normal 4 3 12" xfId="35144" xr:uid="{C04F0889-A19E-4311-95BB-5487D8D5CA06}"/>
    <cellStyle name="Normal 4 3 13" xfId="35145" xr:uid="{9AC39194-DFE1-4C0C-A641-09673CB95C40}"/>
    <cellStyle name="Normal 4 3 14" xfId="35146" xr:uid="{74EA2A82-BF71-40D6-8924-5DB213CCA77D}"/>
    <cellStyle name="Normal 4 3 15" xfId="35147" xr:uid="{EA9D9EAC-5512-4D10-911F-D126AEEC30D0}"/>
    <cellStyle name="Normal 4 3 16" xfId="35148" xr:uid="{9414C2E5-FA7B-4FE2-B9F1-C010A293DE32}"/>
    <cellStyle name="Normal 4 3 17" xfId="35149" xr:uid="{0DC6D7F1-B645-4C75-BC7D-14BF08275CAC}"/>
    <cellStyle name="Normal 4 3 2" xfId="35150" xr:uid="{1D921E0A-DB7E-4382-8E70-53717DD4529C}"/>
    <cellStyle name="Normal 4 3 2 10" xfId="35151" xr:uid="{6F23507A-3191-4A8F-AF82-6C8DC7BAC6FB}"/>
    <cellStyle name="Normal 4 3 2 11" xfId="35152" xr:uid="{E8BD2009-CEF4-4050-A844-FD57AED612BF}"/>
    <cellStyle name="Normal 4 3 2 2" xfId="35153" xr:uid="{A2BD5D0B-9874-42CB-937B-44D9CD0F850E}"/>
    <cellStyle name="Normal 4 3 2 3" xfId="35154" xr:uid="{1E2231D8-805B-42FF-B2E1-2C65C88D0364}"/>
    <cellStyle name="Normal 4 3 2 4" xfId="35155" xr:uid="{19201E7C-9665-4210-A131-31CED55C6ACD}"/>
    <cellStyle name="Normal 4 3 2 5" xfId="35156" xr:uid="{F5691DBB-98CC-49FE-A283-D6C673BB2C28}"/>
    <cellStyle name="Normal 4 3 2 6" xfId="35157" xr:uid="{A32C0FB1-D235-4815-AE22-3903F30EAD67}"/>
    <cellStyle name="Normal 4 3 2 7" xfId="35158" xr:uid="{C34DB642-8DD0-4BFF-B7EF-09FA9BE8F352}"/>
    <cellStyle name="Normal 4 3 2 8" xfId="35159" xr:uid="{6D9E2051-0AA8-40EA-9D3A-3C51C83A8CA2}"/>
    <cellStyle name="Normal 4 3 2 9" xfId="35160" xr:uid="{43CC02D7-96EF-498D-BB61-24CC13AEB815}"/>
    <cellStyle name="Normal 4 3 3" xfId="35161" xr:uid="{4145B54F-9725-4579-9C8A-3A9E9B5AB4EA}"/>
    <cellStyle name="Normal 4 3 4" xfId="35162" xr:uid="{28CB0130-598D-4BF0-9FD4-9756E73D1DEF}"/>
    <cellStyle name="Normal 4 3 5" xfId="35163" xr:uid="{BF073835-638F-46AC-B09E-3760A43B46D4}"/>
    <cellStyle name="Normal 4 3 6" xfId="35164" xr:uid="{E9317C91-4EA4-4A44-815F-C735A2FF59E3}"/>
    <cellStyle name="Normal 4 3 7" xfId="35165" xr:uid="{AB0335E7-DA38-46B1-B9E5-A4FDD2D6DCDB}"/>
    <cellStyle name="Normal 4 3 8" xfId="35166" xr:uid="{7AA347AE-6BF5-42F2-B9A3-C57B26EDFD6A}"/>
    <cellStyle name="Normal 4 3 9" xfId="35167" xr:uid="{2FC4F39A-EF18-4E49-A56E-BFCAABE7C3AB}"/>
    <cellStyle name="Normal 4 30" xfId="35168" xr:uid="{1ACCD253-6923-46C8-97CB-6303313F353C}"/>
    <cellStyle name="Normal 4 31" xfId="35169" xr:uid="{FB7D2C1C-F022-40D7-B68B-92F338FBF745}"/>
    <cellStyle name="Normal 4 32" xfId="35170" xr:uid="{F49CC782-ABC2-417D-A319-0A3ECC3A6F7C}"/>
    <cellStyle name="Normal 4 33" xfId="35171" xr:uid="{C1A6F7FC-FDDD-4D82-ACE6-D8F5CA4C04B7}"/>
    <cellStyle name="Normal 4 34" xfId="35172" xr:uid="{B866F983-75A2-494E-B1C8-FC7AC7BF1B57}"/>
    <cellStyle name="Normal 4 35" xfId="35173" xr:uid="{C8F474A9-AFF4-4877-991D-20AC27FF316B}"/>
    <cellStyle name="Normal 4 36" xfId="35073" xr:uid="{05E4A064-A78D-461F-8070-D4548F7D2FDB}"/>
    <cellStyle name="Normal 4 4" xfId="35174" xr:uid="{073773B4-289A-4B7F-A8D2-A10794681AEB}"/>
    <cellStyle name="Normal 4 4 2" xfId="35175" xr:uid="{F68009FF-03AB-4FFE-A906-833F99E12841}"/>
    <cellStyle name="Normal 4 4 3" xfId="35176" xr:uid="{1D18AE63-E4E5-4434-AD2D-65F944F4C350}"/>
    <cellStyle name="Normal 4 4 4" xfId="35177" xr:uid="{CE53969D-F03F-4611-BE05-25C751866B67}"/>
    <cellStyle name="Normal 4 4 5" xfId="35178" xr:uid="{64042BE7-E6C6-420C-8BA5-4FCC5B56E971}"/>
    <cellStyle name="Normal 4 4 6" xfId="35179" xr:uid="{DFF3D5BC-25B5-4FF3-B93D-DCD8D41BA4D5}"/>
    <cellStyle name="Normal 4 4 7" xfId="35180" xr:uid="{69CC9210-ADB9-4726-BEA7-8168D0A42559}"/>
    <cellStyle name="Normal 4 4 8" xfId="35181" xr:uid="{39BEB822-42CC-4240-8DEC-DCFFF6CA87D1}"/>
    <cellStyle name="Normal 4 5" xfId="35182" xr:uid="{D2EEA298-DC43-402C-9543-B6514C294748}"/>
    <cellStyle name="Normal 4 5 2" xfId="35183" xr:uid="{15DBFB20-102B-45A7-B92F-A9E25DECCABC}"/>
    <cellStyle name="Normal 4 5 3" xfId="35184" xr:uid="{6759B6B7-1952-416C-A841-944A56515A3B}"/>
    <cellStyle name="Normal 4 5 4" xfId="35185" xr:uid="{16DF28B7-9DEE-45AC-A214-312BB0DAE72E}"/>
    <cellStyle name="Normal 4 5 5" xfId="35186" xr:uid="{CD4968AA-73D1-44D2-880F-0CC8FD340260}"/>
    <cellStyle name="Normal 4 5 6" xfId="35187" xr:uid="{4B00BC99-53D2-435E-B477-3D1A560260A2}"/>
    <cellStyle name="Normal 4 5 7" xfId="35188" xr:uid="{2F6AFE18-D220-47FB-9F66-7461838C50FC}"/>
    <cellStyle name="Normal 4 5 8" xfId="35189" xr:uid="{03F1A08C-B3CE-4629-BA82-27A39BEA5EB0}"/>
    <cellStyle name="Normal 4 5 9" xfId="35190" xr:uid="{9068DFE3-D8BA-4D13-9C9F-B088B104EC6A}"/>
    <cellStyle name="Normal 4 6" xfId="35191" xr:uid="{0B0161BF-9CD2-47EF-8D0F-ACFD4D5D78FE}"/>
    <cellStyle name="Normal 4 6 2" xfId="35192" xr:uid="{938AAAD5-4537-4FE4-B204-28A884C3C732}"/>
    <cellStyle name="Normal 4 6 3" xfId="35193" xr:uid="{6CD333A8-A14D-4AC3-8919-D52738712D85}"/>
    <cellStyle name="Normal 4 6 4" xfId="35194" xr:uid="{CB6BF36F-347E-4C3E-8902-2BBD6C5C7112}"/>
    <cellStyle name="Normal 4 6 5" xfId="35195" xr:uid="{88C9E06B-1E7E-459F-B3F2-E5D85249A973}"/>
    <cellStyle name="Normal 4 6 6" xfId="35196" xr:uid="{3F429038-7814-4AF8-8BF9-2571757D6906}"/>
    <cellStyle name="Normal 4 6 7" xfId="35197" xr:uid="{73AA3172-93CA-4314-9D0C-8BBD21E106EF}"/>
    <cellStyle name="Normal 4 7" xfId="35198" xr:uid="{C4D5360A-8672-41BD-BE69-8D01AFFB289A}"/>
    <cellStyle name="Normal 4 7 2" xfId="35199" xr:uid="{99ED328C-37D3-4E40-9DBF-F70D065078EF}"/>
    <cellStyle name="Normal 4 7 3" xfId="35200" xr:uid="{77E022A5-6A45-4A88-8C87-9701D71EC166}"/>
    <cellStyle name="Normal 4 7 4" xfId="35201" xr:uid="{63D01B52-30DD-407E-8DF6-2401998A81B3}"/>
    <cellStyle name="Normal 4 7 5" xfId="35202" xr:uid="{8BF1A300-F201-41E1-ADE9-FB5AF28CFDF3}"/>
    <cellStyle name="Normal 4 7 6" xfId="35203" xr:uid="{5AB37D7F-88B2-422D-85AF-AA6561054B5C}"/>
    <cellStyle name="Normal 4 7 7" xfId="35204" xr:uid="{09C58AF7-6F9C-4BE5-875A-71B5C023C9D3}"/>
    <cellStyle name="Normal 4 8" xfId="35205" xr:uid="{F57BD49E-C697-4DBF-B1FB-E741FF683588}"/>
    <cellStyle name="Normal 4 8 2" xfId="35206" xr:uid="{D00F1AA6-187B-474B-BC1D-677DCE799619}"/>
    <cellStyle name="Normal 4 8 3" xfId="35207" xr:uid="{A2155B39-C48B-478B-8B1C-233A2E528B05}"/>
    <cellStyle name="Normal 4 8 4" xfId="35208" xr:uid="{1AE8B778-841D-467C-9E57-829FEBB7DD21}"/>
    <cellStyle name="Normal 4 8 5" xfId="35209" xr:uid="{6A5D1D64-92A2-449A-BB12-C78584BD9AAB}"/>
    <cellStyle name="Normal 4 8 6" xfId="35210" xr:uid="{4F66CFF7-0487-4A8C-908A-BFD8BDD7C490}"/>
    <cellStyle name="Normal 4 8 7" xfId="35211" xr:uid="{A460B020-21C0-4E63-A931-26F4B4513738}"/>
    <cellStyle name="Normal 4 9" xfId="35212" xr:uid="{7FE13D66-5F29-4840-ACEE-2C47FDAC29A5}"/>
    <cellStyle name="Normal 4 9 2" xfId="35213" xr:uid="{86FD8230-6B11-420B-A028-8A0FC85AB83B}"/>
    <cellStyle name="Normal 4 9 3" xfId="35214" xr:uid="{49119880-D82E-4CB3-8C45-C0348EAD53B2}"/>
    <cellStyle name="Normal 4 9 4" xfId="35215" xr:uid="{5F84FD28-9878-4854-87B0-FF7F0BF87FB9}"/>
    <cellStyle name="Normal 4 9 5" xfId="35216" xr:uid="{4559CD6C-E3AC-4980-885B-F13FAAE68A12}"/>
    <cellStyle name="Normal 4 9 6" xfId="35217" xr:uid="{29036BB5-15E5-4021-944D-92A79D540B3F}"/>
    <cellStyle name="Normal 4_April 17_Updated labor demand figures May 12 workshop" xfId="35218" xr:uid="{336C44D2-7661-45E5-9752-98968058A155}"/>
    <cellStyle name="Normal 40" xfId="35219" xr:uid="{7DE4D43B-7FB9-40CC-9763-3A0DB1E9A39F}"/>
    <cellStyle name="Normal 40 2" xfId="35220" xr:uid="{1899EC7B-B694-41FD-97A5-1FFC3297658D}"/>
    <cellStyle name="Normal 41" xfId="35221" xr:uid="{349F9578-B322-43BF-A370-A77996F61B92}"/>
    <cellStyle name="Normal 41 10" xfId="35222" xr:uid="{A24AC420-A1D9-44F4-B7A7-E06BDD3EC5E0}"/>
    <cellStyle name="Normal 41 11" xfId="35223" xr:uid="{55D175D5-1816-4E4C-9B6B-81862FD139A1}"/>
    <cellStyle name="Normal 41 12" xfId="35224" xr:uid="{55F9A855-2B01-4627-9DFD-43BADC4674A5}"/>
    <cellStyle name="Normal 41 13" xfId="35225" xr:uid="{CB07031E-016F-4CF8-9159-10D552DEA57D}"/>
    <cellStyle name="Normal 41 14" xfId="35226" xr:uid="{15EB63C3-50FC-4F00-9A9F-3AF22A656E25}"/>
    <cellStyle name="Normal 41 15" xfId="35227" xr:uid="{EBC77144-536A-42D3-8403-51A4B409AF19}"/>
    <cellStyle name="Normal 41 16" xfId="35228" xr:uid="{D73A6B46-5AD8-4118-8C7F-C7C17B5C853B}"/>
    <cellStyle name="Normal 41 17" xfId="35229" xr:uid="{5CB2D2E0-3CC5-4AF3-A9A8-C5F59FEA0EF8}"/>
    <cellStyle name="Normal 41 18" xfId="35230" xr:uid="{BE0137D9-790E-4C09-BC75-741492A7294C}"/>
    <cellStyle name="Normal 41 2" xfId="35231" xr:uid="{322A03EB-8657-4AD2-BDBC-21E7DB482EAC}"/>
    <cellStyle name="Normal 41 3" xfId="35232" xr:uid="{BC7F2569-75DB-469D-8326-9C9E4AF12B83}"/>
    <cellStyle name="Normal 41 4" xfId="35233" xr:uid="{C24C24FF-F9D1-4830-B94A-7C2E576EA01A}"/>
    <cellStyle name="Normal 41 5" xfId="35234" xr:uid="{A4E81880-2A3C-4F33-B3B2-33109A7E614E}"/>
    <cellStyle name="Normal 41 6" xfId="35235" xr:uid="{6990793E-7235-4115-AAB5-4456F47C6F5C}"/>
    <cellStyle name="Normal 41 7" xfId="35236" xr:uid="{53BE20DF-3648-4505-9FB5-25C0FE43C7C3}"/>
    <cellStyle name="Normal 41 8" xfId="35237" xr:uid="{9AB6A3BE-B971-4B77-B57F-CD73C66B53BE}"/>
    <cellStyle name="Normal 41 9" xfId="35238" xr:uid="{5627B33A-71FC-4063-8949-676C2EC55F59}"/>
    <cellStyle name="Normal 42" xfId="35239" xr:uid="{1C2BE078-2D1C-4CF6-8431-E7A164513727}"/>
    <cellStyle name="Normal 42 10" xfId="35240" xr:uid="{88C346AC-CAF7-446F-B6E7-1B98A1B5A2FD}"/>
    <cellStyle name="Normal 42 11" xfId="35241" xr:uid="{F90C2347-066E-45BC-85FF-08FF8DAF279F}"/>
    <cellStyle name="Normal 42 12" xfId="35242" xr:uid="{B8D7FB6D-877F-4E2B-A6B4-CD868C60B3DB}"/>
    <cellStyle name="Normal 42 13" xfId="35243" xr:uid="{6AC9F317-8DBE-484F-ADFF-34DE44C7194D}"/>
    <cellStyle name="Normal 42 14" xfId="35244" xr:uid="{B32DE27B-43B8-4E11-9452-34524A9173D7}"/>
    <cellStyle name="Normal 42 15" xfId="35245" xr:uid="{BF3B9B6F-7FAE-4B55-BE98-ED758F0FC089}"/>
    <cellStyle name="Normal 42 16" xfId="35246" xr:uid="{FFEC4600-2DB3-46A4-9F33-81E4F5B26E55}"/>
    <cellStyle name="Normal 42 17" xfId="35247" xr:uid="{EA8DCD09-9899-4598-8978-D1AC40F06E29}"/>
    <cellStyle name="Normal 42 18" xfId="35248" xr:uid="{6857625E-1F6D-4B6B-ACB8-F6D677DCAA85}"/>
    <cellStyle name="Normal 42 2" xfId="35249" xr:uid="{5CE1B60E-FED6-4992-800A-22F5EA6CEFD5}"/>
    <cellStyle name="Normal 42 3" xfId="35250" xr:uid="{0418017F-5F1E-46D0-9A6B-BD3AD9CE20F3}"/>
    <cellStyle name="Normal 42 4" xfId="35251" xr:uid="{06EFDD88-1D39-43DE-934F-5CAF3AF225E8}"/>
    <cellStyle name="Normal 42 5" xfId="35252" xr:uid="{DB7C59EE-4C0C-423C-B8BC-8071D772E7C5}"/>
    <cellStyle name="Normal 42 6" xfId="35253" xr:uid="{332601E6-38C9-46DE-B6D8-5A7D1A2F6A3E}"/>
    <cellStyle name="Normal 42 7" xfId="35254" xr:uid="{F36F1069-E1ED-414A-A7F4-832920D980CC}"/>
    <cellStyle name="Normal 42 8" xfId="35255" xr:uid="{1246D439-442E-4089-BD6D-0E109A8D0EE9}"/>
    <cellStyle name="Normal 42 9" xfId="35256" xr:uid="{B67FB540-7A0E-43D2-AE6F-AB18DBA89400}"/>
    <cellStyle name="Normal 43" xfId="35257" xr:uid="{88C13CDA-D968-4EA4-894F-90E6989C8F97}"/>
    <cellStyle name="Normal 43 10" xfId="35258" xr:uid="{EB973770-F2A1-4AB3-AAAC-983D6E797620}"/>
    <cellStyle name="Normal 43 11" xfId="35259" xr:uid="{61EBE842-AB73-4D1F-BC61-0CFB04883E44}"/>
    <cellStyle name="Normal 43 12" xfId="35260" xr:uid="{E3AE1994-9504-497F-8BA3-D4D87C2A78B2}"/>
    <cellStyle name="Normal 43 13" xfId="35261" xr:uid="{D52D91FE-0A85-41EF-8D66-5D7C5C107CF2}"/>
    <cellStyle name="Normal 43 14" xfId="35262" xr:uid="{92DC3197-7A18-4E8C-B699-17D2617CC9ED}"/>
    <cellStyle name="Normal 43 15" xfId="35263" xr:uid="{F47345CC-1A5B-49F8-8978-E0A4726259FF}"/>
    <cellStyle name="Normal 43 16" xfId="35264" xr:uid="{5B5ED790-060A-4F16-866D-CE78E43A14F5}"/>
    <cellStyle name="Normal 43 17" xfId="35265" xr:uid="{D747B9B7-0AE0-4D16-955D-B9C6F2F4D72F}"/>
    <cellStyle name="Normal 43 18" xfId="35266" xr:uid="{6DAC19F9-CFBC-4249-9D27-D783176EAE00}"/>
    <cellStyle name="Normal 43 2" xfId="35267" xr:uid="{53E14CAC-1E2D-4EF4-A153-851223F371B5}"/>
    <cellStyle name="Normal 43 3" xfId="35268" xr:uid="{8F86AAE5-1E5D-477D-B582-513E2CADB227}"/>
    <cellStyle name="Normal 43 4" xfId="35269" xr:uid="{87C02EDE-F270-48F0-962B-58EDC53C1328}"/>
    <cellStyle name="Normal 43 5" xfId="35270" xr:uid="{82E14406-21C0-48CC-9C3F-0D0400C27855}"/>
    <cellStyle name="Normal 43 6" xfId="35271" xr:uid="{D231CBFB-B62B-400C-BFE0-27592D6798BF}"/>
    <cellStyle name="Normal 43 7" xfId="35272" xr:uid="{B0E64838-3CB1-4EC0-8F56-9A8FC1467A53}"/>
    <cellStyle name="Normal 43 8" xfId="35273" xr:uid="{D42FB05F-9C13-469B-B611-B82D7F2080A8}"/>
    <cellStyle name="Normal 43 9" xfId="35274" xr:uid="{A281773B-9B7B-47E1-BF4D-16415724D319}"/>
    <cellStyle name="Normal 44" xfId="35275" xr:uid="{72EFC1AF-05DD-44D0-BC2E-CF430C4F7039}"/>
    <cellStyle name="Normal 44 10" xfId="35276" xr:uid="{8A05F901-9E9F-4478-8EDC-6C4624BB28D1}"/>
    <cellStyle name="Normal 44 2" xfId="35277" xr:uid="{6CBFB736-7162-42AE-ADC7-0EFC30466E01}"/>
    <cellStyle name="Normal 44 2 2" xfId="35278" xr:uid="{86135C51-ECC9-418C-BC94-FA21BA9CF005}"/>
    <cellStyle name="Normal 44 2 3" xfId="35279" xr:uid="{66F64951-2A9E-4729-BCC7-7F3EE44ACECB}"/>
    <cellStyle name="Normal 44 2 4" xfId="35280" xr:uid="{CB9F1068-204C-4EFA-8C20-E4CEF111AB4B}"/>
    <cellStyle name="Normal 44 2 5" xfId="35281" xr:uid="{8DB75548-25CB-4218-99AD-6D53A1CF316C}"/>
    <cellStyle name="Normal 44 2 6" xfId="35282" xr:uid="{81C9955D-D65B-4D1C-9074-9A7099692C3F}"/>
    <cellStyle name="Normal 44 2 7" xfId="35283" xr:uid="{8D7593E9-AEBB-4E31-B50D-F000C7F21371}"/>
    <cellStyle name="Normal 44 2 8" xfId="35284" xr:uid="{456D407E-AD04-4003-908B-76D76D98284E}"/>
    <cellStyle name="Normal 44 2 9" xfId="35285" xr:uid="{24AFE638-87A6-4E7E-808D-E02DC36ABFA6}"/>
    <cellStyle name="Normal 44 3" xfId="35286" xr:uid="{C0518617-FFD3-46B3-AF19-2357F329DC1A}"/>
    <cellStyle name="Normal 44 4" xfId="35287" xr:uid="{B74AB912-A9EA-4155-9441-0E8CC5B5F59E}"/>
    <cellStyle name="Normal 44 5" xfId="35288" xr:uid="{36358C39-38FF-46A4-AE7F-96A24D073A76}"/>
    <cellStyle name="Normal 44 6" xfId="35289" xr:uid="{1A3FDA0E-267B-4318-8C31-36DC02B5DE76}"/>
    <cellStyle name="Normal 44 7" xfId="35290" xr:uid="{A90BA36E-31E4-4535-A4EA-06FBDFC124AB}"/>
    <cellStyle name="Normal 44 8" xfId="35291" xr:uid="{60E1AD9F-3778-46C6-AEBE-703DCC71C03D}"/>
    <cellStyle name="Normal 44 9" xfId="35292" xr:uid="{B9E72EA2-2B9B-405C-ADC9-AC334578C618}"/>
    <cellStyle name="Normal 45" xfId="35293" xr:uid="{16B76899-E3A8-4F4D-BF9D-F6D6D6672B36}"/>
    <cellStyle name="Normal 45 10" xfId="35294" xr:uid="{9A2839CE-B7B5-4F1E-88EA-6D3C3A1D4BF4}"/>
    <cellStyle name="Normal 45 2" xfId="35295" xr:uid="{A1270677-2E75-45C0-8541-6356229B76EB}"/>
    <cellStyle name="Normal 45 3" xfId="35296" xr:uid="{071650E0-FCE6-416B-A65D-FBC51FCB5650}"/>
    <cellStyle name="Normal 45 4" xfId="35297" xr:uid="{075A9FFD-ADAA-4E9B-B7FD-A7A5F30594D9}"/>
    <cellStyle name="Normal 45 5" xfId="35298" xr:uid="{238FE97E-456E-4AA8-94AA-E5FA41ACE26D}"/>
    <cellStyle name="Normal 45 6" xfId="35299" xr:uid="{C088DAC2-DD2B-4403-9EBC-DE95C6B50A8D}"/>
    <cellStyle name="Normal 45 7" xfId="35300" xr:uid="{27A1B5A6-D563-425D-A4CC-96ED9B794400}"/>
    <cellStyle name="Normal 45 8" xfId="35301" xr:uid="{8BB348E8-5703-4983-A271-F20560B2BDDF}"/>
    <cellStyle name="Normal 45 9" xfId="35302" xr:uid="{6837A323-96A1-40E7-A90D-F2D814AB276C}"/>
    <cellStyle name="Normal 46" xfId="35303" xr:uid="{4CC4F58E-2096-42AD-B98F-451F88DEE63B}"/>
    <cellStyle name="Normal 46 10" xfId="35304" xr:uid="{4F616B9C-D953-4F01-87DD-4965374B2071}"/>
    <cellStyle name="Normal 46 2" xfId="35305" xr:uid="{98937F77-3F35-450D-A208-60468AE8864E}"/>
    <cellStyle name="Normal 46 3" xfId="35306" xr:uid="{2466FF19-E0C9-4765-9E7C-6A06F2661394}"/>
    <cellStyle name="Normal 46 4" xfId="35307" xr:uid="{6D5F49A3-DE5F-43C8-BCD4-22D53A8B4FED}"/>
    <cellStyle name="Normal 46 5" xfId="35308" xr:uid="{8CFAC72C-BFFE-4E80-9EC2-C9EEBD4D1563}"/>
    <cellStyle name="Normal 46 6" xfId="35309" xr:uid="{E80E4CC3-5BC5-4CED-96BE-9939F468A701}"/>
    <cellStyle name="Normal 46 7" xfId="35310" xr:uid="{974A9240-3AF2-4216-8852-B8FE118603B4}"/>
    <cellStyle name="Normal 46 8" xfId="35311" xr:uid="{FA1ABAE0-C0FC-46D2-83A3-9D3CECB91AD7}"/>
    <cellStyle name="Normal 46 9" xfId="35312" xr:uid="{97723C80-4A06-4125-9EC4-E43D4FA54DF7}"/>
    <cellStyle name="Normal 47" xfId="35313" xr:uid="{5CBB6ED8-39F6-4E03-B92C-2102C9F0D3A7}"/>
    <cellStyle name="Normal 47 10" xfId="35314" xr:uid="{C91714AA-97E1-468A-BC6F-A231847E19C7}"/>
    <cellStyle name="Normal 47 2" xfId="35315" xr:uid="{1FCB4815-5B7D-4E03-B49C-2697160C78E0}"/>
    <cellStyle name="Normal 47 3" xfId="35316" xr:uid="{B946AF19-491C-4BBF-8963-2048978A71C9}"/>
    <cellStyle name="Normal 47 4" xfId="35317" xr:uid="{6F90C2BC-D048-4924-8D2B-582D8940A4B6}"/>
    <cellStyle name="Normal 47 5" xfId="35318" xr:uid="{E1CB2574-33AD-4009-9BF3-929826512821}"/>
    <cellStyle name="Normal 47 6" xfId="35319" xr:uid="{EF993BAD-EBC4-46B2-AD46-DE58C5A4C2D3}"/>
    <cellStyle name="Normal 47 7" xfId="35320" xr:uid="{63E07639-9249-4173-A48E-30787D9F0B16}"/>
    <cellStyle name="Normal 47 8" xfId="35321" xr:uid="{82F3B628-4469-44F6-BDBF-9FED4FA5D13A}"/>
    <cellStyle name="Normal 47 9" xfId="35322" xr:uid="{B8D7DE08-33F5-44FC-B631-0750CAE270B4}"/>
    <cellStyle name="Normal 48" xfId="35323" xr:uid="{05DAC869-DC62-401B-9255-2701262B863E}"/>
    <cellStyle name="Normal 48 10" xfId="35324" xr:uid="{A988B64E-3A9B-4555-8CB7-8B15C4D47B2D}"/>
    <cellStyle name="Normal 48 2" xfId="35325" xr:uid="{D8F3BFC5-EAE3-45EF-A4A1-09107955EF34}"/>
    <cellStyle name="Normal 48 3" xfId="35326" xr:uid="{F327B675-E4EE-4380-A172-7730C5A54AA3}"/>
    <cellStyle name="Normal 48 4" xfId="35327" xr:uid="{2508C03D-C7A3-4981-88F1-F6331AA94EBA}"/>
    <cellStyle name="Normal 48 5" xfId="35328" xr:uid="{93FB603E-7F27-4B47-94FC-0BA601A12ED0}"/>
    <cellStyle name="Normal 48 6" xfId="35329" xr:uid="{BE3953D0-7A87-4FCA-AE27-EDFE32BD8C9F}"/>
    <cellStyle name="Normal 48 7" xfId="35330" xr:uid="{B57AEF22-FA87-40BB-8C5A-6D7DDB5C0756}"/>
    <cellStyle name="Normal 48 8" xfId="35331" xr:uid="{35768575-944E-4712-9071-F5492BE7B293}"/>
    <cellStyle name="Normal 48 9" xfId="35332" xr:uid="{B764269C-776A-46F7-8A61-2324FDE828C3}"/>
    <cellStyle name="Normal 49" xfId="35333" xr:uid="{77C68E50-C437-4FC0-A8AC-911F29C5F9AF}"/>
    <cellStyle name="Normal 49 10" xfId="35334" xr:uid="{6EDAFF7A-918D-4E3F-A427-3FABE3656FA4}"/>
    <cellStyle name="Normal 49 11" xfId="35335" xr:uid="{DF7812C8-536A-443D-95DB-D3D5B6756FC2}"/>
    <cellStyle name="Normal 49 12" xfId="35336" xr:uid="{0AD082EC-ED9E-4FAA-B7C6-D86534B7DACF}"/>
    <cellStyle name="Normal 49 2" xfId="35337" xr:uid="{3FC23991-DA51-450D-A532-D79D78A9DF19}"/>
    <cellStyle name="Normal 49 2 2" xfId="35338" xr:uid="{BDD2FE79-AD16-439F-8D2E-8C26FE2C6C5E}"/>
    <cellStyle name="Normal 49 3" xfId="35339" xr:uid="{694AA8D9-05B7-4215-90E1-39D817A91CD4}"/>
    <cellStyle name="Normal 49 3 2" xfId="35340" xr:uid="{AB8E5BE6-263A-49AA-A001-06A77D3F8C66}"/>
    <cellStyle name="Normal 49 4" xfId="35341" xr:uid="{020FC157-525A-4A77-A0CA-AD7DC42579D6}"/>
    <cellStyle name="Normal 49 4 2" xfId="35342" xr:uid="{638A09EA-CF4C-4F08-8EA1-D2391E11A944}"/>
    <cellStyle name="Normal 49 5" xfId="35343" xr:uid="{4EBB40F4-81A0-46BB-B99C-A1F4D7CF18E5}"/>
    <cellStyle name="Normal 49 6" xfId="35344" xr:uid="{0D902A07-2F72-4E61-9E3E-143BC3377942}"/>
    <cellStyle name="Normal 49 7" xfId="35345" xr:uid="{ACDEDAA2-CA67-4380-9956-A40A1F4DD456}"/>
    <cellStyle name="Normal 49 8" xfId="35346" xr:uid="{F0DCE7F8-5873-4E59-8648-E1E5A69A45BE}"/>
    <cellStyle name="Normal 49 9" xfId="35347" xr:uid="{0B561A13-7933-4E8E-AAF8-A333A4217C62}"/>
    <cellStyle name="Normal 5" xfId="35348" xr:uid="{1FD93AC6-B71D-4CC0-80EF-7F26C9ABDF67}"/>
    <cellStyle name="Normal 5 10" xfId="35349" xr:uid="{62511EF7-1B07-49D7-8BED-59D848803B84}"/>
    <cellStyle name="Normal 5 11" xfId="35350" xr:uid="{884493C1-394E-4B78-83DC-1594EFBE9D13}"/>
    <cellStyle name="Normal 5 12" xfId="35351" xr:uid="{436F0872-44D4-48FA-A282-6E446C79B4BB}"/>
    <cellStyle name="Normal 5 13" xfId="35352" xr:uid="{6F996E3D-441A-46F3-BC51-7694D0D5AE66}"/>
    <cellStyle name="Normal 5 14" xfId="35353" xr:uid="{A974BD97-4B16-4137-AC7C-0E99A6092E78}"/>
    <cellStyle name="Normal 5 15" xfId="35354" xr:uid="{D7A6E0DB-0A7B-462D-8E03-7545221DDC64}"/>
    <cellStyle name="Normal 5 16" xfId="35355" xr:uid="{E48F16F3-C31B-454B-8EA6-4EB477E87CCB}"/>
    <cellStyle name="Normal 5 17" xfId="35356" xr:uid="{6BD6B075-1850-400D-BC68-ED9BC1E1BD21}"/>
    <cellStyle name="Normal 5 18" xfId="35357" xr:uid="{BCDD65EB-9151-42F0-A8F7-82A9CE499EB4}"/>
    <cellStyle name="Normal 5 19" xfId="35358" xr:uid="{173C710E-13BC-43DA-A0FC-0DFCCB2F1D78}"/>
    <cellStyle name="Normal 5 2" xfId="35359" xr:uid="{4AFDA10F-9654-4FFC-8A7D-E0F890C88B18}"/>
    <cellStyle name="Normal 5 2 2" xfId="35360" xr:uid="{D9080CF1-6335-4EB0-BABB-19F9D1902D8B}"/>
    <cellStyle name="Normal 5 2 2 2" xfId="35361" xr:uid="{44F39F72-BB18-4222-83EC-6E71360B49B8}"/>
    <cellStyle name="Normal 5 2 3" xfId="35362" xr:uid="{1B4841C5-6965-424E-860D-223E53187939}"/>
    <cellStyle name="Normal 5 2 3 2" xfId="35363" xr:uid="{7F251AED-2DDE-4FA6-B118-65CFAA3AD124}"/>
    <cellStyle name="Normal 5 2 4" xfId="35364" xr:uid="{81C278EF-2BAB-48B9-8DC6-4AC8F6BBC1AC}"/>
    <cellStyle name="Normal 5 2 5" xfId="35365" xr:uid="{AD19D392-0D70-423F-85D9-33144387D086}"/>
    <cellStyle name="Normal 5 20" xfId="35366" xr:uid="{B59A644B-1A50-44BB-81EF-B67B63A3BC54}"/>
    <cellStyle name="Normal 5 21" xfId="35367" xr:uid="{DF130CC9-47F0-46C2-A9E4-F5AF290FD7CD}"/>
    <cellStyle name="Normal 5 22" xfId="35368" xr:uid="{7C516BA2-3DDA-47F4-B30E-34E01437826F}"/>
    <cellStyle name="Normal 5 23" xfId="35369" xr:uid="{66654D75-CD14-4DBB-AA85-C498D1E647E5}"/>
    <cellStyle name="Normal 5 24" xfId="35370" xr:uid="{96ABAE4C-BC2B-4C4C-88A1-2D96BA128997}"/>
    <cellStyle name="Normal 5 25" xfId="35371" xr:uid="{E1B4ADF8-05A6-4E08-9A42-C04F13C16C4E}"/>
    <cellStyle name="Normal 5 26" xfId="35372" xr:uid="{91244A30-7019-449E-950F-03813294F204}"/>
    <cellStyle name="Normal 5 27" xfId="35373" xr:uid="{F23C9308-CE57-4B45-9518-93001D068075}"/>
    <cellStyle name="Normal 5 28" xfId="35374" xr:uid="{0FDB9159-2BC2-4EDB-B696-78A0F20F8217}"/>
    <cellStyle name="Normal 5 29" xfId="35375" xr:uid="{5B900A71-C08F-447D-9C02-CF68DBF07E8F}"/>
    <cellStyle name="Normal 5 3" xfId="35376" xr:uid="{61161916-D8F7-4DE6-840D-B8270AF65D79}"/>
    <cellStyle name="Normal 5 3 2" xfId="35377" xr:uid="{AD089561-C038-49C3-A2D3-C5A0C0E026C4}"/>
    <cellStyle name="Normal 5 3 3" xfId="35378" xr:uid="{9AC48C07-B016-41EA-99B5-2426858AE584}"/>
    <cellStyle name="Normal 5 3 4" xfId="35379" xr:uid="{A70FD863-6C21-4A46-B738-F1371AC9F394}"/>
    <cellStyle name="Normal 5 30" xfId="35380" xr:uid="{E3EF0E8D-C353-4014-93FA-6FFC465F9B9F}"/>
    <cellStyle name="Normal 5 31" xfId="35381" xr:uid="{C840CC55-3147-497D-AA50-ABD3F59E378F}"/>
    <cellStyle name="Normal 5 32" xfId="35382" xr:uid="{DCABE0CD-D0EF-46B1-9E6A-C450427A04AF}"/>
    <cellStyle name="Normal 5 33" xfId="35383" xr:uid="{A1DC6D75-6311-46B5-8E41-1501A9DEA1BA}"/>
    <cellStyle name="Normal 5 34" xfId="35384" xr:uid="{800A0985-38A8-40EA-9BD7-9CFF1B93A19D}"/>
    <cellStyle name="Normal 5 35" xfId="35385" xr:uid="{736616D9-3933-4C19-BC49-168349F0DBA4}"/>
    <cellStyle name="Normal 5 4" xfId="35386" xr:uid="{6D4951FE-483A-4979-8B19-293187CC941C}"/>
    <cellStyle name="Normal 5 4 2" xfId="35387" xr:uid="{22235E44-5878-43F7-911E-858CF55B1C63}"/>
    <cellStyle name="Normal 5 4 3" xfId="35388" xr:uid="{2C588B51-ED49-4E47-BC88-BEFD64C28A86}"/>
    <cellStyle name="Normal 5 5" xfId="35389" xr:uid="{19C895A5-B915-4223-8EB0-58534EE57D83}"/>
    <cellStyle name="Normal 5 5 2" xfId="35390" xr:uid="{D37C4D6B-8BFC-422B-B551-C67145715E65}"/>
    <cellStyle name="Normal 5 5 3" xfId="35391" xr:uid="{0D742053-12EF-4813-A27C-14A252E1A97B}"/>
    <cellStyle name="Normal 5 6" xfId="35392" xr:uid="{7D258BF6-9765-43A5-9907-307F43F945A1}"/>
    <cellStyle name="Normal 5 6 2" xfId="35393" xr:uid="{277A49E7-5F1A-44EF-A852-F9033088537C}"/>
    <cellStyle name="Normal 5 6 3" xfId="35394" xr:uid="{783001A0-48FC-4503-B7C3-06D1262495BF}"/>
    <cellStyle name="Normal 5 7" xfId="35395" xr:uid="{666DD0FE-AC4C-4C54-A3C9-5A910EEE7080}"/>
    <cellStyle name="Normal 5 8" xfId="35396" xr:uid="{7CB0A695-0E3B-4AE5-8F67-FDCA396EDBE3}"/>
    <cellStyle name="Normal 5 9" xfId="35397" xr:uid="{AC6CB712-55CD-4F1A-B743-10D2EE8FB51B}"/>
    <cellStyle name="Normal 5_April 17_Updated labor demand figures May 12 workshop" xfId="35398" xr:uid="{6B1B0181-9C2C-4013-862C-2FE27B3E6271}"/>
    <cellStyle name="Normal 50" xfId="35399" xr:uid="{0F22ED8E-C2EE-4C04-B88A-A6E830B1B139}"/>
    <cellStyle name="Normal 50 10" xfId="35400" xr:uid="{52904329-4B2E-4A8F-B6E5-ABCE9A7CE5FE}"/>
    <cellStyle name="Normal 50 2" xfId="35401" xr:uid="{5AD1C956-4974-40C2-B1D8-A559A9D9BC13}"/>
    <cellStyle name="Normal 50 3" xfId="35402" xr:uid="{529CB913-A472-4BE0-9544-8EB89539F2FB}"/>
    <cellStyle name="Normal 50 4" xfId="35403" xr:uid="{73A1621B-2A57-45D3-B8F4-EEA03AF3F76B}"/>
    <cellStyle name="Normal 50 5" xfId="35404" xr:uid="{3A4BF6F0-77B9-412B-ABD3-A3F7CC7E6C56}"/>
    <cellStyle name="Normal 50 6" xfId="35405" xr:uid="{9A4005CA-8ED0-4EB4-8793-854D5A1B3EAC}"/>
    <cellStyle name="Normal 50 7" xfId="35406" xr:uid="{966C387B-10B3-47E4-912D-CB6BD3163AFB}"/>
    <cellStyle name="Normal 50 8" xfId="35407" xr:uid="{57F199E8-94C1-4012-9072-BF551C778BEB}"/>
    <cellStyle name="Normal 50 9" xfId="35408" xr:uid="{35D1B6C5-E603-42BE-B6BA-1014183DAD6C}"/>
    <cellStyle name="Normal 51" xfId="35409" xr:uid="{0F6E3AE1-5C54-494E-8BFF-C872755452E5}"/>
    <cellStyle name="Normal 51 10" xfId="35410" xr:uid="{D9AAE8F2-2414-4020-983C-76EB0F5F0918}"/>
    <cellStyle name="Normal 51 2" xfId="35411" xr:uid="{1480213E-5427-4767-ACF3-2EDD40CD7B60}"/>
    <cellStyle name="Normal 51 3" xfId="35412" xr:uid="{064F342C-2B20-4EF8-A7D1-F870039E22EE}"/>
    <cellStyle name="Normal 51 4" xfId="35413" xr:uid="{17CC86AD-073F-4201-9546-8C80D308B4E3}"/>
    <cellStyle name="Normal 51 5" xfId="35414" xr:uid="{DAC9034B-4915-4FF2-AE08-86B64A7DA8B0}"/>
    <cellStyle name="Normal 51 6" xfId="35415" xr:uid="{D8385083-39B7-447B-9FD8-E812C9E126FC}"/>
    <cellStyle name="Normal 51 7" xfId="35416" xr:uid="{79DEACA7-521B-463D-89C4-15B8FCAA726A}"/>
    <cellStyle name="Normal 51 8" xfId="35417" xr:uid="{4A0277FA-4132-4C20-8D32-443A02A9A5CB}"/>
    <cellStyle name="Normal 51 9" xfId="35418" xr:uid="{8A8DF345-7640-43F1-B2A3-A1A6CD26363F}"/>
    <cellStyle name="Normal 52" xfId="35419" xr:uid="{88096DD5-15C8-4257-A7A1-ECC34E754A2B}"/>
    <cellStyle name="Normal 52 2" xfId="35420" xr:uid="{A37507C3-CB59-4072-AF05-BF9DDC560606}"/>
    <cellStyle name="Normal 53" xfId="35421" xr:uid="{AFCEE4F7-2AD8-4E12-871E-4786586F132D}"/>
    <cellStyle name="Normal 53 2" xfId="35422" xr:uid="{01B8C651-7381-4A4F-9F1C-2D3170D8D683}"/>
    <cellStyle name="Normal 54" xfId="35423" xr:uid="{DC9CDBE6-F8B2-4B13-B879-68A013901EDF}"/>
    <cellStyle name="Normal 54 2" xfId="35424" xr:uid="{42E56D26-B9F9-4213-8302-AB2D1366B534}"/>
    <cellStyle name="Normal 55" xfId="35425" xr:uid="{A8ABE6B9-0328-46ED-81A3-5E325D89FF2C}"/>
    <cellStyle name="Normal 55 2" xfId="35426" xr:uid="{14CD88C1-B142-49C0-9A25-DD972E78ACB2}"/>
    <cellStyle name="Normal 56" xfId="35427" xr:uid="{34ADEDDE-5EA3-4981-ABEB-77DDCF46BB98}"/>
    <cellStyle name="Normal 56 2" xfId="35428" xr:uid="{3095A9BA-2F11-480E-B0A0-74BF985D3C9E}"/>
    <cellStyle name="Normal 57" xfId="35429" xr:uid="{7586A1C0-960D-443E-A786-1CB955AD9755}"/>
    <cellStyle name="Normal 57 2" xfId="35430" xr:uid="{60DFD4C5-F148-46FE-A4D4-2FE40AC9325E}"/>
    <cellStyle name="Normal 58" xfId="35431" xr:uid="{4D47FAF8-2717-4D17-8ED7-284E2186D083}"/>
    <cellStyle name="Normal 58 2" xfId="35432" xr:uid="{D6F359A0-D469-4B68-ADCD-EA29A320F1A5}"/>
    <cellStyle name="Normal 59" xfId="35433" xr:uid="{0ADA62BE-712E-4AA3-806F-70779C73A847}"/>
    <cellStyle name="Normal 59 2" xfId="35434" xr:uid="{3702C3BB-F7F6-4E92-902B-A0CC03A9A6AA}"/>
    <cellStyle name="Normal 6" xfId="35435" xr:uid="{04ABE148-19D4-480F-B006-B85CA919C23D}"/>
    <cellStyle name="Normal 6 10" xfId="35436" xr:uid="{27CFC53E-A17A-47E8-BB98-2D28674E8F95}"/>
    <cellStyle name="Normal 6 11" xfId="35437" xr:uid="{29C3143D-9D6F-4E6C-831F-E7D040A96745}"/>
    <cellStyle name="Normal 6 12" xfId="35438" xr:uid="{EAAA465E-F41E-4B21-9E2E-A452F8798DD4}"/>
    <cellStyle name="Normal 6 13" xfId="35439" xr:uid="{21391516-B091-44AE-8FC5-FC83AFDD83C0}"/>
    <cellStyle name="Normal 6 14" xfId="35440" xr:uid="{2393FB07-30BF-4332-A189-9411C74B592E}"/>
    <cellStyle name="Normal 6 15" xfId="35441" xr:uid="{BEBCDE68-D03C-4059-8F1F-B11B8D17CD72}"/>
    <cellStyle name="Normal 6 16" xfId="35442" xr:uid="{48E5D838-2810-44ED-A09E-841837F149CD}"/>
    <cellStyle name="Normal 6 17" xfId="35443" xr:uid="{6EB62C55-498F-4939-91BB-CCFFDA272854}"/>
    <cellStyle name="Normal 6 18" xfId="35444" xr:uid="{9D759CAE-EE58-4D75-B0BC-1111B682B4B0}"/>
    <cellStyle name="Normal 6 19" xfId="35445" xr:uid="{7D2DB01A-9D1A-4628-99F0-119BCE5E614F}"/>
    <cellStyle name="Normal 6 2" xfId="35446" xr:uid="{75DB01DF-28C8-4F1C-BEB3-ACC5B2FB52A9}"/>
    <cellStyle name="Normal 6 2 2" xfId="35447" xr:uid="{0FDBBA06-442F-438E-A7CE-5AC6444AD68A}"/>
    <cellStyle name="Normal 6 2 2 2" xfId="35448" xr:uid="{AA03D557-6492-4039-B3FB-57DF535CE386}"/>
    <cellStyle name="Normal 6 2 3" xfId="35449" xr:uid="{6D865B68-B09D-4603-A304-6F65E0CE7730}"/>
    <cellStyle name="Normal 6 2 4" xfId="35450" xr:uid="{76C4134F-D0E3-4A78-AE58-4FB3FC30D899}"/>
    <cellStyle name="Normal 6 20" xfId="35451" xr:uid="{D8FA5C9C-DFFF-4E88-B93B-3820FDDA6B7D}"/>
    <cellStyle name="Normal 6 21" xfId="35452" xr:uid="{B21AAD27-853F-4FEE-B2C3-0727FEF35578}"/>
    <cellStyle name="Normal 6 22" xfId="35453" xr:uid="{04C6BE1B-EE65-413E-BAF4-6F8AE155D8AA}"/>
    <cellStyle name="Normal 6 23" xfId="35454" xr:uid="{E7B52AA0-6493-41A0-8DD3-7A3FC3CCAC6F}"/>
    <cellStyle name="Normal 6 24" xfId="35455" xr:uid="{60A2DB06-42D4-49FA-BAB5-F7C617B77AE0}"/>
    <cellStyle name="Normal 6 25" xfId="35456" xr:uid="{AD595140-82BF-4C1D-A73B-363CA4193AB1}"/>
    <cellStyle name="Normal 6 26" xfId="35457" xr:uid="{032FE240-FA68-44C2-8B79-8A943289CD6A}"/>
    <cellStyle name="Normal 6 27" xfId="35458" xr:uid="{0C54A915-D7F9-4E08-B551-0BE7852D7E8B}"/>
    <cellStyle name="Normal 6 28" xfId="35459" xr:uid="{AF734D3E-2618-48B1-9A0D-82D5F87D001F}"/>
    <cellStyle name="Normal 6 29" xfId="35460" xr:uid="{323D33D4-5D27-4359-8534-0E3A538E9007}"/>
    <cellStyle name="Normal 6 3" xfId="35461" xr:uid="{26883C09-B791-428D-93AE-89DC56F586FE}"/>
    <cellStyle name="Normal 6 3 2" xfId="35462" xr:uid="{F6C904F7-7E83-4076-9829-6847FB906890}"/>
    <cellStyle name="Normal 6 30" xfId="35463" xr:uid="{053C79AA-11AC-427C-BCCD-73A67687E64F}"/>
    <cellStyle name="Normal 6 31" xfId="35464" xr:uid="{F4064327-21E3-4EC5-AB33-216FE079C37B}"/>
    <cellStyle name="Normal 6 32" xfId="35465" xr:uid="{A330595F-B802-4DB4-89D9-709EC83C132F}"/>
    <cellStyle name="Normal 6 33" xfId="35466" xr:uid="{4864C081-7052-4671-AC3F-5B3430EF3F60}"/>
    <cellStyle name="Normal 6 4" xfId="35467" xr:uid="{90FF9865-BE51-457A-8C3A-7424F3F7B1B4}"/>
    <cellStyle name="Normal 6 4 2" xfId="35468" xr:uid="{4BDE775A-2508-4A3F-9DBB-12EBBE46B03C}"/>
    <cellStyle name="Normal 6 5" xfId="35469" xr:uid="{1A98B773-A736-435D-91D5-6D663421AB5E}"/>
    <cellStyle name="Normal 6 5 2" xfId="35470" xr:uid="{08040803-A18F-4A13-9D21-AB8717B44C47}"/>
    <cellStyle name="Normal 6 6" xfId="35471" xr:uid="{1B1DDB9A-088B-4C23-91AB-951E97CB7B86}"/>
    <cellStyle name="Normal 6 6 2" xfId="35472" xr:uid="{02EB0815-D59B-4FAA-BEE9-625535263115}"/>
    <cellStyle name="Normal 6 7" xfId="35473" xr:uid="{7449A47C-A408-4D4A-A729-44AC4AEDD9D2}"/>
    <cellStyle name="Normal 6 8" xfId="35474" xr:uid="{8731C461-0288-45F9-96BF-96D92748D8A0}"/>
    <cellStyle name="Normal 6 9" xfId="35475" xr:uid="{FCCCF49C-70EA-477D-9767-A58427676DC1}"/>
    <cellStyle name="Normal 6_April 17_Updated labor demand figures May 12 workshop" xfId="35476" xr:uid="{1D0BB5F0-127F-45C8-9CFA-588BB3128D61}"/>
    <cellStyle name="Normal 60" xfId="35477" xr:uid="{314E3F3C-FB93-4BB8-92DE-2A314164B049}"/>
    <cellStyle name="Normal 60 2" xfId="35478" xr:uid="{E0987A72-02D0-4AC2-8816-E91DFF7CC01B}"/>
    <cellStyle name="Normal 60 3" xfId="35479" xr:uid="{F40DF41F-C835-484A-9FBE-3D766DF99B5F}"/>
    <cellStyle name="Normal 61" xfId="35480" xr:uid="{D154E028-13BD-4AB9-9C82-B9398B63D3A6}"/>
    <cellStyle name="Normal 61 2" xfId="35481" xr:uid="{F19CD277-7488-46E3-8FF0-8029E2C9DCD0}"/>
    <cellStyle name="Normal 61 2 2" xfId="35482" xr:uid="{62B89AD6-C2AD-41F3-864B-EC8060B3D200}"/>
    <cellStyle name="Normal 61 3" xfId="35483" xr:uid="{4FAF8C2E-DBB0-4183-A046-191FD3A9BA94}"/>
    <cellStyle name="Normal 62" xfId="35484" xr:uid="{F9F87288-90AA-4C29-A671-1AFB07259859}"/>
    <cellStyle name="Normal 62 2" xfId="35485" xr:uid="{0B0642CC-332E-4C59-9AED-8026ADD7A636}"/>
    <cellStyle name="Normal 62 3" xfId="35486" xr:uid="{868E6DF4-6488-499F-81AC-CBFBC1A2E664}"/>
    <cellStyle name="Normal 63" xfId="35487" xr:uid="{5077FDAB-38F0-421B-8A35-E91DEDA47395}"/>
    <cellStyle name="Normal 63 2" xfId="35488" xr:uid="{68D1684C-2BAB-4A11-B0DA-E20A19895959}"/>
    <cellStyle name="Normal 64" xfId="35489" xr:uid="{52DA67A0-0F64-4F70-A70D-DB7AC49D9B72}"/>
    <cellStyle name="Normal 65" xfId="35490" xr:uid="{3C636D9B-F347-49DA-B15B-DB141CBCDFED}"/>
    <cellStyle name="Normal 66" xfId="35491" xr:uid="{22B985EC-2966-4DE5-8FB7-D03A4EF639E3}"/>
    <cellStyle name="Normal 67" xfId="35492" xr:uid="{092D0401-C8E6-4B05-84BE-33E44FC4EFD3}"/>
    <cellStyle name="Normal 68" xfId="35493" xr:uid="{7D85C684-602A-4946-82C3-093268F18499}"/>
    <cellStyle name="Normal 69" xfId="35494" xr:uid="{D0FB3B02-1309-42C4-8438-A482827E71FA}"/>
    <cellStyle name="Normal 7" xfId="35495" xr:uid="{93276A98-AF63-4E3C-8CFC-70F5D6646BEF}"/>
    <cellStyle name="Normal 7 10" xfId="35496" xr:uid="{F9A91DAB-59F5-4FB7-B6A3-E7FD1E6619FB}"/>
    <cellStyle name="Normal 7 11" xfId="35497" xr:uid="{E3E5B65E-C3A2-4587-AD76-8D0058AB127D}"/>
    <cellStyle name="Normal 7 12" xfId="35498" xr:uid="{00A260C5-49FE-4EF6-B8B3-D6FE1B3CB48F}"/>
    <cellStyle name="Normal 7 13" xfId="35499" xr:uid="{9A646047-801A-435D-A2E2-97DB1CEFA356}"/>
    <cellStyle name="Normal 7 14" xfId="35500" xr:uid="{7B49A3F2-1143-4C99-B572-7B42FD7960AC}"/>
    <cellStyle name="Normal 7 15" xfId="35501" xr:uid="{CE6247FA-9851-4D91-B3EF-AC8C09777FE8}"/>
    <cellStyle name="Normal 7 16" xfId="35502" xr:uid="{014C2E94-F294-46F0-96DB-AEB423211E5D}"/>
    <cellStyle name="Normal 7 17" xfId="35503" xr:uid="{67C942B0-C967-4145-A3C6-FFAB537F95FA}"/>
    <cellStyle name="Normal 7 18" xfId="35504" xr:uid="{E10F9842-9BE7-4BC2-8B58-D913E7FBA475}"/>
    <cellStyle name="Normal 7 19" xfId="35505" xr:uid="{68C9A8F4-DEDE-48A5-A35F-B42467E6FCED}"/>
    <cellStyle name="Normal 7 2" xfId="35506" xr:uid="{1D63565C-72FA-4C6A-A9BF-B24B77E82BD9}"/>
    <cellStyle name="Normal 7 2 2" xfId="35507" xr:uid="{FF6418CE-A824-4923-99A7-AEB3B1BE2AEF}"/>
    <cellStyle name="Normal 7 20" xfId="35508" xr:uid="{456F5F80-EA46-4262-948D-16C23148E236}"/>
    <cellStyle name="Normal 7 21" xfId="35509" xr:uid="{7AD6B868-4979-48F8-A369-3ABCEB7BF06C}"/>
    <cellStyle name="Normal 7 22" xfId="35510" xr:uid="{0F536C82-47ED-46C8-AE7D-2BD7D1CE6704}"/>
    <cellStyle name="Normal 7 23" xfId="35511" xr:uid="{8067AD99-EAFA-4CC9-9869-0B0C960832C7}"/>
    <cellStyle name="Normal 7 24" xfId="35512" xr:uid="{22023DED-29E2-4BBF-A165-59A9CCA95E56}"/>
    <cellStyle name="Normal 7 25" xfId="35513" xr:uid="{DC83CF0E-72D1-4208-BE0E-F0FD1CB4E730}"/>
    <cellStyle name="Normal 7 26" xfId="35514" xr:uid="{CFF80166-E4AF-49E1-BC13-FCAB5945197A}"/>
    <cellStyle name="Normal 7 27" xfId="35515" xr:uid="{37DC3B8A-7BBB-4AE9-91AB-EEBB5551CA5A}"/>
    <cellStyle name="Normal 7 28" xfId="35516" xr:uid="{F5DDD906-E694-4DA8-A200-4F81BA2DB93C}"/>
    <cellStyle name="Normal 7 29" xfId="35517" xr:uid="{7CE5A3A5-E753-40FA-8075-18DB6619DDE9}"/>
    <cellStyle name="Normal 7 3" xfId="35518" xr:uid="{5FCD32E4-87E5-45D2-9308-53F81273662D}"/>
    <cellStyle name="Normal 7 30" xfId="35519" xr:uid="{896275CD-0248-4C72-A486-080C5E12F856}"/>
    <cellStyle name="Normal 7 31" xfId="35520" xr:uid="{67714B99-27D3-4308-892B-4C3D8EAC8ED1}"/>
    <cellStyle name="Normal 7 32" xfId="35521" xr:uid="{C6E1241B-88BD-44D7-B69B-DD5F9F8F8665}"/>
    <cellStyle name="Normal 7 33" xfId="35522" xr:uid="{DF9C66CD-EA7D-4EB4-ACBB-37DCADE8D046}"/>
    <cellStyle name="Normal 7 34" xfId="35523" xr:uid="{F0C859AE-5BFE-4A43-9B26-F4FD5250A9C6}"/>
    <cellStyle name="Normal 7 4" xfId="35524" xr:uid="{A3A49010-7F95-4661-AAFD-E0632F603B2C}"/>
    <cellStyle name="Normal 7 5" xfId="35525" xr:uid="{10277EF8-E4DB-4170-8723-F9F80DB1EB0F}"/>
    <cellStyle name="Normal 7 6" xfId="35526" xr:uid="{84F6517F-6B07-408B-BE13-EBEC2C725FF3}"/>
    <cellStyle name="Normal 7 7" xfId="35527" xr:uid="{67D20662-2EBE-42C8-B188-6FA59ED7C2BD}"/>
    <cellStyle name="Normal 7 8" xfId="35528" xr:uid="{74C6649B-1F16-4627-ACDC-D8E9D4347482}"/>
    <cellStyle name="Normal 7 9" xfId="35529" xr:uid="{46ED1900-436A-4E39-9423-6E6823C2386D}"/>
    <cellStyle name="Normal 70" xfId="35530" xr:uid="{BD5DF965-D02E-4299-9652-030089016502}"/>
    <cellStyle name="Normal 70 10" xfId="35531" xr:uid="{35505F14-3979-40C2-AB93-98DA6243610C}"/>
    <cellStyle name="Normal 70 11" xfId="35532" xr:uid="{12E07444-5326-4F1A-9880-8E2134BA768E}"/>
    <cellStyle name="Normal 70 12" xfId="35533" xr:uid="{3B922519-7E89-44D0-A892-4060F118BDF4}"/>
    <cellStyle name="Normal 70 13" xfId="35534" xr:uid="{985D8FC0-B69C-4877-AAB7-5E2B06EE81BC}"/>
    <cellStyle name="Normal 70 14" xfId="35535" xr:uid="{8D25199B-9F7F-48B8-82A6-687E78E25668}"/>
    <cellStyle name="Normal 70 15" xfId="35536" xr:uid="{B49CBEBD-8535-450B-A351-AEE62B905729}"/>
    <cellStyle name="Normal 70 16" xfId="35537" xr:uid="{DCAA6D40-F342-43E7-8FDE-0753DF7AEAE7}"/>
    <cellStyle name="Normal 70 17" xfId="35538" xr:uid="{C094158D-5220-4219-8415-A61578B3C487}"/>
    <cellStyle name="Normal 70 18" xfId="35539" xr:uid="{57BD3F36-88BA-4662-8928-551082A39A61}"/>
    <cellStyle name="Normal 70 19" xfId="35540" xr:uid="{68CE9D9A-BE79-4390-9E93-0920AAD255A5}"/>
    <cellStyle name="Normal 70 2" xfId="35541" xr:uid="{E6BDA706-A60A-4B9C-8CC1-FA57E4B0B692}"/>
    <cellStyle name="Normal 70 20" xfId="35542" xr:uid="{7C2D493C-4B2B-423C-A29B-3318140702BE}"/>
    <cellStyle name="Normal 70 21" xfId="35543" xr:uid="{C5BAB849-C1DF-4518-AF12-62B80F151888}"/>
    <cellStyle name="Normal 70 22" xfId="35544" xr:uid="{30EF69AE-890F-44CD-9410-12560EA5C551}"/>
    <cellStyle name="Normal 70 3" xfId="35545" xr:uid="{B17FED48-5966-4EA1-A5CB-4A5C8859F04E}"/>
    <cellStyle name="Normal 70 4" xfId="35546" xr:uid="{ABEDF872-E7EE-42D8-8773-D82A98F3CFA1}"/>
    <cellStyle name="Normal 70 5" xfId="35547" xr:uid="{C64B6169-920F-42FC-A033-93F2AD37E680}"/>
    <cellStyle name="Normal 70 6" xfId="35548" xr:uid="{0A5CB709-9CF4-43A9-9882-712454808994}"/>
    <cellStyle name="Normal 70 7" xfId="35549" xr:uid="{1CDBAEC7-96D2-48E7-9C6B-7C25DBB6554D}"/>
    <cellStyle name="Normal 70 8" xfId="35550" xr:uid="{F6D995D0-98A9-482A-AB86-E459B324E472}"/>
    <cellStyle name="Normal 70 9" xfId="35551" xr:uid="{C1A8C469-BE9F-41C2-946D-45412AFCBFC2}"/>
    <cellStyle name="Normal 71" xfId="35552" xr:uid="{28EF3F2F-5A76-461C-A80D-A1D2FA395D49}"/>
    <cellStyle name="Normal 71 10" xfId="35553" xr:uid="{1C3815D3-5D81-4183-A447-C51D03F899CB}"/>
    <cellStyle name="Normal 71 11" xfId="35554" xr:uid="{CA6617CA-78BB-4C60-AF63-FE660BCEF978}"/>
    <cellStyle name="Normal 71 12" xfId="35555" xr:uid="{17BD1C7A-FC8E-486E-A5ED-B8A303E143C4}"/>
    <cellStyle name="Normal 71 13" xfId="35556" xr:uid="{AEB98D6B-F94C-4674-8DB8-DF5635E5BDE6}"/>
    <cellStyle name="Normal 71 14" xfId="35557" xr:uid="{EA64F14B-3548-4C90-903C-BE262DD34DC8}"/>
    <cellStyle name="Normal 71 15" xfId="35558" xr:uid="{29F7F27A-424E-4BDB-B5E5-725011D0102E}"/>
    <cellStyle name="Normal 71 16" xfId="35559" xr:uid="{E6B8CD3C-3D13-4AD4-9000-A035A178B293}"/>
    <cellStyle name="Normal 71 17" xfId="35560" xr:uid="{7A45181A-770D-4AB9-A007-5D40264C9002}"/>
    <cellStyle name="Normal 71 18" xfId="35561" xr:uid="{BD8C2A41-284D-4B10-B51F-91D601A509D3}"/>
    <cellStyle name="Normal 71 19" xfId="35562" xr:uid="{00DDAD45-BCA5-4938-AFC2-95CFF6F1683A}"/>
    <cellStyle name="Normal 71 2" xfId="35563" xr:uid="{CEA65A47-304D-4FBC-BB1F-CB7A2009B483}"/>
    <cellStyle name="Normal 71 20" xfId="35564" xr:uid="{0EA371FE-32B1-478C-B053-20D236122945}"/>
    <cellStyle name="Normal 71 21" xfId="35565" xr:uid="{61BDA1C8-D637-4975-B38C-2DA43D6DE793}"/>
    <cellStyle name="Normal 71 22" xfId="35566" xr:uid="{2F326E7F-965A-4B5C-8B73-23D7C1203457}"/>
    <cellStyle name="Normal 71 3" xfId="35567" xr:uid="{BE7AE9E1-A3C5-4A0F-BCD1-C53958F9A2F1}"/>
    <cellStyle name="Normal 71 4" xfId="35568" xr:uid="{3C01B5F6-5AD1-4480-B6AD-5FAA4C83B237}"/>
    <cellStyle name="Normal 71 5" xfId="35569" xr:uid="{C8CC42A5-99A5-4F66-AA58-546F722D04D2}"/>
    <cellStyle name="Normal 71 6" xfId="35570" xr:uid="{2C2ADA38-3FA8-4BBF-9CAE-F42920650E5A}"/>
    <cellStyle name="Normal 71 7" xfId="35571" xr:uid="{B0F5CA5A-627F-4C7B-9B23-B6643BEFFBE3}"/>
    <cellStyle name="Normal 71 8" xfId="35572" xr:uid="{31F33DD0-8D05-4DD0-87F0-322576A4D75B}"/>
    <cellStyle name="Normal 71 9" xfId="35573" xr:uid="{8B66C17A-1B25-4F9A-9220-E4B437D783B7}"/>
    <cellStyle name="Normal 72" xfId="35574" xr:uid="{A6DAD216-145B-497B-8F78-2EE1D3C2EDBF}"/>
    <cellStyle name="Normal 73" xfId="35575" xr:uid="{6E5449BA-286B-43FB-98D4-156F24F83CA5}"/>
    <cellStyle name="Normal 73 2" xfId="35576" xr:uid="{D3BB7123-082E-41EB-9D25-A615AA9D34A8}"/>
    <cellStyle name="Normal 73 3" xfId="35577" xr:uid="{2B4D3B0C-D9A3-49D9-97BE-9526785FDF24}"/>
    <cellStyle name="Normal 73 4" xfId="35578" xr:uid="{51E6276F-BB12-49BA-9CD6-0427AD1C7826}"/>
    <cellStyle name="Normal 74" xfId="35579" xr:uid="{09E0B35F-CC5F-4904-AAE7-FBAADE40A97B}"/>
    <cellStyle name="Normal 74 10" xfId="35580" xr:uid="{CA8DFB95-E22C-4A88-AA72-5529D12BD783}"/>
    <cellStyle name="Normal 74 11" xfId="35581" xr:uid="{09A6EB53-4913-4F83-BD9C-8271547F2D23}"/>
    <cellStyle name="Normal 74 12" xfId="35582" xr:uid="{BE07CB7A-65A3-4951-8711-0F9D77CC29F2}"/>
    <cellStyle name="Normal 74 13" xfId="35583" xr:uid="{87355092-7A85-41E3-BD58-159688F3240F}"/>
    <cellStyle name="Normal 74 2" xfId="35584" xr:uid="{DAA3282E-896F-4383-9F81-3322CC424C6D}"/>
    <cellStyle name="Normal 74 3" xfId="35585" xr:uid="{2042F937-C320-4380-9115-83F5D002E661}"/>
    <cellStyle name="Normal 74 4" xfId="35586" xr:uid="{3AB3C574-509C-4D34-9E2C-208FFF8570E0}"/>
    <cellStyle name="Normal 74 5" xfId="35587" xr:uid="{72EB1E97-F2A6-4CB1-88AC-65185CF39F12}"/>
    <cellStyle name="Normal 74 6" xfId="35588" xr:uid="{3812840B-CBCE-46D5-AF62-5A472FBFD8B1}"/>
    <cellStyle name="Normal 74 7" xfId="35589" xr:uid="{B2000E23-4428-486F-B8D3-364556CD6246}"/>
    <cellStyle name="Normal 74 8" xfId="35590" xr:uid="{CB1A7CCC-30AB-486E-AEB0-981AA041A9CC}"/>
    <cellStyle name="Normal 74 9" xfId="35591" xr:uid="{8AB4F72E-3181-4D1B-9C75-0FA5A434E770}"/>
    <cellStyle name="Normal 75" xfId="35592" xr:uid="{6564C3A4-F942-4620-950B-AFC7ABD53830}"/>
    <cellStyle name="Normal 75 10" xfId="35593" xr:uid="{FB72BB2A-D0D7-40FB-B2BD-D043BF0F9EB7}"/>
    <cellStyle name="Normal 75 11" xfId="35594" xr:uid="{A426C6FB-A3E3-484A-8122-774D52FE5C71}"/>
    <cellStyle name="Normal 75 12" xfId="35595" xr:uid="{6D2E9C16-AC5D-4EAD-A526-EB0050CF5B76}"/>
    <cellStyle name="Normal 75 13" xfId="35596" xr:uid="{ACB6045F-6978-46F0-B72B-705C0F133459}"/>
    <cellStyle name="Normal 75 2" xfId="35597" xr:uid="{31C57CF7-905E-4CBA-83BC-250E7DB0494B}"/>
    <cellStyle name="Normal 75 3" xfId="35598" xr:uid="{2E5136CF-2E43-41E0-A840-95A5E7E168B1}"/>
    <cellStyle name="Normal 75 4" xfId="35599" xr:uid="{3BB1CD92-2E4C-400C-A70C-6B328418882A}"/>
    <cellStyle name="Normal 75 5" xfId="35600" xr:uid="{46D379B3-4999-4966-B22D-F25CFC74BC54}"/>
    <cellStyle name="Normal 75 6" xfId="35601" xr:uid="{E8E3FC33-5730-4952-9136-424615C007A8}"/>
    <cellStyle name="Normal 75 7" xfId="35602" xr:uid="{FC6CBAFD-8070-43BF-8020-FDC4230CE0DA}"/>
    <cellStyle name="Normal 75 8" xfId="35603" xr:uid="{2500909E-B337-4B93-9813-5ED5F7AE8605}"/>
    <cellStyle name="Normal 75 9" xfId="35604" xr:uid="{0C1E1DC6-BD79-4CA5-ACB8-F20F208C5C7D}"/>
    <cellStyle name="Normal 76" xfId="35605" xr:uid="{B05446A7-D473-4CA8-999D-75868058C23F}"/>
    <cellStyle name="Normal 76 10" xfId="35606" xr:uid="{1515651A-A4EA-4C97-B8F6-0D4437BE638D}"/>
    <cellStyle name="Normal 76 11" xfId="35607" xr:uid="{18FFD5E5-85E2-4ED9-9A89-2E0500D52693}"/>
    <cellStyle name="Normal 76 12" xfId="35608" xr:uid="{2151F507-98C7-4EA1-B7F8-9C7C4544B50D}"/>
    <cellStyle name="Normal 76 13" xfId="35609" xr:uid="{FF21F159-7A70-4D1F-8E2E-DB733331262D}"/>
    <cellStyle name="Normal 76 2" xfId="35610" xr:uid="{6A3924E4-B08A-4EB2-8F93-2047B1CDAA9B}"/>
    <cellStyle name="Normal 76 3" xfId="35611" xr:uid="{6D9900CD-FDF0-4EF3-B607-AB8D7C63AAA6}"/>
    <cellStyle name="Normal 76 4" xfId="35612" xr:uid="{7F4096CD-6384-4AF0-9EDF-EA1D278F9788}"/>
    <cellStyle name="Normal 76 5" xfId="35613" xr:uid="{351B802D-2F1E-4B23-905C-D527BE7E52D2}"/>
    <cellStyle name="Normal 76 6" xfId="35614" xr:uid="{93E7F1B3-6B6A-48E3-BA91-410CD9018D74}"/>
    <cellStyle name="Normal 76 7" xfId="35615" xr:uid="{D5740174-F406-4878-8CD2-35094DF7DC89}"/>
    <cellStyle name="Normal 76 8" xfId="35616" xr:uid="{65B8F21B-4A75-4E1C-B5EC-BC542A941820}"/>
    <cellStyle name="Normal 76 9" xfId="35617" xr:uid="{3525B94F-46F8-47CF-8CF7-D54E5688DDC2}"/>
    <cellStyle name="Normal 77" xfId="35618" xr:uid="{00059F31-2B90-407F-A3BA-5366A7CE0B6C}"/>
    <cellStyle name="Normal 77 10" xfId="35619" xr:uid="{31C3092D-4943-4D19-A2C1-82C280B50852}"/>
    <cellStyle name="Normal 77 11" xfId="35620" xr:uid="{995B0AE9-C8A3-4246-A399-0933745CD2CF}"/>
    <cellStyle name="Normal 77 12" xfId="35621" xr:uid="{185FEB7A-46A2-410C-AF7E-EA37F2C1A658}"/>
    <cellStyle name="Normal 77 13" xfId="35622" xr:uid="{A70AF720-E953-43B5-8702-A74CCA9A617C}"/>
    <cellStyle name="Normal 77 2" xfId="35623" xr:uid="{D525E316-C798-4751-AC8C-FB69F8C27052}"/>
    <cellStyle name="Normal 77 3" xfId="35624" xr:uid="{34B381CF-F726-4E6B-85D3-5F077F9D43CB}"/>
    <cellStyle name="Normal 77 4" xfId="35625" xr:uid="{1BD73196-B4DB-438B-A990-1D6FEC6A1AC1}"/>
    <cellStyle name="Normal 77 5" xfId="35626" xr:uid="{A6084857-BFA3-4265-9D99-ADA654EA73BC}"/>
    <cellStyle name="Normal 77 6" xfId="35627" xr:uid="{DD683E4B-6B2B-43B1-A37A-DFB42F03DAD5}"/>
    <cellStyle name="Normal 77 7" xfId="35628" xr:uid="{E68A155D-C070-4205-A377-41DC2AE137CD}"/>
    <cellStyle name="Normal 77 8" xfId="35629" xr:uid="{CC32BE20-4D04-4083-A57F-438E95F2BDE7}"/>
    <cellStyle name="Normal 77 9" xfId="35630" xr:uid="{7F523956-1773-4556-813F-48187EE39652}"/>
    <cellStyle name="Normal 78" xfId="35631" xr:uid="{D9863A12-6700-4C53-9751-497388B94A5D}"/>
    <cellStyle name="Normal 78 10" xfId="35632" xr:uid="{C68D92E5-9F8D-4573-9AED-3C85F088D8AB}"/>
    <cellStyle name="Normal 78 11" xfId="35633" xr:uid="{1F4C516D-F9D2-4528-9884-0447AEF8DE12}"/>
    <cellStyle name="Normal 78 12" xfId="35634" xr:uid="{E000C95B-6F58-47FB-A98E-F49F23314FBA}"/>
    <cellStyle name="Normal 78 13" xfId="35635" xr:uid="{3213199B-6098-411F-A342-44EA8905A633}"/>
    <cellStyle name="Normal 78 2" xfId="35636" xr:uid="{FDA55FB1-F315-4564-A035-E8E6C4C429EC}"/>
    <cellStyle name="Normal 78 3" xfId="35637" xr:uid="{F6D27138-C0A5-4CB8-96C4-6FE0E2CF7336}"/>
    <cellStyle name="Normal 78 4" xfId="35638" xr:uid="{F5EBAD0B-21BE-4963-B5A6-7C7379549E56}"/>
    <cellStyle name="Normal 78 5" xfId="35639" xr:uid="{B74543F6-751B-404F-84EF-776673041C19}"/>
    <cellStyle name="Normal 78 6" xfId="35640" xr:uid="{3D4E98A4-0A75-4087-9DEF-F88C0DE3CBAF}"/>
    <cellStyle name="Normal 78 7" xfId="35641" xr:uid="{573FA331-42F3-4AE0-B028-1D7E7570B995}"/>
    <cellStyle name="Normal 78 8" xfId="35642" xr:uid="{CD2CDBF6-A5EC-412C-8609-6D0F85C0DAD7}"/>
    <cellStyle name="Normal 78 9" xfId="35643" xr:uid="{46D21A07-C749-42FC-9A6C-4CB5DCD85D37}"/>
    <cellStyle name="Normal 79" xfId="35644" xr:uid="{421BF232-66D7-4DF1-A86C-49AA4FD1F006}"/>
    <cellStyle name="Normal 79 10" xfId="35645" xr:uid="{528B390A-F692-428C-A07D-5EA8E3330C29}"/>
    <cellStyle name="Normal 79 11" xfId="35646" xr:uid="{8393AF1C-7305-4561-A367-7EB3C56F34F8}"/>
    <cellStyle name="Normal 79 12" xfId="35647" xr:uid="{4C2AF9DE-8B61-47F0-84D4-4E57121056EF}"/>
    <cellStyle name="Normal 79 13" xfId="35648" xr:uid="{32236109-DF55-4D19-B3A8-5A73C6384AC2}"/>
    <cellStyle name="Normal 79 2" xfId="35649" xr:uid="{A8141725-05CC-41FD-A34E-4DB5877E86A9}"/>
    <cellStyle name="Normal 79 3" xfId="35650" xr:uid="{E71E8F3D-6CB5-4616-B585-0BA057DB99B3}"/>
    <cellStyle name="Normal 79 4" xfId="35651" xr:uid="{86360F8D-F3B5-4126-B75C-D2AD4748F4A3}"/>
    <cellStyle name="Normal 79 5" xfId="35652" xr:uid="{1E0101C5-9287-482C-869D-4EBFA157F900}"/>
    <cellStyle name="Normal 79 6" xfId="35653" xr:uid="{3D61AE7E-8FCD-48F7-B1BD-70F28ED67143}"/>
    <cellStyle name="Normal 79 7" xfId="35654" xr:uid="{7BDF8F80-DB1D-42B6-AFBD-60108E693E5B}"/>
    <cellStyle name="Normal 79 8" xfId="35655" xr:uid="{2AF26760-A159-455F-8C2A-3161B82D2839}"/>
    <cellStyle name="Normal 79 9" xfId="35656" xr:uid="{1E819807-1F82-4C92-A738-27F026451C9C}"/>
    <cellStyle name="Normal 8" xfId="35657" xr:uid="{8550D4C1-FD52-4463-A552-B571275268EE}"/>
    <cellStyle name="Normal 8 10" xfId="35658" xr:uid="{17D8CE82-676D-4407-AD75-9E91B7F027D5}"/>
    <cellStyle name="Normal 8 11" xfId="35659" xr:uid="{A9D0D59B-0EC6-4DBE-B56E-09BDBCD8FB5C}"/>
    <cellStyle name="Normal 8 12" xfId="35660" xr:uid="{4F93E528-CFA7-4503-8C73-1E7DC14059D1}"/>
    <cellStyle name="Normal 8 13" xfId="35661" xr:uid="{F54274A4-B67A-43B1-8236-DFFC2E8FD275}"/>
    <cellStyle name="Normal 8 14" xfId="35662" xr:uid="{148AF5D5-DB88-4E24-B67B-AD95571CFA3F}"/>
    <cellStyle name="Normal 8 15" xfId="35663" xr:uid="{FF2B507C-8A4A-4975-AF68-89EEECAD7017}"/>
    <cellStyle name="Normal 8 16" xfId="35664" xr:uid="{A256F33E-DFE3-44FD-A812-3A6562CD5AD6}"/>
    <cellStyle name="Normal 8 17" xfId="35665" xr:uid="{458A3FB2-CFA6-4057-B8AB-33DDE3AA62CD}"/>
    <cellStyle name="Normal 8 18" xfId="35666" xr:uid="{73E058EE-AB01-4436-99D8-A3BA1DC066FD}"/>
    <cellStyle name="Normal 8 19" xfId="35667" xr:uid="{6DFBFB7F-3CC9-440D-8750-AC1CBD36CCF0}"/>
    <cellStyle name="Normal 8 2" xfId="35668" xr:uid="{0E2D028B-7996-46CC-8A47-A413ADB6FF61}"/>
    <cellStyle name="Normal 8 2 2" xfId="35669" xr:uid="{0B6CDA08-F919-46DA-8A22-A4F68EDDD8AA}"/>
    <cellStyle name="Normal 8 2 3" xfId="35670" xr:uid="{A6AC2340-E84F-428F-92BA-C67DB3B4D024}"/>
    <cellStyle name="Normal 8 20" xfId="35671" xr:uid="{E070211C-B393-4C35-A8A9-040A8FC1065D}"/>
    <cellStyle name="Normal 8 21" xfId="35672" xr:uid="{7A7B6E96-C61E-40BE-9BE9-EACECCF1A6BF}"/>
    <cellStyle name="Normal 8 22" xfId="35673" xr:uid="{56D230C0-243C-49D2-8FCF-5BC61BE4B8A2}"/>
    <cellStyle name="Normal 8 23" xfId="35674" xr:uid="{FE10F6BF-800A-44A6-B2B0-692261608A5B}"/>
    <cellStyle name="Normal 8 24" xfId="35675" xr:uid="{11268DEF-55D4-4DA3-AD02-48DF2D1951ED}"/>
    <cellStyle name="Normal 8 25" xfId="35676" xr:uid="{59FD3541-FB6B-4530-808F-1276882ACBB1}"/>
    <cellStyle name="Normal 8 26" xfId="35677" xr:uid="{0F11A7E6-C0CC-43A3-861C-7978A2C15DEC}"/>
    <cellStyle name="Normal 8 27" xfId="35678" xr:uid="{265FEC27-56C8-4B1E-A66D-1E56EE909ECC}"/>
    <cellStyle name="Normal 8 28" xfId="35679" xr:uid="{19F300A2-1926-4575-807C-7AD68BA26D68}"/>
    <cellStyle name="Normal 8 29" xfId="35680" xr:uid="{1B52A810-6D92-49AC-A859-0F7465286D8C}"/>
    <cellStyle name="Normal 8 3" xfId="35681" xr:uid="{0E09E6E4-8132-494A-A5FB-6C42A3A7A6A6}"/>
    <cellStyle name="Normal 8 30" xfId="35682" xr:uid="{44288232-F155-408F-B3E8-4F6C59D5E7E0}"/>
    <cellStyle name="Normal 8 31" xfId="35683" xr:uid="{8768DD36-0E3F-4639-9B72-91C9AA828A2C}"/>
    <cellStyle name="Normal 8 32" xfId="35684" xr:uid="{75EE156F-9B64-46A1-8F85-44C7E41B1395}"/>
    <cellStyle name="Normal 8 33" xfId="35685" xr:uid="{017FD324-FCBB-4CE5-98D6-FCBBE11F4CC0}"/>
    <cellStyle name="Normal 8 34" xfId="35686" xr:uid="{2C5BE4D1-964F-4BBF-8F1F-B75D38E1AF37}"/>
    <cellStyle name="Normal 8 4" xfId="35687" xr:uid="{A0832B6B-C017-4971-ADCC-2C5EDCC613E9}"/>
    <cellStyle name="Normal 8 5" xfId="35688" xr:uid="{4825F0C4-5796-46CE-A0E2-D380B9931BAA}"/>
    <cellStyle name="Normal 8 6" xfId="35689" xr:uid="{C9F0CC0A-1D19-436E-9824-C002B3B09CC1}"/>
    <cellStyle name="Normal 8 7" xfId="35690" xr:uid="{2A3BCDC6-AC11-4537-BAC8-074E1FBFAC61}"/>
    <cellStyle name="Normal 8 8" xfId="35691" xr:uid="{4E24B619-BF00-4B4C-9FDC-F35CAA8B573D}"/>
    <cellStyle name="Normal 8 9" xfId="35692" xr:uid="{916084A1-3298-46A2-99B7-A3D62E108959}"/>
    <cellStyle name="Normal 80" xfId="35693" xr:uid="{B8A8837D-0A46-46BA-A604-5522E65CED7B}"/>
    <cellStyle name="Normal 80 10" xfId="35694" xr:uid="{73E3C241-D7D4-4718-A44F-6162C0E81855}"/>
    <cellStyle name="Normal 80 11" xfId="35695" xr:uid="{BF47EC44-A8B1-479A-97CC-DE19A02F25A2}"/>
    <cellStyle name="Normal 80 12" xfId="35696" xr:uid="{2C8A57F0-B6C3-4C3E-874F-A17C2493978A}"/>
    <cellStyle name="Normal 80 13" xfId="35697" xr:uid="{D04BC4E3-0474-493E-8244-DA3E4C26B816}"/>
    <cellStyle name="Normal 80 2" xfId="35698" xr:uid="{665E0BB1-3E03-4DA1-AF6B-71AC97519AD5}"/>
    <cellStyle name="Normal 80 3" xfId="35699" xr:uid="{C1102C9D-C759-4BFD-98DA-A3403F6507B8}"/>
    <cellStyle name="Normal 80 4" xfId="35700" xr:uid="{8B15A268-2FE2-4400-8CFB-C4C98E2F7329}"/>
    <cellStyle name="Normal 80 5" xfId="35701" xr:uid="{68411DCE-AFB8-4634-9F10-945ED30CE1E3}"/>
    <cellStyle name="Normal 80 6" xfId="35702" xr:uid="{B3F754B3-DDC1-40B2-BCB8-26A1076F5934}"/>
    <cellStyle name="Normal 80 7" xfId="35703" xr:uid="{1A6C32DA-F103-4267-A771-A5405C59173C}"/>
    <cellStyle name="Normal 80 8" xfId="35704" xr:uid="{1788907A-1794-4D64-8701-F2A2F5FD1EF4}"/>
    <cellStyle name="Normal 80 9" xfId="35705" xr:uid="{D3391F41-F798-4E7A-9102-A3B6172E56D8}"/>
    <cellStyle name="Normal 81" xfId="35706" xr:uid="{0D6FF1E6-BCF0-4916-B6E0-3559C4D3ABD0}"/>
    <cellStyle name="Normal 81 2" xfId="35707" xr:uid="{221F37EF-686A-4DFA-9133-C86374310AF4}"/>
    <cellStyle name="Normal 81 3" xfId="35708" xr:uid="{78F29A4D-8E92-4AD0-989D-D80FE513EEAF}"/>
    <cellStyle name="Normal 81 4" xfId="35709" xr:uid="{442D85BC-FC9B-4128-9B3E-1DED7D6E22F1}"/>
    <cellStyle name="Normal 81 5" xfId="35710" xr:uid="{810A8576-24A7-4B91-8DF7-ED55625F204B}"/>
    <cellStyle name="Normal 82" xfId="35711" xr:uid="{C2712358-9F99-4268-99F4-0EED4F10AC2C}"/>
    <cellStyle name="Normal 82 2" xfId="35712" xr:uid="{A45C5DB0-14D2-4223-BFD2-540526C96B7E}"/>
    <cellStyle name="Normal 82 3" xfId="35713" xr:uid="{42DFCD45-EB4C-494D-9DB1-836D9C30B193}"/>
    <cellStyle name="Normal 82 4" xfId="35714" xr:uid="{9D38B524-59B8-4528-BEEE-B78D832FD636}"/>
    <cellStyle name="Normal 82 5" xfId="35715" xr:uid="{4EC7BE7A-2F2B-4C67-BA32-06AD7C401DF0}"/>
    <cellStyle name="Normal 83" xfId="35716" xr:uid="{E46F2C17-90BB-4532-9EDD-527F4DD22588}"/>
    <cellStyle name="Normal 83 2" xfId="35717" xr:uid="{238EC5CA-9487-4F88-B503-91D80F7C26FF}"/>
    <cellStyle name="Normal 83 3" xfId="35718" xr:uid="{F1638439-8D70-4C23-A621-BB3FFDC0FFE4}"/>
    <cellStyle name="Normal 83 4" xfId="35719" xr:uid="{B9A0AFD6-21E2-484A-BF78-A4C508DC83B3}"/>
    <cellStyle name="Normal 83 5" xfId="35720" xr:uid="{14BA851E-424A-4F90-A2A4-485A429674B4}"/>
    <cellStyle name="Normal 84" xfId="35721" xr:uid="{3B69CA20-7307-4005-864D-6A5252BAEB35}"/>
    <cellStyle name="Normal 84 2" xfId="35722" xr:uid="{4611352B-4824-498C-A861-9358DCDE37E8}"/>
    <cellStyle name="Normal 84 3" xfId="35723" xr:uid="{E1495C52-5656-4943-938B-5FD7308FFD77}"/>
    <cellStyle name="Normal 84 4" xfId="35724" xr:uid="{D2F7F228-C55A-45BC-A07B-E82A5DDAEDFC}"/>
    <cellStyle name="Normal 85" xfId="35725" xr:uid="{577826CC-CB1E-4F51-88DF-7464E5CFF898}"/>
    <cellStyle name="Normal 85 2" xfId="35726" xr:uid="{CB053557-A9B0-4F59-AEC4-714063EE2F3D}"/>
    <cellStyle name="Normal 85 3" xfId="35727" xr:uid="{3C9967B1-B3DE-4A2C-8361-A0BE59367F9C}"/>
    <cellStyle name="Normal 85 4" xfId="35728" xr:uid="{76E039F5-6A56-4E35-84D9-120A5325CAAA}"/>
    <cellStyle name="Normal 86" xfId="35729" xr:uid="{4AE0BCEA-0C57-4DE6-A18B-8D44EFF6E371}"/>
    <cellStyle name="Normal 86 2" xfId="35730" xr:uid="{6248F90B-29B2-435E-BEF8-B3CE1574018F}"/>
    <cellStyle name="Normal 86 3" xfId="35731" xr:uid="{72F210C9-C49E-4351-9420-C45D1B3BFD2B}"/>
    <cellStyle name="Normal 86 4" xfId="35732" xr:uid="{9E97763A-0ED6-4F59-97EC-5D453FE1D2B9}"/>
    <cellStyle name="Normal 87" xfId="35733" xr:uid="{677D4850-CD17-4A84-B298-32CCF13EABFF}"/>
    <cellStyle name="Normal 87 2" xfId="35734" xr:uid="{94BAB7DC-68CD-407D-9FD1-D657748F0E76}"/>
    <cellStyle name="Normal 87 3" xfId="35735" xr:uid="{7C80C1EF-4E93-492E-8DCB-1B919D24074F}"/>
    <cellStyle name="Normal 87 4" xfId="35736" xr:uid="{7B808074-37AD-4BA5-A437-D7F991EF3612}"/>
    <cellStyle name="Normal 88" xfId="35737" xr:uid="{06362E46-6C37-4ED5-A70D-3D7654383782}"/>
    <cellStyle name="Normal 88 2" xfId="35738" xr:uid="{4C46F758-D1F8-4E14-81EB-61EE35BFE097}"/>
    <cellStyle name="Normal 88 3" xfId="35739" xr:uid="{56E6EB2C-BE32-4B29-9974-E5AAE1DD9DDA}"/>
    <cellStyle name="Normal 88 4" xfId="35740" xr:uid="{0E6A287D-8364-4247-A5FB-B978F1AB4B92}"/>
    <cellStyle name="Normal 89" xfId="35741" xr:uid="{4AA3C733-7534-48D7-A0BE-1DC3F792220C}"/>
    <cellStyle name="Normal 89 2" xfId="35742" xr:uid="{10E87684-E93E-4569-937C-57BD586479B7}"/>
    <cellStyle name="Normal 89 3" xfId="35743" xr:uid="{F78BE0A2-F3E6-4D90-990C-CA35EEDC3BC4}"/>
    <cellStyle name="Normal 89 4" xfId="35744" xr:uid="{83143ED1-3264-485F-A1D4-14DA5BE62756}"/>
    <cellStyle name="Normal 9" xfId="35745" xr:uid="{39DF2540-D9A7-49CC-83B9-B3080C8FCC5F}"/>
    <cellStyle name="Normal 9 10" xfId="35746" xr:uid="{44223120-F5B3-4D5D-8EEA-86592B77A740}"/>
    <cellStyle name="Normal 9 11" xfId="35747" xr:uid="{AFA7CB16-8AE8-4242-9997-006A329C859E}"/>
    <cellStyle name="Normal 9 12" xfId="35748" xr:uid="{E8DB8C64-51F8-41D3-9F4F-6098C6A6A30F}"/>
    <cellStyle name="Normal 9 13" xfId="35749" xr:uid="{2C59F197-45C9-4498-84B5-569A633D07B4}"/>
    <cellStyle name="Normal 9 14" xfId="35750" xr:uid="{10E8199C-E0E2-4AB8-83A6-655866201EBF}"/>
    <cellStyle name="Normal 9 15" xfId="35751" xr:uid="{431333D2-F6F7-47A0-BB9D-0A3DC2BE8001}"/>
    <cellStyle name="Normal 9 16" xfId="35752" xr:uid="{3B6A1F1A-2DE4-4F98-A152-3CE436882300}"/>
    <cellStyle name="Normal 9 17" xfId="35753" xr:uid="{6A988C9B-DA63-413D-A0AD-CD167FE12AB8}"/>
    <cellStyle name="Normal 9 18" xfId="35754" xr:uid="{3FA42303-EB77-451C-BF2B-3D4356BF93E2}"/>
    <cellStyle name="Normal 9 19" xfId="35755" xr:uid="{C86B075E-189D-495D-A21B-D7A3B53597B0}"/>
    <cellStyle name="Normal 9 2" xfId="35756" xr:uid="{4A23D422-6B7C-4744-B009-87E45C4C2DAB}"/>
    <cellStyle name="Normal 9 2 2" xfId="35757" xr:uid="{39800302-4E18-4FA3-9CA0-9C09CEF75550}"/>
    <cellStyle name="Normal 9 2 3" xfId="35758" xr:uid="{7BF2924A-13AC-402C-8EAF-CFE904B24B47}"/>
    <cellStyle name="Normal 9 2 4" xfId="35759" xr:uid="{15CBB720-7E11-4D85-878F-C36C2ADE3E74}"/>
    <cellStyle name="Normal 9 20" xfId="35760" xr:uid="{135116FF-A8EE-4B44-8122-91E01580AA5B}"/>
    <cellStyle name="Normal 9 21" xfId="35761" xr:uid="{9AEA2BB2-4D59-49C4-8996-B14FD34A347C}"/>
    <cellStyle name="Normal 9 22" xfId="35762" xr:uid="{DA84F78A-7B71-426A-8FDB-9679CEF70F8E}"/>
    <cellStyle name="Normal 9 23" xfId="35763" xr:uid="{C23EE1D9-5697-44B5-BF73-D9139C41F3DF}"/>
    <cellStyle name="Normal 9 24" xfId="35764" xr:uid="{8BF474AE-207C-4A46-91B8-058E5E0CA659}"/>
    <cellStyle name="Normal 9 25" xfId="35765" xr:uid="{A207A25C-6477-47F8-A09A-BB670A888023}"/>
    <cellStyle name="Normal 9 26" xfId="35766" xr:uid="{526EAF5E-5AEE-4B76-B84A-194E3E76217A}"/>
    <cellStyle name="Normal 9 27" xfId="35767" xr:uid="{9A83693E-2FB6-4893-833C-B4C680C1ED76}"/>
    <cellStyle name="Normal 9 28" xfId="35768" xr:uid="{25CC43E9-159C-4621-9347-76F08A5F1F14}"/>
    <cellStyle name="Normal 9 29" xfId="35769" xr:uid="{2DEC3532-26C8-4DEE-8F7B-596041F86D94}"/>
    <cellStyle name="Normal 9 3" xfId="35770" xr:uid="{0F610ACA-BCA4-46A8-B393-B091B321A236}"/>
    <cellStyle name="Normal 9 3 2" xfId="35771" xr:uid="{780AF13E-17F4-498C-82E3-9127329333A7}"/>
    <cellStyle name="Normal 9 30" xfId="35772" xr:uid="{0D35572C-5F68-475F-9958-288F2538B795}"/>
    <cellStyle name="Normal 9 31" xfId="35773" xr:uid="{A0CB6DA9-D2D7-4151-97E4-081493AC2B80}"/>
    <cellStyle name="Normal 9 32" xfId="35774" xr:uid="{DF953F43-C4C4-4165-8ECC-4C6E83DA2210}"/>
    <cellStyle name="Normal 9 33" xfId="35775" xr:uid="{4A66405D-F0F1-473B-8D49-F48074ECA215}"/>
    <cellStyle name="Normal 9 34" xfId="35776" xr:uid="{20A222E3-82CB-41A1-BA1A-C398D65E5E42}"/>
    <cellStyle name="Normal 9 35" xfId="35777" xr:uid="{731A658A-F6A9-4C5C-9ADB-099917378AE5}"/>
    <cellStyle name="Normal 9 4" xfId="35778" xr:uid="{164253F8-4AF5-427F-A663-5CFA74B13D40}"/>
    <cellStyle name="Normal 9 5" xfId="35779" xr:uid="{4EDC69C7-DB2D-41FA-AE0B-C51A76851877}"/>
    <cellStyle name="Normal 9 6" xfId="35780" xr:uid="{36AAB9C9-05CA-41F6-9EF9-47AF52955EBB}"/>
    <cellStyle name="Normal 9 7" xfId="35781" xr:uid="{E94E05F6-BD86-4FC1-801A-4A1A6C1B2CD3}"/>
    <cellStyle name="Normal 9 8" xfId="35782" xr:uid="{281BD390-839C-4E38-A167-44EC7C7B7A23}"/>
    <cellStyle name="Normal 9 9" xfId="35783" xr:uid="{9980EB38-7D13-48E1-9095-F86338BA7DDE}"/>
    <cellStyle name="Normal 9_Ch4 v2" xfId="35784" xr:uid="{A9D48DFB-256D-449B-B7C8-F331CCC9DDBA}"/>
    <cellStyle name="Normal 90" xfId="35785" xr:uid="{532E5D53-4A17-4C70-8E3E-56201EF3E280}"/>
    <cellStyle name="Normal 91" xfId="35786" xr:uid="{EE3DEB18-B118-4CE9-874F-C97BEEB16CB8}"/>
    <cellStyle name="Normal 92" xfId="35787" xr:uid="{F736D16B-7CEC-491A-8830-C5816558F32A}"/>
    <cellStyle name="Normal 93" xfId="35788" xr:uid="{CC37FA8A-8F9D-4737-B23D-6E754E9E997A}"/>
    <cellStyle name="Normal 94" xfId="35789" xr:uid="{DF655366-B3E0-4DDC-8D8C-DD0F67C04D88}"/>
    <cellStyle name="Normal 95" xfId="35790" xr:uid="{FDF7F30D-4EE1-48C6-BF18-EAFBF80414EE}"/>
    <cellStyle name="Normal 96" xfId="35791" xr:uid="{9B295E4C-8336-4046-A738-37716A29BA39}"/>
    <cellStyle name="Normal 97" xfId="35792" xr:uid="{E491A2D4-41CA-4828-A601-C66E5A96FD47}"/>
    <cellStyle name="Normal 98" xfId="35793" xr:uid="{EA05B23A-8E4B-4C96-A1E5-0CC7A28F2EB8}"/>
    <cellStyle name="Normal 99" xfId="35794" xr:uid="{36E95D3B-2588-4944-ACA1-C163D6FC2313}"/>
    <cellStyle name="Normal GHG Numbers (0.00)" xfId="35795" xr:uid="{528BF18D-B2E0-42E9-9D55-C3ACC2AF5F7A}"/>
    <cellStyle name="Normal GHG whole table" xfId="35796" xr:uid="{84407DE9-1DE3-4EA3-89AC-DA23F0FD6E7F}"/>
    <cellStyle name="Normal GHG-Shade" xfId="35797" xr:uid="{6E966996-51D2-4904-A500-AEACB5161675}"/>
    <cellStyle name="Normal GHG-Shade 2" xfId="35798" xr:uid="{DC22DF5D-7C31-4342-B8F9-A0277BAD838D}"/>
    <cellStyle name="Normal GHG-Shade 3" xfId="35799" xr:uid="{DF0645FF-C4B9-4C89-95D6-EF3DC3590E86}"/>
    <cellStyle name="Normal millions" xfId="35800" xr:uid="{C9539E68-9176-4E83-9C1B-3ECAB332F3AA}"/>
    <cellStyle name="Normal no decimal" xfId="35801" xr:uid="{709E5B5D-5D54-40C3-BB08-946755CDB3A6}"/>
    <cellStyle name="Normal thousands" xfId="35802" xr:uid="{B90768A5-16CF-4157-B5EA-DA00BE0B0689}"/>
    <cellStyle name="Normal two decimals" xfId="35803" xr:uid="{01AB49C1-7617-407A-B058-C000F0C5D3F4}"/>
    <cellStyle name="Normale 2" xfId="35804" xr:uid="{2569BDFC-E14E-4FBB-826D-C014D8B25F42}"/>
    <cellStyle name="Normale_Common_output_v10" xfId="35805" xr:uid="{CFF496F5-5285-4DCC-9C44-08E8923F5568}"/>
    <cellStyle name="Nota" xfId="35806" xr:uid="{0EBC61E5-F9D5-464B-9C8F-F9CE056F966F}"/>
    <cellStyle name="Nota 2" xfId="35807" xr:uid="{06939659-4FB2-458C-AA86-99BAB27CCC17}"/>
    <cellStyle name="Nota 3" xfId="35808" xr:uid="{DA0E8438-D77A-42EE-BC55-526CDAFC601C}"/>
    <cellStyle name="Nota 4" xfId="35809" xr:uid="{B9C20DF3-6E4F-4628-8450-EE82A54F9612}"/>
    <cellStyle name="Note 10" xfId="35810" xr:uid="{D7EC37D5-992C-4763-A3D0-F82560EDCB1A}"/>
    <cellStyle name="Note 10 2" xfId="35811" xr:uid="{101C8FBB-DD57-4F0D-98BA-4ADA7222EC1F}"/>
    <cellStyle name="Note 11" xfId="35812" xr:uid="{C98120ED-40A1-4369-87AC-C151ED39C861}"/>
    <cellStyle name="Note 11 2" xfId="35813" xr:uid="{76CB0410-B749-4E82-AFD8-3A51B248DD22}"/>
    <cellStyle name="Note 12" xfId="35814" xr:uid="{B389FC92-A76C-43AC-8DC3-313FB8B703B9}"/>
    <cellStyle name="Note 12 2" xfId="35815" xr:uid="{4A41A2B4-45FE-4790-9DFD-EE15C1C0B3D7}"/>
    <cellStyle name="Note 13" xfId="35816" xr:uid="{70A5FEE5-241B-42C5-A7D6-FBEF4C8A4F37}"/>
    <cellStyle name="Note 13 2" xfId="35817" xr:uid="{2A6DF72B-424A-4337-A642-455440F2C0B9}"/>
    <cellStyle name="Note 14" xfId="35818" xr:uid="{D71AE398-DAB5-405F-B2A4-134B1E320484}"/>
    <cellStyle name="Note 14 2" xfId="35819" xr:uid="{098B0DFF-8DB5-4DE5-8052-957EB2194E6D}"/>
    <cellStyle name="Note 14 2 2" xfId="35820" xr:uid="{EF450F56-E56F-45CD-99F6-4CB9A135D716}"/>
    <cellStyle name="Note 14 2 2 2" xfId="35821" xr:uid="{39105C16-2284-4D92-9E92-DA7E2B874E8B}"/>
    <cellStyle name="Note 14 2 3" xfId="35822" xr:uid="{F58C59F5-1133-4F98-B296-4AE9FE2FC945}"/>
    <cellStyle name="Note 14 2 4" xfId="35823" xr:uid="{DAF99196-77DE-4B24-87DC-B80446BB777C}"/>
    <cellStyle name="Note 15" xfId="35824" xr:uid="{17C7639A-AFAD-423F-885E-8667AB5BAAF6}"/>
    <cellStyle name="Note 15 2" xfId="35825" xr:uid="{51074F52-BD85-40FC-9C62-E288C7A7B957}"/>
    <cellStyle name="Note 16" xfId="35826" xr:uid="{2E556E4A-E9DA-4DE5-B81C-A116175E0119}"/>
    <cellStyle name="Note 16 2" xfId="35827" xr:uid="{1F8883B4-C4C9-4B29-8537-A1D93B1EC6B0}"/>
    <cellStyle name="Note 17" xfId="35828" xr:uid="{7514E32A-4E5E-4876-8ADE-38075088D3AD}"/>
    <cellStyle name="Note 17 2" xfId="35829" xr:uid="{5E1B8CF3-781E-4408-8E9B-78678C028E9A}"/>
    <cellStyle name="Note 18" xfId="35830" xr:uid="{FE5C4E29-5318-42C9-8FCF-DE5ACA2C0ECC}"/>
    <cellStyle name="Note 19" xfId="35831" xr:uid="{44F60E9F-9338-4648-AC12-8CAF91648983}"/>
    <cellStyle name="Note 2" xfId="35832" xr:uid="{42519EE9-F310-42D6-8D3F-8421D167C502}"/>
    <cellStyle name="Note 2 10" xfId="35833" xr:uid="{97624BCC-AEE8-4339-9F28-56D5204D4273}"/>
    <cellStyle name="Note 2 11" xfId="35834" xr:uid="{6890FA51-1352-479D-A622-0DD92D336E79}"/>
    <cellStyle name="Note 2 12" xfId="35835" xr:uid="{948097A1-9654-42AB-B046-59FA75B39BA2}"/>
    <cellStyle name="Note 2 13" xfId="35836" xr:uid="{62A6E00F-10E9-4ADA-94BB-4282910246F3}"/>
    <cellStyle name="Note 2 14" xfId="35837" xr:uid="{D6AFC484-608E-48CB-9CB8-03B64DEEFD81}"/>
    <cellStyle name="Note 2 2" xfId="35838" xr:uid="{8C688BD8-C1FB-4B1C-AE46-F3E1FCBFC5A2}"/>
    <cellStyle name="Note 2 2 2" xfId="35839" xr:uid="{226D8D82-04EA-46D2-9787-186E3906128D}"/>
    <cellStyle name="Note 2 2 2 2" xfId="35840" xr:uid="{B9FC379E-21C8-4890-AA29-0DA69EFF00B4}"/>
    <cellStyle name="Note 2 2 2 2 2" xfId="35841" xr:uid="{2782E61F-2F30-466E-8CEE-9C23D79D35DD}"/>
    <cellStyle name="Note 2 2 2 2 3" xfId="35842" xr:uid="{5D3F0BC4-766A-4E0F-ACD7-FD66FA4C0688}"/>
    <cellStyle name="Note 2 2 2 2 4" xfId="35843" xr:uid="{1BF5C1C3-3F78-4330-B92E-8F6E23C6488C}"/>
    <cellStyle name="Note 2 2 2 3" xfId="35844" xr:uid="{7D438804-B86E-4C03-A4C7-267E953A5FD2}"/>
    <cellStyle name="Note 2 2 2 3 2" xfId="35845" xr:uid="{C629823A-09BC-4895-A9A9-98B69A9354D2}"/>
    <cellStyle name="Note 2 2 2 3 3" xfId="35846" xr:uid="{1BEA35E4-1E50-427C-B21C-7A0E31B31AC7}"/>
    <cellStyle name="Note 2 2 2 3 4" xfId="35847" xr:uid="{6F371BBC-C1E3-49D1-A6E2-55F908F4BCCA}"/>
    <cellStyle name="Note 2 2 2 4" xfId="35848" xr:uid="{8D666442-BA8A-471A-82C8-AB680ED3EFC1}"/>
    <cellStyle name="Note 2 2 2 5" xfId="35849" xr:uid="{7AF5B491-CB9B-43F1-8C99-956F7D9ECF91}"/>
    <cellStyle name="Note 2 2 2 6" xfId="35850" xr:uid="{C1B6E7D7-ABC1-418D-B4DF-CE1CC1F77FAA}"/>
    <cellStyle name="Note 2 2 3" xfId="35851" xr:uid="{1513D742-5038-4599-91CF-DEF79461E073}"/>
    <cellStyle name="Note 2 2 4" xfId="35852" xr:uid="{AA62FDB8-1280-4A8B-A941-B380F917F177}"/>
    <cellStyle name="Note 2 2 5" xfId="35853" xr:uid="{73BA5C71-8830-43EB-B33B-6A4CF7F983CB}"/>
    <cellStyle name="Note 2 2 6" xfId="35854" xr:uid="{A9FC17FD-6406-4B5D-82E2-0743AC0B328B}"/>
    <cellStyle name="Note 2 3" xfId="35855" xr:uid="{993C1A48-A289-49B5-9732-D3C23B172A4A}"/>
    <cellStyle name="Note 2 3 2" xfId="35856" xr:uid="{9608C21A-6858-4A3A-87EF-C747D0B4C893}"/>
    <cellStyle name="Note 2 3 2 2" xfId="35857" xr:uid="{F106176C-B8A3-44FE-8110-3EE94848624E}"/>
    <cellStyle name="Note 2 3 2 3" xfId="35858" xr:uid="{D9E2CCCB-C1FB-4E53-B053-F42FD6DFE03E}"/>
    <cellStyle name="Note 2 3 2 4" xfId="35859" xr:uid="{752D75E0-82C6-4DDA-93A3-FFBDBACE52C2}"/>
    <cellStyle name="Note 2 3 3" xfId="35860" xr:uid="{53CE9A7A-3563-4D0D-BD3C-7565BC2502AC}"/>
    <cellStyle name="Note 2 3 3 2" xfId="35861" xr:uid="{8A9BCED6-8028-4DDE-BFE0-8FA8B0EFF1DA}"/>
    <cellStyle name="Note 2 3 3 3" xfId="35862" xr:uid="{E5DD2FBB-D405-4320-8CF5-27ACDC40AE37}"/>
    <cellStyle name="Note 2 3 3 4" xfId="35863" xr:uid="{8936DDDF-45D7-4C6B-AF11-90AC561B8DDC}"/>
    <cellStyle name="Note 2 3 4" xfId="35864" xr:uid="{F0E1D894-E794-4775-BCCB-538578DC054B}"/>
    <cellStyle name="Note 2 3 5" xfId="35865" xr:uid="{D6E9CC82-FF57-4891-8ED3-48E3AC62D375}"/>
    <cellStyle name="Note 2 3 6" xfId="35866" xr:uid="{EDB85EBC-F699-49E1-AF78-CF38C354924D}"/>
    <cellStyle name="Note 2 4" xfId="35867" xr:uid="{876D6510-3866-4433-A7AC-1509095CB336}"/>
    <cellStyle name="Note 2 5" xfId="35868" xr:uid="{E75BEAD1-3EDD-4473-B97E-0701B2E69B3D}"/>
    <cellStyle name="Note 2 6" xfId="35869" xr:uid="{0DFA7D0B-EC54-4FF1-830F-2D45BBAF9853}"/>
    <cellStyle name="Note 2 7" xfId="35870" xr:uid="{C1EA0F39-CDB8-4379-85A5-BE867F5A0E04}"/>
    <cellStyle name="Note 2 8" xfId="35871" xr:uid="{FEBB02F8-A05F-4316-9517-AB39EB24CE0F}"/>
    <cellStyle name="Note 2 9" xfId="35872" xr:uid="{3A5C5EF6-65E6-43AD-9BB0-C796A6253E85}"/>
    <cellStyle name="Note 20" xfId="35873" xr:uid="{3FAE1341-07DF-4F4E-B0B6-3EC7187BC1B3}"/>
    <cellStyle name="Note 21" xfId="35874" xr:uid="{18A9304D-F0C3-412C-A394-810D4E69CDBD}"/>
    <cellStyle name="Note 22" xfId="35875" xr:uid="{20299B02-6E13-414A-B193-1066CDC0EBF5}"/>
    <cellStyle name="Note 23" xfId="35876" xr:uid="{EDF18661-64DA-4D49-8499-00CBE8605934}"/>
    <cellStyle name="Note 24" xfId="35877" xr:uid="{447733E5-A889-47B7-9921-CE68ACFD858F}"/>
    <cellStyle name="Note 25" xfId="35878" xr:uid="{AF615AC2-31CF-45D3-BB9B-EAE6A2809C55}"/>
    <cellStyle name="Note 26" xfId="35879" xr:uid="{415A39D0-121D-49FB-AB10-B12C2F7E6A44}"/>
    <cellStyle name="Note 27" xfId="35880" xr:uid="{122ECD74-5056-4966-9C31-BFE59EA40C31}"/>
    <cellStyle name="Note 28" xfId="35881" xr:uid="{AA42733A-5935-4E13-948A-B56782176F49}"/>
    <cellStyle name="Note 29" xfId="35882" xr:uid="{7CD5165C-A99D-4995-A3CC-8DDAF4FC1369}"/>
    <cellStyle name="Note 3" xfId="35883" xr:uid="{857EA6FF-E0B7-45FB-8B8D-32D3AD49163E}"/>
    <cellStyle name="Note 3 10" xfId="35884" xr:uid="{AF775114-B35E-47DE-B97A-A5491169221A}"/>
    <cellStyle name="Note 3 2" xfId="35885" xr:uid="{7240C3B4-612E-4163-A07F-A97BA8E9BD12}"/>
    <cellStyle name="Note 3 2 2" xfId="35886" xr:uid="{D2E7808A-EE22-4832-9DAD-E6FB8F91BE96}"/>
    <cellStyle name="Note 3 2 3" xfId="35887" xr:uid="{E1CDD5B7-3B05-40B7-863E-482811C9A632}"/>
    <cellStyle name="Note 3 2 4" xfId="35888" xr:uid="{2B58DF47-9824-45BF-9B34-14E5A7EC9878}"/>
    <cellStyle name="Note 3 3" xfId="35889" xr:uid="{952BBD07-20FD-4097-B800-A4F9E6123C4B}"/>
    <cellStyle name="Note 3 4" xfId="35890" xr:uid="{144C6006-CBE5-4DFF-AD3D-FEC00D28BF80}"/>
    <cellStyle name="Note 3 5" xfId="35891" xr:uid="{64E25C3A-FEA8-4AEE-9233-CAF00DDBC5B2}"/>
    <cellStyle name="Note 3 6" xfId="35892" xr:uid="{9B8FBD82-4589-468C-9839-EDB006DF75C3}"/>
    <cellStyle name="Note 3 7" xfId="35893" xr:uid="{B24842D9-333D-4378-A597-59D42AE43BD7}"/>
    <cellStyle name="Note 3 8" xfId="35894" xr:uid="{61D96F7B-0270-44F1-8B14-ED2CD177509E}"/>
    <cellStyle name="Note 3 9" xfId="35895" xr:uid="{900DF31C-5BDD-4868-ABD3-5F46A1FC0D24}"/>
    <cellStyle name="Note 30" xfId="35896" xr:uid="{B9238B7C-780C-49BB-A2AB-8D9D55954DB2}"/>
    <cellStyle name="Note 31" xfId="35897" xr:uid="{B7971738-EA56-40E2-BDD1-809BD62DFAE5}"/>
    <cellStyle name="Note 32" xfId="35898" xr:uid="{D236EE59-2635-416C-A9EB-2CFB79B50460}"/>
    <cellStyle name="Note 33" xfId="35899" xr:uid="{01DC617B-F39B-4188-81FD-83BCBDA06E7F}"/>
    <cellStyle name="Note 34" xfId="35900" xr:uid="{8680761E-6ECA-412B-A941-44755C5B0DFD}"/>
    <cellStyle name="Note 35" xfId="35901" xr:uid="{D3976537-4310-46BC-A2A0-E104B26E28E2}"/>
    <cellStyle name="Note 35 2" xfId="35902" xr:uid="{39D8D788-A693-48A3-883B-C285B6B68C06}"/>
    <cellStyle name="Note 35 2 2" xfId="35903" xr:uid="{D2CAE989-3F99-46B7-A7F4-2B6E1C028D3D}"/>
    <cellStyle name="Note 35 2 2 2" xfId="35904" xr:uid="{ADD0CF8C-BC91-47E9-9E8B-326E59CA5972}"/>
    <cellStyle name="Note 35 3" xfId="35905" xr:uid="{EE5E031B-A5D9-4990-9CE2-0008A104C665}"/>
    <cellStyle name="Note 35 4" xfId="35906" xr:uid="{3071A1A4-E9E2-4C8B-95D5-754836A76D19}"/>
    <cellStyle name="Note 36" xfId="35907" xr:uid="{57E80800-BCCA-4211-B554-290640ED8181}"/>
    <cellStyle name="Note 37" xfId="35908" xr:uid="{0AAB4EEF-6CDD-40D6-B89B-1ED4B850DE2A}"/>
    <cellStyle name="Note 38" xfId="35909" xr:uid="{0A81F5A2-7447-4FE9-BB2D-57B4AA472091}"/>
    <cellStyle name="Note 39" xfId="35910" xr:uid="{675AF491-85CD-4AE6-96A7-F82FFF32B59C}"/>
    <cellStyle name="Note 4" xfId="35911" xr:uid="{8F3F3624-48D2-4FF1-9D73-F020889B27C1}"/>
    <cellStyle name="Note 4 2" xfId="35912" xr:uid="{CCBE02E3-B618-4DC0-B8CE-52EE0BD14F5E}"/>
    <cellStyle name="Note 4 3" xfId="35913" xr:uid="{35DF4A48-A52B-433D-9360-54D76264FE26}"/>
    <cellStyle name="Note 4 4" xfId="35914" xr:uid="{1D4EFFED-E149-42EF-86D3-07F6F90B8424}"/>
    <cellStyle name="Note 4 5" xfId="35915" xr:uid="{D99340D6-4D08-4809-B83C-0AB1AC436800}"/>
    <cellStyle name="Note 40" xfId="35916" xr:uid="{DB03A7C8-308E-49C4-8CA6-159069C75A77}"/>
    <cellStyle name="Note 41" xfId="35917" xr:uid="{F4E3669D-9F5F-4EF3-AD67-3C2CC0D26F61}"/>
    <cellStyle name="Note 42" xfId="35918" xr:uid="{98F5D542-B5C8-4247-B8DF-DB8BA4EAFECC}"/>
    <cellStyle name="Note 43" xfId="35919" xr:uid="{396C5053-877E-4A86-8A0B-6C215CB86447}"/>
    <cellStyle name="Note 44" xfId="35920" xr:uid="{9B030CCE-FE98-48C1-8870-FD9F6802AB8F}"/>
    <cellStyle name="Note 45" xfId="35921" xr:uid="{6D46B234-F3B9-463C-9B7D-27AC82D96534}"/>
    <cellStyle name="Note 46" xfId="35922" xr:uid="{0BE49202-EF4F-45AF-B997-590E8D3FC29E}"/>
    <cellStyle name="Note 47" xfId="35923" xr:uid="{7F2D6CA5-7797-4AC3-8A53-134829421D44}"/>
    <cellStyle name="Note 48" xfId="35924" xr:uid="{31C3C092-CA92-4D0C-93BB-0966FB80FFEA}"/>
    <cellStyle name="Note 49" xfId="35925" xr:uid="{AC5BD313-5186-4AB1-B0AC-641E62B27C7D}"/>
    <cellStyle name="Note 5" xfId="35926" xr:uid="{CD121BE9-6328-4A8F-BF9C-4B2BD2049DF2}"/>
    <cellStyle name="Note 5 2" xfId="35927" xr:uid="{EAEF32F1-587B-4224-AB00-B0C738BA06CD}"/>
    <cellStyle name="Note 50" xfId="35928" xr:uid="{7956A2B0-02DB-4880-890F-4AE7540D98D7}"/>
    <cellStyle name="Note 51" xfId="35929" xr:uid="{E160B69C-A104-43A6-B499-514DEE5781F5}"/>
    <cellStyle name="Note 52" xfId="35930" xr:uid="{79DA8F5D-16D5-475F-8944-A09B4417B603}"/>
    <cellStyle name="Note 53" xfId="35931" xr:uid="{76F65B81-05AC-450E-BF31-2959546AF18B}"/>
    <cellStyle name="Note 54" xfId="35932" xr:uid="{8B1EB4DF-4C69-4020-9BC6-26D62923B2DA}"/>
    <cellStyle name="Note 55" xfId="35933" xr:uid="{0FC0F3A5-D615-46C4-AF5D-8DF2AAF3AAFB}"/>
    <cellStyle name="Note 56" xfId="35934" xr:uid="{76EDF52A-3FA7-41B2-8274-4E213A71F2ED}"/>
    <cellStyle name="Note 57" xfId="35935" xr:uid="{1E7CA6FC-D118-4C5F-9D0C-CB4A4CCF5905}"/>
    <cellStyle name="Note 58" xfId="35936" xr:uid="{8851CC44-1DE1-48F9-9321-43F9F68842B8}"/>
    <cellStyle name="Note 59" xfId="35937" xr:uid="{FB5A4ED0-142B-44EB-8B59-B8361B4144DC}"/>
    <cellStyle name="Note 6" xfId="35938" xr:uid="{7F489718-BE85-40A9-A2E9-2C5E17005AE7}"/>
    <cellStyle name="Note 6 2" xfId="35939" xr:uid="{2B003BD5-3D93-4CCF-86CF-B0281FE29AD5}"/>
    <cellStyle name="Note 60" xfId="35940" xr:uid="{BDF14C1A-9DF7-4BD3-BA34-44259759DA1D}"/>
    <cellStyle name="Note 60 2" xfId="35941" xr:uid="{F806F3E3-2CEC-4C4B-8862-7B14F19D8AEE}"/>
    <cellStyle name="Note 60 2 2" xfId="35942" xr:uid="{5A842ED8-482B-4AEF-BA1C-EEE90028F9FB}"/>
    <cellStyle name="Note 60 2 2 2" xfId="35943" xr:uid="{5BCB313E-35D4-46F7-B511-CB5904888EDD}"/>
    <cellStyle name="Note 60 2 3" xfId="35944" xr:uid="{53E18DF1-6D46-49EA-959A-186F9E3E6E35}"/>
    <cellStyle name="Note 61" xfId="35945" xr:uid="{6AD46C38-A2CA-4AC0-AA59-1BF45A5553A1}"/>
    <cellStyle name="Note 62" xfId="35946" xr:uid="{79E2ED15-E43F-46C7-B14B-402831DC35F0}"/>
    <cellStyle name="Note 63" xfId="35947" xr:uid="{AFB45048-1213-4336-805F-464CD450B4EA}"/>
    <cellStyle name="Note 64" xfId="35948" xr:uid="{9CC43AE7-4505-4EF8-88F5-F6A67A67369A}"/>
    <cellStyle name="Note 65" xfId="35949" xr:uid="{7D111571-DEA0-46BC-AB82-F575380AEB5F}"/>
    <cellStyle name="Note 7" xfId="35950" xr:uid="{F932958B-FDEA-4FAA-B0A8-8318DDC64D37}"/>
    <cellStyle name="Note 7 2" xfId="35951" xr:uid="{998EB9F6-D199-4AC1-B7B7-E3A332FCA4C3}"/>
    <cellStyle name="Note 8" xfId="35952" xr:uid="{5343046F-AF62-4B66-8ADA-153199504A04}"/>
    <cellStyle name="Note 8 2" xfId="35953" xr:uid="{2229F28F-85F9-41A4-B22E-2D589C290EE0}"/>
    <cellStyle name="Note 9" xfId="35954" xr:uid="{04BFBFBB-0535-4677-A6F4-F002E339F43A}"/>
    <cellStyle name="Note 9 2" xfId="35955" xr:uid="{82D34D7C-0492-4F03-BDD6-C8098731A8E4}"/>
    <cellStyle name="notes" xfId="35956" xr:uid="{CF76B019-A5A4-4A82-8E68-79B9A8470C35}"/>
    <cellStyle name="Number" xfId="35957" xr:uid="{39D355A2-3EFC-4239-B40F-C8DA6A2954E6}"/>
    <cellStyle name="Number." xfId="35958" xr:uid="{BA34B709-E5F6-4866-95F7-20C60D95D2B7}"/>
    <cellStyle name="ofwhich" xfId="35959" xr:uid="{EE2F54E4-E1DA-4756-A06B-E1D6B8F3B7BD}"/>
    <cellStyle name="One" xfId="35960" xr:uid="{F9F768A7-410D-4304-8293-D6D6D5D35747}"/>
    <cellStyle name="One 2" xfId="35961" xr:uid="{D8E9D0A9-2F59-4BBB-8255-6C47CDB9D55B}"/>
    <cellStyle name="Option" xfId="35962" xr:uid="{8E7D56B8-4138-4F14-AE97-30543F9D7D9C}"/>
    <cellStyle name="OptionHeading" xfId="35963" xr:uid="{3BFCD129-0595-4BDE-A06E-FA53B2A5884F}"/>
    <cellStyle name="OptionHeading2" xfId="35964" xr:uid="{31C19416-DADA-4100-88BA-54E75413A172}"/>
    <cellStyle name="Output 10" xfId="35965" xr:uid="{BDCEAA6A-8136-4F43-9F7B-06FD82C67CA0}"/>
    <cellStyle name="Output 11" xfId="35966" xr:uid="{27521818-513D-4F38-9E62-02CAE4383A85}"/>
    <cellStyle name="Output 12" xfId="35967" xr:uid="{CBA42365-CFAC-41E4-A6DA-88CE548B2DCF}"/>
    <cellStyle name="Output 13" xfId="35968" xr:uid="{9C5276AD-182E-48BA-AF86-F4627EA2C457}"/>
    <cellStyle name="Output 14" xfId="35969" xr:uid="{13BB4E9F-3B83-4425-BC84-DD4B5D10094C}"/>
    <cellStyle name="Output 15" xfId="35970" xr:uid="{CFC8A2EC-3D75-4961-9BD5-8C0ADBBE45BF}"/>
    <cellStyle name="Output 16" xfId="35971" xr:uid="{CD96B7E9-B9CB-419F-8D47-6290409A0125}"/>
    <cellStyle name="Output 17" xfId="35972" xr:uid="{4542D9CE-8628-46D4-942E-9A914CD49788}"/>
    <cellStyle name="Output 18" xfId="35973" xr:uid="{83519BE7-6001-4A75-91B2-5872B5289773}"/>
    <cellStyle name="Output 19" xfId="35974" xr:uid="{D5DFE0C1-5954-46FE-8067-A16BAB073FAE}"/>
    <cellStyle name="Output 2" xfId="35975" xr:uid="{FA198777-FA04-4730-8B9D-F37C616C1D95}"/>
    <cellStyle name="Output 2 10" xfId="35976" xr:uid="{D416F5B2-5CC6-4E5E-A81A-1D8DD85E0BEE}"/>
    <cellStyle name="Output 2 11" xfId="35977" xr:uid="{F0BDD843-C24C-4D19-857A-F19FFFCFED3C}"/>
    <cellStyle name="Output 2 12" xfId="35978" xr:uid="{93CFC6F4-4637-4947-A0D5-E81FDF823209}"/>
    <cellStyle name="Output 2 2" xfId="35979" xr:uid="{F46DE7D3-4514-41BA-AE28-FED4146702F5}"/>
    <cellStyle name="Output 2 2 2" xfId="35980" xr:uid="{F10C80E4-85EB-45C1-B591-4A39B8F3447E}"/>
    <cellStyle name="Output 2 2 2 2" xfId="35981" xr:uid="{F6919F64-482D-4120-9D1D-CDE3F867C6D7}"/>
    <cellStyle name="Output 2 2 2 2 2" xfId="35982" xr:uid="{CDE03890-D946-40AF-8320-9AC37028FE1F}"/>
    <cellStyle name="Output 2 2 2 2 3" xfId="35983" xr:uid="{688DE277-0023-4146-84F4-A5963317C8B1}"/>
    <cellStyle name="Output 2 2 2 3" xfId="35984" xr:uid="{842C89CF-551D-406D-AFD5-10417E42C79E}"/>
    <cellStyle name="Output 2 2 2 3 2" xfId="35985" xr:uid="{27491FEE-039A-4096-A3F1-5D598C408ABA}"/>
    <cellStyle name="Output 2 2 2 3 3" xfId="35986" xr:uid="{DA587635-F1D3-4165-BDEF-5E9CA8A93488}"/>
    <cellStyle name="Output 2 2 2 4" xfId="35987" xr:uid="{1D9DDF24-9ADD-4D97-9BBE-F81584232E05}"/>
    <cellStyle name="Output 2 2 2 5" xfId="35988" xr:uid="{42A52582-A00E-4A2B-8CE6-935D75E8EBEB}"/>
    <cellStyle name="Output 2 2 3" xfId="35989" xr:uid="{3204E3DE-5873-4847-B5CF-99CCB5A94BBF}"/>
    <cellStyle name="Output 2 2 4" xfId="35990" xr:uid="{94B071D3-EE73-47B4-81BE-59E1C3936D53}"/>
    <cellStyle name="Output 2 2 5" xfId="35991" xr:uid="{7D82FACA-031F-4167-8A6A-E78BD15F38F2}"/>
    <cellStyle name="Output 2 3" xfId="35992" xr:uid="{64C4DB00-E6EC-4B3E-99D4-E93229DB3D3B}"/>
    <cellStyle name="Output 2 3 2" xfId="35993" xr:uid="{5C969118-2AFC-417D-A212-7EF735B3C3EF}"/>
    <cellStyle name="Output 2 3 2 2" xfId="35994" xr:uid="{9190235A-4BA6-4CFD-BB0D-007E15F5EDAF}"/>
    <cellStyle name="Output 2 3 2 3" xfId="35995" xr:uid="{9D31AAD0-76A0-4C57-99A5-C70EC6B02364}"/>
    <cellStyle name="Output 2 3 3" xfId="35996" xr:uid="{64672715-435C-4FD6-A65E-8D566005E35C}"/>
    <cellStyle name="Output 2 3 3 2" xfId="35997" xr:uid="{0677BE49-2C59-4F25-A350-E3CA809D78B2}"/>
    <cellStyle name="Output 2 3 3 3" xfId="35998" xr:uid="{E6E513E4-8923-474B-A8EB-9F5F9B370DB5}"/>
    <cellStyle name="Output 2 3 4" xfId="35999" xr:uid="{5AD97CD6-8D85-44B4-B2D2-BE230066EB08}"/>
    <cellStyle name="Output 2 3 5" xfId="36000" xr:uid="{07557259-AB03-489A-9823-BE8A4AC72FE9}"/>
    <cellStyle name="Output 2 4" xfId="36001" xr:uid="{F6E37EF8-E6D7-4164-ACFD-4B8DF835FEAC}"/>
    <cellStyle name="Output 2 5" xfId="36002" xr:uid="{87917B06-011B-4B69-AB6B-3F8867142E69}"/>
    <cellStyle name="Output 2 6" xfId="36003" xr:uid="{3DF8DCA3-45D2-440C-A47B-CCFC2C6754EF}"/>
    <cellStyle name="Output 2 7" xfId="36004" xr:uid="{875B2BB4-A844-4987-BD0A-4022535C8DEF}"/>
    <cellStyle name="Output 2 8" xfId="36005" xr:uid="{095D6035-A153-498C-895F-AE096AE920DE}"/>
    <cellStyle name="Output 2 9" xfId="36006" xr:uid="{36DB9EC4-347A-46AB-9688-47B6AB78A42D}"/>
    <cellStyle name="Output 20" xfId="36007" xr:uid="{EFD2E562-8A0E-4CB7-BD93-6C960FB1144C}"/>
    <cellStyle name="Output 21" xfId="36008" xr:uid="{6391E923-BE54-41AC-955C-1D75C2C8A579}"/>
    <cellStyle name="Output 22" xfId="36009" xr:uid="{AF2E4AC6-BE3F-4DC0-9983-BAE908033B2A}"/>
    <cellStyle name="Output 23" xfId="36010" xr:uid="{73BDF135-9574-4405-9DB0-0F0F8730FD79}"/>
    <cellStyle name="Output 24" xfId="36011" xr:uid="{8FB3B2CF-E995-4FD8-87F9-156FF7BF1AC4}"/>
    <cellStyle name="Output 25" xfId="36012" xr:uid="{7113AAD3-1938-4F58-92D8-D01AC6E9547B}"/>
    <cellStyle name="Output 26" xfId="36013" xr:uid="{6499AEEC-2662-488E-99AF-4D2885E68CBD}"/>
    <cellStyle name="Output 27" xfId="36014" xr:uid="{0589FF35-3C25-4AE2-9F9B-A6C9D00A44D1}"/>
    <cellStyle name="Output 28" xfId="36015" xr:uid="{C852CAC4-6FD8-4101-BBC4-EF6AFE847BAF}"/>
    <cellStyle name="Output 29" xfId="36016" xr:uid="{7941E177-0EB3-4ACA-8EA6-E379498E4524}"/>
    <cellStyle name="Output 3" xfId="36017" xr:uid="{55457052-9379-42E0-9221-57AD7169D24D}"/>
    <cellStyle name="Output 3 10" xfId="36018" xr:uid="{59FA5185-59C6-4910-BD81-8EED4689EE27}"/>
    <cellStyle name="Output 3 11" xfId="36019" xr:uid="{D0B87EF1-A159-4F27-8FA8-4709A32837BA}"/>
    <cellStyle name="Output 3 2" xfId="36020" xr:uid="{DE7FB38A-AF07-4535-AE4A-E000DD79DBCD}"/>
    <cellStyle name="Output 3 3" xfId="36021" xr:uid="{C90962BD-2EE5-476B-BD66-BC5FEAA5FA64}"/>
    <cellStyle name="Output 3 4" xfId="36022" xr:uid="{172B94AF-7C87-4E43-BAA7-3BDBC197D64B}"/>
    <cellStyle name="Output 3 5" xfId="36023" xr:uid="{E40E7257-BCC0-4F50-84B5-E65B1DF4B21F}"/>
    <cellStyle name="Output 3 6" xfId="36024" xr:uid="{4C692D0A-4B5E-4E07-9131-85BFB161D19E}"/>
    <cellStyle name="Output 3 7" xfId="36025" xr:uid="{F7D5D5E4-0241-4430-B20B-AA66EA39B8A2}"/>
    <cellStyle name="Output 3 8" xfId="36026" xr:uid="{B47539AD-8DAC-49D4-9543-CDC664B71471}"/>
    <cellStyle name="Output 3 9" xfId="36027" xr:uid="{CE2BAFBF-E2BC-425F-BE77-5FEDE16C9E82}"/>
    <cellStyle name="Output 30" xfId="36028" xr:uid="{572064A6-C200-43D1-AEE7-F1070E55E4C7}"/>
    <cellStyle name="Output 31" xfId="36029" xr:uid="{85E32481-CD23-474A-AD18-3A0E7EB83571}"/>
    <cellStyle name="Output 32" xfId="36030" xr:uid="{B364CE0E-7AA6-4B20-8DD8-6D6CF839C9DA}"/>
    <cellStyle name="Output 33" xfId="36031" xr:uid="{36A508FA-0E44-45C4-9914-79DF9380C719}"/>
    <cellStyle name="Output 34" xfId="36032" xr:uid="{D6E3A356-2184-42FA-8870-1A192F0C0A07}"/>
    <cellStyle name="Output 35" xfId="36033" xr:uid="{38C637E6-FE2B-47FE-A8FC-78426F144F7E}"/>
    <cellStyle name="Output 35 2" xfId="36034" xr:uid="{F3448BFC-1A91-4D29-9821-75C401C01D63}"/>
    <cellStyle name="Output 35 2 2" xfId="36035" xr:uid="{5BC2C1B0-BE58-43BF-B6E8-68F43A8E2502}"/>
    <cellStyle name="Output 35 2 2 2" xfId="36036" xr:uid="{985390AA-CA95-4631-8EBD-0C09616D2925}"/>
    <cellStyle name="Output 35 3" xfId="36037" xr:uid="{61477DFD-456C-40B9-B13C-13396394290B}"/>
    <cellStyle name="Output 35 4" xfId="36038" xr:uid="{344FF992-68D0-4CCD-9CA2-A2A8439E2E72}"/>
    <cellStyle name="Output 36" xfId="36039" xr:uid="{0DCE6632-3E99-48D1-802A-FC32E72DBDE2}"/>
    <cellStyle name="Output 37" xfId="36040" xr:uid="{56FCA5A8-89E4-470F-A3E3-D687234496DB}"/>
    <cellStyle name="Output 38" xfId="36041" xr:uid="{2F6D9127-53C2-4B35-9160-2A7244F9FEF9}"/>
    <cellStyle name="Output 39" xfId="36042" xr:uid="{8C803F0F-8B0C-4282-B61C-DDDA2FDCF5BC}"/>
    <cellStyle name="Output 4" xfId="36043" xr:uid="{063D3032-4C7E-46F1-BFD0-1E093BD73998}"/>
    <cellStyle name="Output 4 2" xfId="36044" xr:uid="{F8C1B633-DBC0-494E-9C74-0EB32FD1EC44}"/>
    <cellStyle name="Output 4 3" xfId="36045" xr:uid="{B30E8625-91E1-4FE0-BDE0-88F61C9D6B95}"/>
    <cellStyle name="Output 4 4" xfId="36046" xr:uid="{46A7B0BC-7CDE-4EC4-9CBB-1A7328AF5C7B}"/>
    <cellStyle name="Output 40" xfId="36047" xr:uid="{16E9648A-3A10-4DCE-86EB-96F3E3C0899C}"/>
    <cellStyle name="Output 41" xfId="36048" xr:uid="{94ED0005-0DBD-4996-BBE4-C42246D7BC9A}"/>
    <cellStyle name="Output 42" xfId="36049" xr:uid="{5050AF89-C13F-4212-806F-CD3B629048A3}"/>
    <cellStyle name="Output 43" xfId="36050" xr:uid="{E770EFC4-5B8A-44BA-96FE-DEC26D9B6EA9}"/>
    <cellStyle name="Output 44" xfId="36051" xr:uid="{E9C2556E-24D5-418E-A083-BE88A8F99677}"/>
    <cellStyle name="Output 45" xfId="36052" xr:uid="{2C5D2F27-A473-4BD9-AFCA-69548D30E399}"/>
    <cellStyle name="Output 46" xfId="36053" xr:uid="{9E2B3B6D-5557-4B22-B535-92FD6D76D25A}"/>
    <cellStyle name="Output 47" xfId="36054" xr:uid="{CB54F528-7945-499F-A5D1-0BA847733695}"/>
    <cellStyle name="Output 48" xfId="36055" xr:uid="{E34E5F31-5C2E-46A9-96FA-9636F3B9D848}"/>
    <cellStyle name="Output 49" xfId="36056" xr:uid="{8FAF5306-C371-48DD-BB59-4F64BCAD1324}"/>
    <cellStyle name="Output 5" xfId="36057" xr:uid="{2A457D72-6504-4380-B838-23D076C7684D}"/>
    <cellStyle name="Output 50" xfId="36058" xr:uid="{A8523AA4-8434-4735-BF69-E11E43A3F5C6}"/>
    <cellStyle name="Output 51" xfId="36059" xr:uid="{6211FA0F-F8FC-4C4E-BF01-252E8D34C929}"/>
    <cellStyle name="Output 52" xfId="36060" xr:uid="{550251DE-3BEA-4E84-8C59-534734B17324}"/>
    <cellStyle name="Output 53" xfId="36061" xr:uid="{71738DAB-E78A-4DE8-AC94-15FFFD50E8B6}"/>
    <cellStyle name="Output 54" xfId="36062" xr:uid="{FEB88114-4B86-417D-ACF9-E55EF489A2F4}"/>
    <cellStyle name="Output 55" xfId="36063" xr:uid="{DF6A6A80-0A0D-4480-A2C0-92BE963A388F}"/>
    <cellStyle name="Output 56" xfId="36064" xr:uid="{33B3B638-D78D-46F0-B335-A28CE77BB303}"/>
    <cellStyle name="Output 57" xfId="36065" xr:uid="{085BE6AA-BE61-4302-BF7C-7042AFA6C835}"/>
    <cellStyle name="Output 58" xfId="36066" xr:uid="{F36FC7AB-84FE-45A6-AB8B-B371C7C58621}"/>
    <cellStyle name="Output 59" xfId="36067" xr:uid="{EBB9B231-807A-4827-81CC-6D9352CCA5E9}"/>
    <cellStyle name="Output 6" xfId="36068" xr:uid="{F529A291-CE86-47D8-84F0-62603276819B}"/>
    <cellStyle name="Output 60" xfId="36069" xr:uid="{F2F19737-5DFB-486F-A05C-3F2F0DD652FF}"/>
    <cellStyle name="Output 60 2" xfId="36070" xr:uid="{4D184A4C-3B12-4253-80B8-A621A7DBBA6E}"/>
    <cellStyle name="Output 60 2 2" xfId="36071" xr:uid="{BDCDB496-F562-4CE3-83FB-2FD83D3CE518}"/>
    <cellStyle name="Output 60 2 2 2" xfId="36072" xr:uid="{7E643E3E-9FE6-4350-A456-C39B4D754D43}"/>
    <cellStyle name="Output 60 2 3" xfId="36073" xr:uid="{DB18AC08-C370-4577-BF28-9670607D567B}"/>
    <cellStyle name="Output 61" xfId="36074" xr:uid="{1535A424-A576-42C5-A99B-3AFB59BA0C82}"/>
    <cellStyle name="Output 62" xfId="36075" xr:uid="{378B5E5D-1734-42A3-936C-AD665DE7CD4B}"/>
    <cellStyle name="Output 63" xfId="36076" xr:uid="{B79F303D-A56F-401F-93E8-508456A2F2D0}"/>
    <cellStyle name="Output 64" xfId="36077" xr:uid="{4E678E00-71D9-427F-B64B-03E68B753928}"/>
    <cellStyle name="Output 65" xfId="36078" xr:uid="{AF3963F9-CF1C-44B7-8801-30F62557248A}"/>
    <cellStyle name="Output 66" xfId="36079" xr:uid="{92831647-8CB5-46EF-989E-CAC4C77E1FAB}"/>
    <cellStyle name="Output 7" xfId="36080" xr:uid="{6A0C8D0A-2655-47F1-A46A-146B52ECFF0B}"/>
    <cellStyle name="Output 8" xfId="36081" xr:uid="{6ED8C1C9-66D3-459E-9362-C46A4D190264}"/>
    <cellStyle name="Output 9" xfId="36082" xr:uid="{0D5C792A-C743-47A9-81EB-DF74B71817ED}"/>
    <cellStyle name="Output Amounts" xfId="36083" xr:uid="{9525DAD2-79BA-4809-B90D-8F474C1C0012}"/>
    <cellStyle name="Output Column Headings" xfId="36084" xr:uid="{A9EBF3E8-A540-4107-99BE-F6C486B029EF}"/>
    <cellStyle name="Output Line Items" xfId="36085" xr:uid="{21618B23-F9BE-4C7D-A8ED-F14ACCA8666F}"/>
    <cellStyle name="Output Report Heading" xfId="36086" xr:uid="{1C2FAC72-D7F7-4CC4-A08B-19116EB8A5FB}"/>
    <cellStyle name="Output Report Title" xfId="36087" xr:uid="{6F656521-849B-4278-9323-3B4015B081C7}"/>
    <cellStyle name="OutputLbl_RP" xfId="36088" xr:uid="{60657AC0-828F-4AC3-8D0D-361377CB7509}"/>
    <cellStyle name="P" xfId="36089" xr:uid="{38C6A252-7F96-4BB7-A56F-16A23A5C2F32}"/>
    <cellStyle name="P 2" xfId="36090" xr:uid="{9396BFFC-5A79-4EDD-B5DD-89271E97EEA1}"/>
    <cellStyle name="P 2 2" xfId="36091" xr:uid="{51978FAC-BFB8-4AC4-938D-032F638F1598}"/>
    <cellStyle name="P 3" xfId="36092" xr:uid="{DEE8CFD0-66E4-49AB-987B-8DF870296EBF}"/>
    <cellStyle name="Page Number" xfId="36093" xr:uid="{F1E88D8D-DB88-4417-8823-27D32D5D06B1}"/>
    <cellStyle name="Pattern" xfId="36094" xr:uid="{7D4E451A-4D59-4A65-AC4F-45F4220BDF9A}"/>
    <cellStyle name="Percent" xfId="37917" builtinId="5"/>
    <cellStyle name="Percent [0]" xfId="36095" xr:uid="{12B779F5-D44E-466F-B022-6F6E5D3A988E}"/>
    <cellStyle name="Percent [0] 2" xfId="36096" xr:uid="{73D8713E-A38A-44FA-AA96-CF2D0AD63A24}"/>
    <cellStyle name="Percent [1]" xfId="36097" xr:uid="{8B2E9E90-1FC9-4C97-AA2D-C20D1B2AB14D}"/>
    <cellStyle name="Percent [1] 2" xfId="36098" xr:uid="{3148246E-01B4-4F5C-8AFE-EC89DA87ECBD}"/>
    <cellStyle name="Percent [2]" xfId="36099" xr:uid="{5637B9B0-C431-4086-8BE6-3E42E1A2F5E9}"/>
    <cellStyle name="Percent [2] 2" xfId="36100" xr:uid="{FAFCDB86-F860-42AD-AC4D-681C692FC129}"/>
    <cellStyle name="Percent 10" xfId="36101" xr:uid="{ECAFAEF4-0B1F-494E-B0A2-580EC1B83305}"/>
    <cellStyle name="Percent 10 10" xfId="36102" xr:uid="{F07BD568-A78B-4F6C-AFA8-E698917FDDA0}"/>
    <cellStyle name="Percent 10 11" xfId="36103" xr:uid="{E99D587C-7BCA-4A07-A933-324CA55878A6}"/>
    <cellStyle name="Percent 10 12" xfId="36104" xr:uid="{9E3F3EEC-287B-487B-B088-32858DA94D3F}"/>
    <cellStyle name="Percent 10 13" xfId="36105" xr:uid="{AF6E9371-0454-4FF3-9829-DC96387BC042}"/>
    <cellStyle name="Percent 10 14" xfId="36106" xr:uid="{AD3319F8-744B-423D-B1C2-C204A846809D}"/>
    <cellStyle name="Percent 10 15" xfId="36107" xr:uid="{A1E26859-6155-4552-8FC6-9BD9FD261A9F}"/>
    <cellStyle name="Percent 10 16" xfId="36108" xr:uid="{9B493192-35EE-4AD3-83C8-8E78CE546A4F}"/>
    <cellStyle name="Percent 10 17" xfId="36109" xr:uid="{ECAD52C8-A144-4807-8CA4-DBE24AA86770}"/>
    <cellStyle name="Percent 10 18" xfId="36110" xr:uid="{45033905-B4BB-43F3-9BA2-BACA6240126A}"/>
    <cellStyle name="Percent 10 19" xfId="36111" xr:uid="{5CC09C04-FA21-4E73-A117-67FE6981615F}"/>
    <cellStyle name="Percent 10 2" xfId="36112" xr:uid="{6D2F04BB-8E2F-4DBC-A930-FC86CF5AB2AB}"/>
    <cellStyle name="Percent 10 2 2" xfId="36113" xr:uid="{8F3C64B8-C0CF-4BCA-B1D8-C391F6944A7F}"/>
    <cellStyle name="Percent 10 2 3" xfId="36114" xr:uid="{2D49368D-A73B-4ED6-8E4F-99D69C88B2A3}"/>
    <cellStyle name="Percent 10 20" xfId="36115" xr:uid="{82BC8F08-45E6-4711-A9A4-5B564A3F59D7}"/>
    <cellStyle name="Percent 10 21" xfId="36116" xr:uid="{BF844F02-F785-432C-9898-6D3BB8366AE4}"/>
    <cellStyle name="Percent 10 22" xfId="36117" xr:uid="{D1BB3D02-92C3-4322-8E8D-72CB1000F098}"/>
    <cellStyle name="Percent 10 23" xfId="36118" xr:uid="{B993D325-9C69-4695-9B86-0ACE0FCD46FF}"/>
    <cellStyle name="Percent 10 24" xfId="36119" xr:uid="{67F2A39D-CD35-4A36-8AC0-EF8621F35446}"/>
    <cellStyle name="Percent 10 3" xfId="36120" xr:uid="{96F4D8B9-549E-4A56-809C-76889184B03A}"/>
    <cellStyle name="Percent 10 3 2" xfId="36121" xr:uid="{57E6CAE6-0EF2-440A-9572-97CB9F2D8B3C}"/>
    <cellStyle name="Percent 10 3 3" xfId="36122" xr:uid="{8BE92656-AB61-4CCA-854D-42356DE4F511}"/>
    <cellStyle name="Percent 10 4" xfId="36123" xr:uid="{8F4F221E-36E1-4E3F-BA8D-B3AF2AC4F13E}"/>
    <cellStyle name="Percent 10 5" xfId="36124" xr:uid="{CC221624-CBFF-4551-936E-7E472FD24FD5}"/>
    <cellStyle name="Percent 10 6" xfId="36125" xr:uid="{BA25E0AD-D3CF-4283-9151-01BBC8928B26}"/>
    <cellStyle name="Percent 10 7" xfId="36126" xr:uid="{BF472CF9-9722-4ECB-9D80-9CF7A5BC5EBA}"/>
    <cellStyle name="Percent 10 8" xfId="36127" xr:uid="{D36D09C2-592C-4315-8466-8A6F49A12F4B}"/>
    <cellStyle name="Percent 10 9" xfId="36128" xr:uid="{FF1E55DC-C208-4E3D-BA02-BFA11BB7A383}"/>
    <cellStyle name="Percent 11" xfId="36129" xr:uid="{C8EC01F8-DD9B-47EC-BE22-0D5F2462F2F1}"/>
    <cellStyle name="Percent 12" xfId="36130" xr:uid="{CB604D91-289D-4D91-B9A3-C9DA4066A8E2}"/>
    <cellStyle name="Percent 12 10" xfId="36131" xr:uid="{4229BF46-39AB-458F-8A33-4B0236DA092F}"/>
    <cellStyle name="Percent 12 11" xfId="36132" xr:uid="{14C94136-60CE-4695-B129-A12FC6E79B96}"/>
    <cellStyle name="Percent 12 12" xfId="36133" xr:uid="{842A6C39-1A5F-4496-90A9-57A1FE0CB2CA}"/>
    <cellStyle name="Percent 12 13" xfId="36134" xr:uid="{14EF0981-FE4D-4181-A077-8E5715B13039}"/>
    <cellStyle name="Percent 12 14" xfId="36135" xr:uid="{E048C7FD-4A84-4B5E-A476-30CE140A8C63}"/>
    <cellStyle name="Percent 12 15" xfId="36136" xr:uid="{4241E1F4-EF19-4CC8-A29E-12A4A2C682B7}"/>
    <cellStyle name="Percent 12 16" xfId="36137" xr:uid="{63F09478-7F51-4FCE-9C66-747D8BAF6B15}"/>
    <cellStyle name="Percent 12 17" xfId="36138" xr:uid="{F018DBCC-E5F5-41CF-9BA6-A93C4BA39BA8}"/>
    <cellStyle name="Percent 12 18" xfId="36139" xr:uid="{AA05508F-BEF1-4B00-847F-A3265CDED996}"/>
    <cellStyle name="Percent 12 19" xfId="36140" xr:uid="{C9929F24-6980-4665-AD29-44E1157F3E03}"/>
    <cellStyle name="Percent 12 2" xfId="36141" xr:uid="{CFD03637-1CCA-492C-8421-59AA6E1ECCE1}"/>
    <cellStyle name="Percent 12 3" xfId="36142" xr:uid="{F12DF32C-CC46-4C78-9ED2-4EC3F727EFE4}"/>
    <cellStyle name="Percent 12 4" xfId="36143" xr:uid="{B3AACCB6-EF76-4F88-BA62-B307C2184C93}"/>
    <cellStyle name="Percent 12 5" xfId="36144" xr:uid="{47454724-B3EC-4571-B667-34DF016288B7}"/>
    <cellStyle name="Percent 12 6" xfId="36145" xr:uid="{35DB84F7-52E2-461E-B9C1-CEE3F1E4E58B}"/>
    <cellStyle name="Percent 12 7" xfId="36146" xr:uid="{36CEE68A-3F12-49AF-8D2E-2F807F790437}"/>
    <cellStyle name="Percent 12 8" xfId="36147" xr:uid="{8BC31A01-0E18-4183-846C-4F60283E8050}"/>
    <cellStyle name="Percent 12 9" xfId="36148" xr:uid="{54F82CF9-E77A-4C1F-B128-DC188D047AB0}"/>
    <cellStyle name="Percent 13" xfId="36149" xr:uid="{99F3D624-32C1-46DB-B854-756C3F55F618}"/>
    <cellStyle name="Percent 13 10" xfId="36150" xr:uid="{5FFA197B-A71C-4E1E-8D54-7C89D35B77F6}"/>
    <cellStyle name="Percent 13 11" xfId="36151" xr:uid="{8AB87261-2833-4FFF-B263-6EBCEF15D67F}"/>
    <cellStyle name="Percent 13 12" xfId="36152" xr:uid="{0947378E-5567-43AA-802E-98C53A5534B0}"/>
    <cellStyle name="Percent 13 13" xfId="36153" xr:uid="{1679D89C-9894-47F4-93B4-A9D99A16D511}"/>
    <cellStyle name="Percent 13 14" xfId="36154" xr:uid="{DB0F9260-B2E6-4735-9985-2175E874033B}"/>
    <cellStyle name="Percent 13 15" xfId="36155" xr:uid="{C3066B2F-7A00-4C10-8951-842FFB81BE67}"/>
    <cellStyle name="Percent 13 16" xfId="36156" xr:uid="{0402067C-2856-464F-A656-A49D57F8E0EB}"/>
    <cellStyle name="Percent 13 17" xfId="36157" xr:uid="{EDCC6CE7-62FA-45AA-9974-75366B72E855}"/>
    <cellStyle name="Percent 13 18" xfId="36158" xr:uid="{C634BC56-814F-4A88-8B22-0EB0FFCA2AAE}"/>
    <cellStyle name="Percent 13 19" xfId="36159" xr:uid="{2B98D6DF-3C7C-4574-B812-E257FE148ACC}"/>
    <cellStyle name="Percent 13 2" xfId="36160" xr:uid="{0671450B-ECF1-4E86-A2FC-758EDD0D2FDA}"/>
    <cellStyle name="Percent 13 20" xfId="36161" xr:uid="{2CBCEA6A-A06E-46A0-A297-87FA6554956F}"/>
    <cellStyle name="Percent 13 21" xfId="36162" xr:uid="{81E72013-970C-4C45-B9CE-1009191AB668}"/>
    <cellStyle name="Percent 13 3" xfId="36163" xr:uid="{DC175092-9B6C-462D-B659-1EF45E72CAA4}"/>
    <cellStyle name="Percent 13 4" xfId="36164" xr:uid="{9D698F04-CE9A-4A52-A239-708590412850}"/>
    <cellStyle name="Percent 13 5" xfId="36165" xr:uid="{BCC002A1-91B5-4F92-A338-EE782B93C6E2}"/>
    <cellStyle name="Percent 13 6" xfId="36166" xr:uid="{6C65F98C-DFD0-47AC-B40C-96377B9FDF43}"/>
    <cellStyle name="Percent 13 7" xfId="36167" xr:uid="{6A7B7E0A-6D85-4450-AE37-75D339B9BEC6}"/>
    <cellStyle name="Percent 13 8" xfId="36168" xr:uid="{82960055-25F1-44ED-9E98-CB0EB95E9AB7}"/>
    <cellStyle name="Percent 13 9" xfId="36169" xr:uid="{699699B3-2FAE-4BC6-BD20-9CAEF109D290}"/>
    <cellStyle name="Percent 14" xfId="36170" xr:uid="{47386C64-91AC-4BED-A027-8F3E3D7A01C6}"/>
    <cellStyle name="Percent 15" xfId="36171" xr:uid="{279449DA-59ED-458D-B372-79DBAD6DD510}"/>
    <cellStyle name="Percent 16" xfId="36172" xr:uid="{8C7C82A8-35B8-4402-B327-7EEC38DBB314}"/>
    <cellStyle name="Percent 16 10" xfId="36173" xr:uid="{21380C62-9701-4E4C-805C-1E473D4E9CD3}"/>
    <cellStyle name="Percent 16 11" xfId="36174" xr:uid="{D4C94FAB-9211-48F3-8BD1-D8B26B5EC416}"/>
    <cellStyle name="Percent 16 12" xfId="36175" xr:uid="{16FEBDE3-D6F9-401D-BD15-8940011BF7CC}"/>
    <cellStyle name="Percent 16 13" xfId="36176" xr:uid="{1B2268D8-4EA4-4B00-9537-A9740F684A19}"/>
    <cellStyle name="Percent 16 14" xfId="36177" xr:uid="{18F51E77-BD11-4011-97B6-5E1627F5C098}"/>
    <cellStyle name="Percent 16 15" xfId="36178" xr:uid="{7164067B-3AB4-4FED-8465-E12528C1105C}"/>
    <cellStyle name="Percent 16 16" xfId="36179" xr:uid="{47332054-819A-49E1-B36D-42938AEC8D1D}"/>
    <cellStyle name="Percent 16 17" xfId="36180" xr:uid="{C62F467A-524A-4E0F-A3A4-BFEC05D537E7}"/>
    <cellStyle name="Percent 16 18" xfId="36181" xr:uid="{4F58D948-9E2D-40D0-B580-7AD270A1408F}"/>
    <cellStyle name="Percent 16 19" xfId="36182" xr:uid="{00C09463-5E81-419A-BB12-4C50CD15FC37}"/>
    <cellStyle name="Percent 16 2" xfId="36183" xr:uid="{82F6ECEB-F307-4DAC-803C-9C003F3F6828}"/>
    <cellStyle name="Percent 16 3" xfId="36184" xr:uid="{23D0F71A-BD18-4DC7-A4AA-86E895111CC1}"/>
    <cellStyle name="Percent 16 4" xfId="36185" xr:uid="{E893EFDB-25E4-4407-817A-F1EE5DD334DB}"/>
    <cellStyle name="Percent 16 5" xfId="36186" xr:uid="{5A3DBC34-3B9C-48EC-AD56-AD0A448296B2}"/>
    <cellStyle name="Percent 16 6" xfId="36187" xr:uid="{ECD342B9-8A34-4C73-BD21-99F9CA030717}"/>
    <cellStyle name="Percent 16 7" xfId="36188" xr:uid="{23EFFE4D-C6C4-4815-AB59-08A9BC6B152B}"/>
    <cellStyle name="Percent 16 8" xfId="36189" xr:uid="{EB97A5F3-8BB1-4978-A2A0-DC6ACA59BDED}"/>
    <cellStyle name="Percent 16 9" xfId="36190" xr:uid="{4F5CD18F-DD37-4758-916D-53F2CCE43AA3}"/>
    <cellStyle name="Percent 17" xfId="36191" xr:uid="{E5983D19-FD5B-41FF-9DDE-284072492AF7}"/>
    <cellStyle name="Percent 17 10" xfId="36192" xr:uid="{0DA13265-BDDF-4ABC-AD8B-BCB57BD5E7BB}"/>
    <cellStyle name="Percent 17 2" xfId="36193" xr:uid="{0F616B71-40E8-4AF0-9A50-A75EBB62B1E6}"/>
    <cellStyle name="Percent 17 3" xfId="36194" xr:uid="{2BD51A22-D513-4B60-A993-CE1658106F7E}"/>
    <cellStyle name="Percent 17 4" xfId="36195" xr:uid="{FE296486-6DD6-43A5-AA01-0E894705A21A}"/>
    <cellStyle name="Percent 17 5" xfId="36196" xr:uid="{AAE22D60-EEB8-4924-BEA2-BF5DA101EDA5}"/>
    <cellStyle name="Percent 17 6" xfId="36197" xr:uid="{576872EB-E020-417E-AB0D-3F5BC6B68B63}"/>
    <cellStyle name="Percent 17 7" xfId="36198" xr:uid="{D95154D0-C0A1-4E8F-B918-F58CEEC08B8D}"/>
    <cellStyle name="Percent 17 8" xfId="36199" xr:uid="{30BB11F8-A69F-41D5-8FF8-D7414B122FF7}"/>
    <cellStyle name="Percent 17 9" xfId="36200" xr:uid="{F450C9D7-7904-47FC-879A-F36A54AF18D9}"/>
    <cellStyle name="Percent 18" xfId="36201" xr:uid="{5FC17E30-B783-4315-A3BD-505A0C3D68F9}"/>
    <cellStyle name="Percent 19" xfId="36202" xr:uid="{BE239E42-84C4-4382-803C-6E89F3FDC7D5}"/>
    <cellStyle name="Percent 2" xfId="36203" xr:uid="{9D1C8A88-D711-4EED-B503-6AA557BA4EAB}"/>
    <cellStyle name="Percent 2 10" xfId="36204" xr:uid="{1682B16E-E49D-4D42-BEFB-902AC908A48D}"/>
    <cellStyle name="Percent 2 10 2" xfId="36205" xr:uid="{181D6338-8525-4BC1-973E-EF8D99DE708B}"/>
    <cellStyle name="Percent 2 10 3" xfId="36206" xr:uid="{E05222BF-1979-44C3-9CF8-AF59DD95E459}"/>
    <cellStyle name="Percent 2 10 3 2" xfId="36207" xr:uid="{249997EF-6067-43F2-BC5F-EDA42B8BCC93}"/>
    <cellStyle name="Percent 2 11" xfId="36208" xr:uid="{26F6C0EF-49B4-4782-B96A-86F52540B5BA}"/>
    <cellStyle name="Percent 2 12" xfId="36209" xr:uid="{E4317473-5631-49DB-9295-1E6802EE5F60}"/>
    <cellStyle name="Percent 2 12 2" xfId="36210" xr:uid="{4E468DA8-ED90-43EF-9033-B5F54195B929}"/>
    <cellStyle name="Percent 2 13" xfId="36211" xr:uid="{C05B9B24-32B2-46AD-8D92-A1006021325B}"/>
    <cellStyle name="Percent 2 14" xfId="36212" xr:uid="{B64A36C4-7972-4C3B-BC6B-B0FF624C9D88}"/>
    <cellStyle name="Percent 2 15" xfId="36213" xr:uid="{62084D85-FB35-44B9-B0D0-FCEE3333AD92}"/>
    <cellStyle name="Percent 2 16" xfId="36214" xr:uid="{EF89F28A-1000-453C-9F46-9638CC1FCCFA}"/>
    <cellStyle name="Percent 2 17" xfId="36215" xr:uid="{AB853FC5-A70A-4BE9-899B-3C277558BFC6}"/>
    <cellStyle name="Percent 2 18" xfId="36216" xr:uid="{92BD9F0E-2D0D-4EC9-8841-AF0468B36CE0}"/>
    <cellStyle name="Percent 2 19" xfId="36217" xr:uid="{D1837E2D-3228-47C3-BDD6-FF2CB94B7870}"/>
    <cellStyle name="Percent 2 2" xfId="36218" xr:uid="{F3288BFE-BACB-4AA3-82D0-75AAF106CE41}"/>
    <cellStyle name="Percent 2 2 2" xfId="36219" xr:uid="{25999752-0094-4332-9C7D-12260C8943A0}"/>
    <cellStyle name="Percent 2 2 2 2" xfId="36220" xr:uid="{D0A2F239-9FF5-4409-9EE3-C874835F0067}"/>
    <cellStyle name="Percent 2 2 2 3" xfId="36221" xr:uid="{0320A261-BB7D-4849-AF36-39E22AE36B67}"/>
    <cellStyle name="Percent 2 2 2 4" xfId="36222" xr:uid="{807D681E-169C-415B-8FE0-4070707D6675}"/>
    <cellStyle name="Percent 2 2 3" xfId="36223" xr:uid="{8C2E25A6-E172-4487-9C4F-56CC2D9049E3}"/>
    <cellStyle name="Percent 2 2 4" xfId="36224" xr:uid="{6E9BC62F-1EC9-4154-B308-58361E60657E}"/>
    <cellStyle name="Percent 2 2 5" xfId="36225" xr:uid="{B59BA04D-F2CA-454B-A4C0-05CA5BB471C1}"/>
    <cellStyle name="Percent 2 2 6" xfId="36226" xr:uid="{7869F400-752F-4D52-95AD-3FA7D07AB170}"/>
    <cellStyle name="Percent 2 2 7" xfId="36227" xr:uid="{A5DEF208-67ED-4C29-BCF0-779BDC3B8ADB}"/>
    <cellStyle name="Percent 2 2 8" xfId="36228" xr:uid="{4E752D44-C745-41CC-A44A-224BDE36B07A}"/>
    <cellStyle name="Percent 2 2 9" xfId="36229" xr:uid="{41C254AE-6B8C-4FA4-9BFA-D366D3225DC9}"/>
    <cellStyle name="Percent 2 20" xfId="36230" xr:uid="{0520A1FA-602C-4A42-9E5C-08C90A319382}"/>
    <cellStyle name="Percent 2 21" xfId="36231" xr:uid="{BFB3B36C-100F-4017-BF73-D3A9E42CE822}"/>
    <cellStyle name="Percent 2 22" xfId="36232" xr:uid="{36613A6E-E61F-40B6-83D4-18A45B748ACC}"/>
    <cellStyle name="Percent 2 23" xfId="36233" xr:uid="{DBEC509E-1F00-435D-BB33-383CF10ADE24}"/>
    <cellStyle name="Percent 2 24" xfId="36234" xr:uid="{987CDCE1-6EBD-4662-876F-76062CD713CA}"/>
    <cellStyle name="Percent 2 25" xfId="36235" xr:uid="{25FE11AC-99B0-4A48-911F-6A8CF8F74598}"/>
    <cellStyle name="Percent 2 26" xfId="36236" xr:uid="{AD129D02-1910-4C18-87F0-8991DD03758E}"/>
    <cellStyle name="Percent 2 27" xfId="36237" xr:uid="{360F7082-42D9-4052-A786-AE8BFA069DC2}"/>
    <cellStyle name="Percent 2 28" xfId="36238" xr:uid="{68903677-4A07-494F-A509-D1EB1AEF73BF}"/>
    <cellStyle name="Percent 2 29" xfId="36239" xr:uid="{90DD8CE7-C689-42D4-891A-F0A5E837FBAB}"/>
    <cellStyle name="Percent 2 3" xfId="36240" xr:uid="{3AB72C4A-1F93-47CD-9346-9CE7A8F03D64}"/>
    <cellStyle name="Percent 2 3 2" xfId="36241" xr:uid="{B768A8AF-4DB7-4E8B-9E13-42569C86139C}"/>
    <cellStyle name="Percent 2 3 3" xfId="36242" xr:uid="{A292A924-D3E6-4AFF-9245-3011F2B82975}"/>
    <cellStyle name="Percent 2 30" xfId="36243" xr:uid="{5DADFA03-4E62-4AEE-9D19-5D8EF84C7E6A}"/>
    <cellStyle name="Percent 2 31" xfId="36244" xr:uid="{378A49B1-0609-4847-85DC-B29CC22438BF}"/>
    <cellStyle name="Percent 2 32" xfId="36245" xr:uid="{CCE18257-9321-4F14-8D78-684E7E4FCF7E}"/>
    <cellStyle name="Percent 2 33" xfId="36246" xr:uid="{AF360935-4CFA-4078-A956-710BCBD8D687}"/>
    <cellStyle name="Percent 2 34" xfId="36247" xr:uid="{2EE79F15-73F6-4D7A-867E-4C7163F38132}"/>
    <cellStyle name="Percent 2 35" xfId="36248" xr:uid="{500B01F3-8D7B-40F6-819D-4C152A9287A2}"/>
    <cellStyle name="Percent 2 36" xfId="36249" xr:uid="{E4BF7F47-BA7A-4008-AC9D-73D5D71FB42F}"/>
    <cellStyle name="Percent 2 37" xfId="36250" xr:uid="{2BB6A095-09D5-4616-98F6-F4274123D2BD}"/>
    <cellStyle name="Percent 2 38" xfId="36251" xr:uid="{4CAA2C5F-FC97-4938-ACF5-350CAAFBDC4A}"/>
    <cellStyle name="Percent 2 38 2" xfId="36252" xr:uid="{3C4FE0CD-3FAC-4A60-A8BD-9465E2A8DC79}"/>
    <cellStyle name="Percent 2 38 2 2" xfId="36253" xr:uid="{DA1F9AC6-3775-42FD-ABA2-CFF6898182C1}"/>
    <cellStyle name="Percent 2 38 2 2 2" xfId="36254" xr:uid="{A749F3B7-7144-48D3-8FB7-B99D2E8410BD}"/>
    <cellStyle name="Percent 2 38 3" xfId="36255" xr:uid="{34BDE2BF-E012-49CD-8054-68E2F9AFAA36}"/>
    <cellStyle name="Percent 2 39" xfId="36256" xr:uid="{081244C0-794F-4F9E-A544-280E170E3160}"/>
    <cellStyle name="Percent 2 4" xfId="36257" xr:uid="{D7000F3D-6960-4C83-ACBD-E805DFA44113}"/>
    <cellStyle name="Percent 2 4 2" xfId="36258" xr:uid="{C22F7EA2-AEF1-4D7A-BE59-765E87FA00AF}"/>
    <cellStyle name="Percent 2 4 3" xfId="36259" xr:uid="{DF8009A4-FEE3-42D0-9425-DBED5FA167BE}"/>
    <cellStyle name="Percent 2 40" xfId="36260" xr:uid="{D55A6399-1008-40F3-B0DE-3E4F81E1A734}"/>
    <cellStyle name="Percent 2 41" xfId="36261" xr:uid="{79043BE3-4FEE-4739-9CEB-167CBF197632}"/>
    <cellStyle name="Percent 2 42" xfId="36262" xr:uid="{FFD4F4DE-B19A-4E79-8360-C3B6C89DCBE0}"/>
    <cellStyle name="Percent 2 43" xfId="36263" xr:uid="{E8A975E9-D519-4D9D-BEE6-28825D8E2169}"/>
    <cellStyle name="Percent 2 44" xfId="36264" xr:uid="{AC9A2CB4-BB1C-476B-93E8-13884BA1C2A0}"/>
    <cellStyle name="Percent 2 45" xfId="36265" xr:uid="{65211947-310E-49E7-997C-B65A1FEEB083}"/>
    <cellStyle name="Percent 2 46" xfId="36266" xr:uid="{96E9F264-DBDC-475D-874C-1B9E4242E888}"/>
    <cellStyle name="Percent 2 47" xfId="36267" xr:uid="{180DF820-9C2E-4323-B020-BF82949F96F3}"/>
    <cellStyle name="Percent 2 48" xfId="36268" xr:uid="{070AA633-6C7A-48B0-B745-DE4215E85CBA}"/>
    <cellStyle name="Percent 2 49" xfId="36269" xr:uid="{071389AD-2260-4F7A-B41B-105BDF2A805A}"/>
    <cellStyle name="Percent 2 5" xfId="36270" xr:uid="{14DEFFA8-CB8F-4F6B-A8D4-F3917A0469A0}"/>
    <cellStyle name="Percent 2 5 2" xfId="36271" xr:uid="{9889F0B6-C833-4FD8-BA86-B7D70C179E3E}"/>
    <cellStyle name="Percent 2 5 3" xfId="36272" xr:uid="{EE28B7DB-22FC-4E07-9B2D-68E815F6F1D5}"/>
    <cellStyle name="Percent 2 50" xfId="36273" xr:uid="{3B7B1789-89FC-482E-8459-F763F9D85A90}"/>
    <cellStyle name="Percent 2 51" xfId="36274" xr:uid="{72854A00-0332-406E-9DFB-67BB30E73835}"/>
    <cellStyle name="Percent 2 52" xfId="36275" xr:uid="{16E8513B-8365-47E7-BF09-9DFCCE3D9997}"/>
    <cellStyle name="Percent 2 53" xfId="36276" xr:uid="{BC65CAED-7AEC-4972-BC71-9DF004DA07FB}"/>
    <cellStyle name="Percent 2 54" xfId="36277" xr:uid="{56038496-CA9E-4F66-85FA-921035A250AC}"/>
    <cellStyle name="Percent 2 55" xfId="36278" xr:uid="{959CF262-2B55-4978-A991-0079A047EBB6}"/>
    <cellStyle name="Percent 2 56" xfId="36279" xr:uid="{C97A572E-DC0E-466C-814D-74A8CC238236}"/>
    <cellStyle name="Percent 2 57" xfId="36280" xr:uid="{ACB7EE37-EA65-4283-A448-B383D650E47E}"/>
    <cellStyle name="Percent 2 58" xfId="36281" xr:uid="{4853AC61-8BF8-4688-AC57-23B9D587975F}"/>
    <cellStyle name="Percent 2 59" xfId="36282" xr:uid="{F029CF31-CD77-4674-9E7A-DF400E998435}"/>
    <cellStyle name="Percent 2 6" xfId="36283" xr:uid="{A367E6DB-300F-49D1-B75C-22FEFF81A0CB}"/>
    <cellStyle name="Percent 2 6 2" xfId="36284" xr:uid="{56F48F1D-2C4D-45CE-B1B3-E0FF5AE650DE}"/>
    <cellStyle name="Percent 2 6 3" xfId="36285" xr:uid="{0C53931C-8D00-4EF1-A2B9-DA999575F058}"/>
    <cellStyle name="Percent 2 60" xfId="36286" xr:uid="{4F96518F-9068-4D83-893B-519E59794A91}"/>
    <cellStyle name="Percent 2 61" xfId="36287" xr:uid="{F004820E-A71E-4379-B613-7FF207D1FD8F}"/>
    <cellStyle name="Percent 2 62" xfId="36288" xr:uid="{7B8E6E93-9812-4376-9048-54E94E01A0EC}"/>
    <cellStyle name="Percent 2 63" xfId="36289" xr:uid="{2ABAA0C1-C421-456E-9615-BF30D8FAEF50}"/>
    <cellStyle name="Percent 2 63 2" xfId="36290" xr:uid="{62D19F4F-7EEE-4782-ADA3-C735D95E7CE4}"/>
    <cellStyle name="Percent 2 64" xfId="36291" xr:uid="{6B679750-E883-44C4-995D-7E226C34F6FB}"/>
    <cellStyle name="Percent 2 65" xfId="36292" xr:uid="{EFEE6621-D08E-407F-903B-D56594F5F02C}"/>
    <cellStyle name="Percent 2 66" xfId="36293" xr:uid="{4C0D5925-5FD4-400C-981D-F9B16B2A7791}"/>
    <cellStyle name="Percent 2 67" xfId="36294" xr:uid="{0BF9B32C-0E6F-437A-BEA9-5F1ADAD6007E}"/>
    <cellStyle name="Percent 2 68" xfId="36295" xr:uid="{60CF81D5-8AD8-4CA5-BEB6-E9FE5B6A74F9}"/>
    <cellStyle name="Percent 2 69" xfId="36296" xr:uid="{6E004842-26D6-423E-B03D-DA2B1299BE14}"/>
    <cellStyle name="Percent 2 7" xfId="36297" xr:uid="{E8E54232-C8D9-4F09-984D-FCA991851016}"/>
    <cellStyle name="Percent 2 7 2" xfId="36298" xr:uid="{79A702BA-514A-47A4-B0F3-C1ACC9AB43E7}"/>
    <cellStyle name="Percent 2 70" xfId="36299" xr:uid="{85AB4C85-F0B9-4592-BD71-E62D89BA2179}"/>
    <cellStyle name="Percent 2 8" xfId="36300" xr:uid="{82C60644-F881-44E1-A2CB-12F396BB2939}"/>
    <cellStyle name="Percent 2 8 2" xfId="36301" xr:uid="{8F643932-87E3-4F91-A36D-FE45DCA9E720}"/>
    <cellStyle name="Percent 2 9" xfId="36302" xr:uid="{00E2946D-8E97-4809-8EDE-985CBB673C17}"/>
    <cellStyle name="Percent 2 9 2" xfId="36303" xr:uid="{E188D851-F11E-4E09-AD8C-213713EE8FE9}"/>
    <cellStyle name="Percent 20" xfId="36304" xr:uid="{D5F5046C-1E5E-41DC-803B-F612B4FD6CAB}"/>
    <cellStyle name="Percent 21" xfId="36305" xr:uid="{6E90DBA8-5412-453C-B0AE-FC986AE1EB3B}"/>
    <cellStyle name="Percent 21 2" xfId="36306" xr:uid="{57B147B0-2C02-48E5-A0E6-D4E28BBE1587}"/>
    <cellStyle name="Percent 21 3" xfId="36307" xr:uid="{601689DF-BAA2-461C-B513-A798582FB0FE}"/>
    <cellStyle name="Percent 22" xfId="36308" xr:uid="{15A32BE8-F65B-40C3-A7EC-D10D6B18E97B}"/>
    <cellStyle name="Percent 22 10" xfId="36309" xr:uid="{BC758DB9-C6FE-4B3A-B399-D659BE661541}"/>
    <cellStyle name="Percent 22 11" xfId="36310" xr:uid="{FC7AF89E-6D1E-44E0-B4AC-0C811BC1CF24}"/>
    <cellStyle name="Percent 22 12" xfId="36311" xr:uid="{3773B45A-3242-4312-92F0-BF7889CCF6B6}"/>
    <cellStyle name="Percent 22 13" xfId="36312" xr:uid="{3ACC2A79-7156-412A-8239-6B87C1C17D3D}"/>
    <cellStyle name="Percent 22 14" xfId="36313" xr:uid="{79F692A8-8F56-4B4C-98DC-EC2DC4B4EC8A}"/>
    <cellStyle name="Percent 22 15" xfId="36314" xr:uid="{C910D5DF-D49A-428C-985F-1F09096D31A5}"/>
    <cellStyle name="Percent 22 16" xfId="36315" xr:uid="{B6D9E74E-D057-4C39-8538-7C6C89515BEA}"/>
    <cellStyle name="Percent 22 17" xfId="36316" xr:uid="{D6CBE467-8014-4A63-A59F-CB19B8CF57F6}"/>
    <cellStyle name="Percent 22 18" xfId="36317" xr:uid="{FDA18719-7A80-4585-944C-DCA52D8490E3}"/>
    <cellStyle name="Percent 22 19" xfId="36318" xr:uid="{FDDAC0CC-34E6-46E4-8152-35ABCAA92857}"/>
    <cellStyle name="Percent 22 2" xfId="36319" xr:uid="{FC0CEB6F-42F4-4889-A351-7DB0A59A6375}"/>
    <cellStyle name="Percent 22 20" xfId="36320" xr:uid="{1D15CCA5-4A82-45A2-8D10-110EB5FD3601}"/>
    <cellStyle name="Percent 22 21" xfId="36321" xr:uid="{E3E55F2F-170E-4087-9E71-1BD943BE9C55}"/>
    <cellStyle name="Percent 22 3" xfId="36322" xr:uid="{6875EC41-456C-4AA9-8906-F1553C740656}"/>
    <cellStyle name="Percent 22 4" xfId="36323" xr:uid="{78905C64-F849-4F03-A330-93FA1CD5A7DB}"/>
    <cellStyle name="Percent 22 5" xfId="36324" xr:uid="{1E6C3841-A5AA-49A6-B674-3E226C259BBC}"/>
    <cellStyle name="Percent 22 6" xfId="36325" xr:uid="{DC79556B-B14C-4141-8AE5-6DE8E5AE61DF}"/>
    <cellStyle name="Percent 22 7" xfId="36326" xr:uid="{09E03474-4955-401F-B708-BA8417EAD6D9}"/>
    <cellStyle name="Percent 22 8" xfId="36327" xr:uid="{39A8900B-2688-45E8-A0B3-93F98591CEA3}"/>
    <cellStyle name="Percent 22 9" xfId="36328" xr:uid="{00340CE3-5924-4FDD-9AA0-A0F20A9E1F97}"/>
    <cellStyle name="Percent 23" xfId="36329" xr:uid="{271162FC-8C6B-44F1-B4C8-7459B1D4EFC6}"/>
    <cellStyle name="Percent 24" xfId="36330" xr:uid="{8F8207F7-AB13-4D85-86AB-7CBA81201C6D}"/>
    <cellStyle name="Percent 25" xfId="36331" xr:uid="{EC810A1F-EEF8-408E-87E9-2A8EED28B233}"/>
    <cellStyle name="Percent 26" xfId="36332" xr:uid="{443BD30E-BD81-43C0-BFF1-838FDDA7766F}"/>
    <cellStyle name="Percent 27" xfId="36333" xr:uid="{1986B82C-8A77-4467-909B-271CD975C733}"/>
    <cellStyle name="Percent 27 10" xfId="36334" xr:uid="{32E1A0FD-DFE5-45A9-B64B-885C7B1486E0}"/>
    <cellStyle name="Percent 27 11" xfId="36335" xr:uid="{BEA03AD7-7591-4234-AAE3-80ACAA5F46EB}"/>
    <cellStyle name="Percent 27 12" xfId="36336" xr:uid="{65861D73-DC2F-48EB-9DB3-7F0439B6B4F1}"/>
    <cellStyle name="Percent 27 13" xfId="36337" xr:uid="{1E86C2D8-13FE-4058-B983-1D40B8132C87}"/>
    <cellStyle name="Percent 27 14" xfId="36338" xr:uid="{512F3A9C-547A-47FC-8DD4-9FF0DFA2C3A8}"/>
    <cellStyle name="Percent 27 15" xfId="36339" xr:uid="{D0C3BA80-7661-41D4-BD14-D49B7AAEC3B0}"/>
    <cellStyle name="Percent 27 16" xfId="36340" xr:uid="{B2623F79-7803-4DA6-A6C5-F1F0DAC61B62}"/>
    <cellStyle name="Percent 27 17" xfId="36341" xr:uid="{02550320-BD54-48BF-8221-02E20F7108C7}"/>
    <cellStyle name="Percent 27 18" xfId="36342" xr:uid="{F08125DF-FB0D-4F7A-B2C3-02390EFF1365}"/>
    <cellStyle name="Percent 27 2" xfId="36343" xr:uid="{D33ECAD1-1616-4246-B6BB-88AE033F99A9}"/>
    <cellStyle name="Percent 27 3" xfId="36344" xr:uid="{8D536A5D-27A4-4B20-B46D-E2A87D1947FB}"/>
    <cellStyle name="Percent 27 4" xfId="36345" xr:uid="{52034EF6-D4EB-478D-B90F-1C3FEF4799B4}"/>
    <cellStyle name="Percent 27 5" xfId="36346" xr:uid="{4FF067EC-A175-4ED4-8261-7189A0E141AE}"/>
    <cellStyle name="Percent 27 6" xfId="36347" xr:uid="{1027053F-26E3-4E98-8A62-D457AC357FFB}"/>
    <cellStyle name="Percent 27 7" xfId="36348" xr:uid="{20D2426E-69B1-4CF2-AE53-E1FDABDA3B85}"/>
    <cellStyle name="Percent 27 8" xfId="36349" xr:uid="{42314410-5273-4EF9-B958-40986720F0F0}"/>
    <cellStyle name="Percent 27 9" xfId="36350" xr:uid="{56AB0347-F9D8-4886-81F5-2BFF35975311}"/>
    <cellStyle name="Percent 28" xfId="36351" xr:uid="{6E29B47A-0766-40A1-B900-F7414DA57B01}"/>
    <cellStyle name="Percent 28 10" xfId="36352" xr:uid="{B2654E0E-17E8-4512-9862-293BCB0C9738}"/>
    <cellStyle name="Percent 28 11" xfId="36353" xr:uid="{06549EA9-E153-4EC9-918A-4ACEFB17139E}"/>
    <cellStyle name="Percent 28 12" xfId="36354" xr:uid="{EBEC033F-9653-4A4F-B1D2-D9A67F5924B5}"/>
    <cellStyle name="Percent 28 13" xfId="36355" xr:uid="{D7B62D30-71E8-4B1E-9C8E-F7C272A041A1}"/>
    <cellStyle name="Percent 28 14" xfId="36356" xr:uid="{544409CD-D250-47D8-92BC-543CDAAF1D31}"/>
    <cellStyle name="Percent 28 15" xfId="36357" xr:uid="{89BFA6AE-761E-40E3-B811-7DB8BE59A642}"/>
    <cellStyle name="Percent 28 16" xfId="36358" xr:uid="{9981E30F-3908-49F8-A8A1-12DFFC5A406D}"/>
    <cellStyle name="Percent 28 17" xfId="36359" xr:uid="{35FBB96D-012F-4391-9EB4-F850A7B15305}"/>
    <cellStyle name="Percent 28 18" xfId="36360" xr:uid="{E77642B1-CE59-4422-A63A-1E5C9DFFC20D}"/>
    <cellStyle name="Percent 28 19" xfId="36361" xr:uid="{8F0D7213-7DC6-4D6D-921A-46582AD4B479}"/>
    <cellStyle name="Percent 28 2" xfId="36362" xr:uid="{F10EF9E3-0302-4341-98CA-B11163166E7B}"/>
    <cellStyle name="Percent 28 3" xfId="36363" xr:uid="{9A3DA606-06BC-4484-8293-5F6146FEF92B}"/>
    <cellStyle name="Percent 28 4" xfId="36364" xr:uid="{9EC2A627-15EE-48A3-8ECF-E8886A571A53}"/>
    <cellStyle name="Percent 28 5" xfId="36365" xr:uid="{E3DB5822-5F27-45CD-8E2D-46197331BEEA}"/>
    <cellStyle name="Percent 28 6" xfId="36366" xr:uid="{363A96BB-3583-46E9-A724-2061C7803AF7}"/>
    <cellStyle name="Percent 28 7" xfId="36367" xr:uid="{D6323E13-7962-4E42-813F-318A21FAA1BA}"/>
    <cellStyle name="Percent 28 8" xfId="36368" xr:uid="{07D00A2E-80AE-4585-BC2E-2B2E4F4BD505}"/>
    <cellStyle name="Percent 28 9" xfId="36369" xr:uid="{88B29AD7-53D1-471A-A1E1-D9540AC43770}"/>
    <cellStyle name="Percent 29" xfId="36370" xr:uid="{FA106903-7C14-4EC0-AE1D-B9D62FE084E0}"/>
    <cellStyle name="Percent 3" xfId="36371" xr:uid="{2FD3804D-B67C-408F-9F1B-098052601500}"/>
    <cellStyle name="Percent 3 2" xfId="36372" xr:uid="{7837E587-08DC-442E-9B43-345E8090F05A}"/>
    <cellStyle name="Percent 3 2 2" xfId="36373" xr:uid="{74F1334E-8FD8-4203-A363-4FC812F675A8}"/>
    <cellStyle name="Percent 3 2 2 2" xfId="36374" xr:uid="{93BD6A32-50D0-4323-A0D9-D4A16901C9D7}"/>
    <cellStyle name="Percent 3 2 3" xfId="36375" xr:uid="{53361852-6C39-437C-B15A-F3685E6FD008}"/>
    <cellStyle name="Percent 3 3" xfId="36376" xr:uid="{AF36F19C-D788-405E-BDCE-25C60F04B444}"/>
    <cellStyle name="Percent 3 3 2" xfId="36377" xr:uid="{384468E8-D75D-47EB-A560-3346F44DB731}"/>
    <cellStyle name="Percent 3 3 3" xfId="36378" xr:uid="{804CD4C3-D736-4FEB-A989-9ABA944B5D44}"/>
    <cellStyle name="Percent 3 4" xfId="36379" xr:uid="{60F5EF09-6885-46B8-8473-D525227D1356}"/>
    <cellStyle name="Percent 30" xfId="36380" xr:uid="{E864EB6E-553C-4E05-8F8F-10CA1A0BE580}"/>
    <cellStyle name="Percent 30 10" xfId="36381" xr:uid="{C6F24C8A-93B8-435B-B458-75D6529D944F}"/>
    <cellStyle name="Percent 30 11" xfId="36382" xr:uid="{83F77DB3-C4C7-419E-8F63-6A03FD1A3FA8}"/>
    <cellStyle name="Percent 30 12" xfId="36383" xr:uid="{854C3A88-5E4E-4E7E-B934-894BEBDA2D8B}"/>
    <cellStyle name="Percent 30 13" xfId="36384" xr:uid="{372D81E4-A782-480E-8A3F-84F8A0AC1EE9}"/>
    <cellStyle name="Percent 30 14" xfId="36385" xr:uid="{6B0FD427-2B46-4A42-BFB3-700AC6443A80}"/>
    <cellStyle name="Percent 30 15" xfId="36386" xr:uid="{1FD7FF27-8E8A-418B-AEB8-82A1C1B097D3}"/>
    <cellStyle name="Percent 30 2" xfId="36387" xr:uid="{86115B26-7069-4257-8C7E-CAF32B179C66}"/>
    <cellStyle name="Percent 30 3" xfId="36388" xr:uid="{503C42B2-F0EB-4341-9CA7-8D25FB5E22F6}"/>
    <cellStyle name="Percent 30 4" xfId="36389" xr:uid="{C8325251-20CC-4014-A0BF-EFA4D4B4508F}"/>
    <cellStyle name="Percent 30 5" xfId="36390" xr:uid="{93E98DD9-54EE-4C72-8A2D-2259D2D2F5F9}"/>
    <cellStyle name="Percent 30 6" xfId="36391" xr:uid="{CB0E639E-4DEA-48A4-AEFD-BDFD44849915}"/>
    <cellStyle name="Percent 30 7" xfId="36392" xr:uid="{86A134D9-2FA4-4616-8385-D87C15FB3BFA}"/>
    <cellStyle name="Percent 30 8" xfId="36393" xr:uid="{8AA8074B-A563-4EA0-A0D3-02D365533C09}"/>
    <cellStyle name="Percent 30 9" xfId="36394" xr:uid="{959669EE-0B89-495A-8FC0-46C80B92A36C}"/>
    <cellStyle name="Percent 31" xfId="36395" xr:uid="{95AE41A7-EB34-4AA0-A140-3DD5C43B5AEE}"/>
    <cellStyle name="Percent 32" xfId="36396" xr:uid="{B3DF29C0-2E78-4D2F-BA79-1AEC00B66F6D}"/>
    <cellStyle name="Percent 33" xfId="10" xr:uid="{97977187-2077-4D63-99F0-06BC717478D1}"/>
    <cellStyle name="Percent 34" xfId="7" xr:uid="{8A90C62B-8641-4191-A966-69499A787A46}"/>
    <cellStyle name="Percent 36" xfId="36397" xr:uid="{1DC2459A-7A0E-4E90-8322-84FE0D7E4743}"/>
    <cellStyle name="Percent 36 2" xfId="36398" xr:uid="{80EE5DB7-236E-45DA-9CD9-EB2112ED1E2B}"/>
    <cellStyle name="Percent 36 3" xfId="36399" xr:uid="{4357C3F1-9FF3-4D4D-BBC7-86C7512CFFD6}"/>
    <cellStyle name="Percent 36 4" xfId="36400" xr:uid="{8DC6E4A6-DFC8-4BE5-B741-E878DC5493B7}"/>
    <cellStyle name="Percent 36 5" xfId="36401" xr:uid="{C79E2E58-E878-4907-85E2-7A4DCF371E0B}"/>
    <cellStyle name="Percent 36 6" xfId="36402" xr:uid="{2EF952E6-5728-4B1A-80E0-7FC8A901055F}"/>
    <cellStyle name="Percent 36 7" xfId="36403" xr:uid="{DF33E19C-3ADD-470F-A1B6-1926B31C7D6B}"/>
    <cellStyle name="Percent 36 8" xfId="36404" xr:uid="{DDC35863-FC03-4696-9083-9E05A0AB10BC}"/>
    <cellStyle name="Percent 36 9" xfId="36405" xr:uid="{C46B19F3-2846-4BBB-9C93-62C743742298}"/>
    <cellStyle name="Percent 39 2" xfId="36406" xr:uid="{725F4E46-7EA5-456D-BE62-68DB81C0364F}"/>
    <cellStyle name="Percent 39 3" xfId="36407" xr:uid="{AAD4D886-3A72-4C20-8D67-E26BCA3A7C1A}"/>
    <cellStyle name="Percent 39 4" xfId="36408" xr:uid="{2607CE08-243C-4057-AF7E-B5B35A5CFA83}"/>
    <cellStyle name="Percent 39 5" xfId="36409" xr:uid="{E967C591-0A02-4F13-9395-C2320BA9FF50}"/>
    <cellStyle name="Percent 39 6" xfId="36410" xr:uid="{57658FC2-2E9D-4616-A1F4-14876E1AF557}"/>
    <cellStyle name="Percent 39 7" xfId="36411" xr:uid="{6C4DE9BD-ABF4-420E-8F7D-1BE45748CE6E}"/>
    <cellStyle name="Percent 39 8" xfId="36412" xr:uid="{608663CE-7BA7-45FE-B307-B0B948E229F4}"/>
    <cellStyle name="Percent 39 9" xfId="36413" xr:uid="{4DB7AB88-7BB4-498C-B081-EA0DDC0A9876}"/>
    <cellStyle name="Percent 4" xfId="36414" xr:uid="{80268EBA-5EA1-40A3-85F4-2207D52307ED}"/>
    <cellStyle name="Percent 4 10" xfId="36415" xr:uid="{566B25E8-E0C5-42E9-9A1A-57296EC1012E}"/>
    <cellStyle name="Percent 4 11" xfId="36416" xr:uid="{B86314F4-49CD-42B1-9BCD-ADC01D24C023}"/>
    <cellStyle name="Percent 4 12" xfId="36417" xr:uid="{98EE7A68-C45D-4B17-826E-9BF0163460DB}"/>
    <cellStyle name="Percent 4 13" xfId="36418" xr:uid="{16994E5C-85AC-41CA-9B04-E6527F58C8ED}"/>
    <cellStyle name="Percent 4 14" xfId="36419" xr:uid="{B4C958B5-EFD5-4685-8E64-819CC7C3B646}"/>
    <cellStyle name="Percent 4 15" xfId="36420" xr:uid="{E6322D94-1232-420F-9BB7-0877E44F5C17}"/>
    <cellStyle name="Percent 4 16" xfId="36421" xr:uid="{FE31C108-9C92-4486-85E3-79D0E7908557}"/>
    <cellStyle name="Percent 4 17" xfId="36422" xr:uid="{79712F28-F5F4-4C73-B113-B242C124406A}"/>
    <cellStyle name="Percent 4 18" xfId="36423" xr:uid="{CCFAD6B0-E579-4459-B4C0-18AF80126123}"/>
    <cellStyle name="Percent 4 19" xfId="36424" xr:uid="{4041AA9D-1E38-4316-B55B-D60D8A66AF9E}"/>
    <cellStyle name="Percent 4 2" xfId="36425" xr:uid="{3886C84F-BCB0-4E48-8C93-5F839364FFC2}"/>
    <cellStyle name="Percent 4 2 2" xfId="36426" xr:uid="{95FF67D3-05EF-4533-A73F-0CFBA44BAED2}"/>
    <cellStyle name="Percent 4 20" xfId="36427" xr:uid="{7A087F63-6F25-4B09-9E11-AA3CB3ED04D1}"/>
    <cellStyle name="Percent 4 21" xfId="36428" xr:uid="{F826D10A-3712-4155-A7D8-05113B3FF44B}"/>
    <cellStyle name="Percent 4 22" xfId="36429" xr:uid="{55CCA205-FB90-4E4A-8E9B-C522D76A00E3}"/>
    <cellStyle name="Percent 4 23" xfId="36430" xr:uid="{127A96A4-DC9F-43BC-B9B8-6B2D093EEED1}"/>
    <cellStyle name="Percent 4 24" xfId="36431" xr:uid="{AA1B3CAF-BDF1-4F23-AAF7-FA1A5CA75575}"/>
    <cellStyle name="Percent 4 25" xfId="36432" xr:uid="{BDB70DDC-2079-43E5-934A-6BAFC4715984}"/>
    <cellStyle name="Percent 4 26" xfId="36433" xr:uid="{890E18D0-C343-41C9-A119-053225D2D5AB}"/>
    <cellStyle name="Percent 4 27" xfId="36434" xr:uid="{EF3DD88E-E44E-4953-936A-C5DDDD7262A5}"/>
    <cellStyle name="Percent 4 28" xfId="36435" xr:uid="{5A4D7519-96DC-4760-BF66-E26A640B3979}"/>
    <cellStyle name="Percent 4 29" xfId="36436" xr:uid="{24D6089D-D5CD-4787-AFBC-B4151CFEBC64}"/>
    <cellStyle name="Percent 4 3" xfId="36437" xr:uid="{5C344384-3C34-4BAE-A39E-21336CFF80B6}"/>
    <cellStyle name="Percent 4 30" xfId="36438" xr:uid="{F81D25B3-31A6-4E12-AF44-4A57768EB255}"/>
    <cellStyle name="Percent 4 31" xfId="36439" xr:uid="{55147998-E906-4770-AF86-6C44C97B4422}"/>
    <cellStyle name="Percent 4 32" xfId="36440" xr:uid="{B88CF631-96B5-4603-88D6-E3C7C43BFC36}"/>
    <cellStyle name="Percent 4 4" xfId="36441" xr:uid="{81647C6C-1FB7-40F4-A9FA-A5C18AB94EFF}"/>
    <cellStyle name="Percent 4 5" xfId="36442" xr:uid="{A2914473-2ABB-443A-B23F-F7CA39746AD3}"/>
    <cellStyle name="Percent 4 6" xfId="36443" xr:uid="{888659A0-BA68-470B-A31C-6AD215C4CA4A}"/>
    <cellStyle name="Percent 4 7" xfId="36444" xr:uid="{E632EC82-D542-419E-A082-2E9F825385A9}"/>
    <cellStyle name="Percent 4 8" xfId="36445" xr:uid="{1842619F-F7B4-49A7-A0DC-B00DE63FE082}"/>
    <cellStyle name="Percent 4 9" xfId="36446" xr:uid="{284FD338-54A4-40C3-88BC-B135D0698BB3}"/>
    <cellStyle name="Percent 43" xfId="36447" xr:uid="{CADA2299-61D6-4FE5-AD8A-533D5FD80C81}"/>
    <cellStyle name="Percent 47" xfId="36448" xr:uid="{1B9916CD-2F3C-47D8-9694-45931AF99E56}"/>
    <cellStyle name="Percent 5" xfId="36449" xr:uid="{FA6C42D0-AA4B-4782-B511-329A800195DF}"/>
    <cellStyle name="Percent 5 10" xfId="36450" xr:uid="{B0C2B2FF-7B2E-46DC-93A7-D25FB73CE6DD}"/>
    <cellStyle name="Percent 5 11" xfId="36451" xr:uid="{2D1855C3-9825-451A-BFBB-8D8200F20158}"/>
    <cellStyle name="Percent 5 12" xfId="36452" xr:uid="{189E66F6-7A93-4867-8572-0173DCD27B77}"/>
    <cellStyle name="Percent 5 13" xfId="36453" xr:uid="{3550E05A-D915-4943-A3E9-7645D2040124}"/>
    <cellStyle name="Percent 5 14" xfId="36454" xr:uid="{3197D10D-9CDE-48B2-9026-B1B7D04955E5}"/>
    <cellStyle name="Percent 5 15" xfId="36455" xr:uid="{BF43B6AD-B44B-4CAB-92C0-E18ADD6A1F40}"/>
    <cellStyle name="Percent 5 16" xfId="36456" xr:uid="{6B041E70-722F-4B3E-8790-152008EE0CEF}"/>
    <cellStyle name="Percent 5 2" xfId="36457" xr:uid="{7D4906FB-F166-4077-8A5C-CBB3CE8FDC69}"/>
    <cellStyle name="Percent 5 2 2" xfId="36458" xr:uid="{EB0C7D02-CACB-4F50-8A14-DBB20DC681C2}"/>
    <cellStyle name="Percent 5 3" xfId="36459" xr:uid="{97578890-9889-4003-86A2-AEEDE893DC29}"/>
    <cellStyle name="Percent 5 4" xfId="36460" xr:uid="{7BDAC0AE-89A0-4C3A-84C8-92498E26D297}"/>
    <cellStyle name="Percent 5 5" xfId="36461" xr:uid="{1AFF5B58-D45E-4077-BD41-C96FE5FA87E3}"/>
    <cellStyle name="Percent 5 6" xfId="36462" xr:uid="{793DA740-11A5-4E32-8938-F698CC059726}"/>
    <cellStyle name="Percent 5 7" xfId="36463" xr:uid="{9F997EBE-595D-4198-B5B4-DC2D70060FCD}"/>
    <cellStyle name="Percent 5 8" xfId="36464" xr:uid="{4493017C-CFF8-4C6D-999B-047E15776F77}"/>
    <cellStyle name="Percent 5 9" xfId="36465" xr:uid="{36D0A208-645A-424E-A4C8-CB4E770B438E}"/>
    <cellStyle name="Percent 6" xfId="36466" xr:uid="{C243A4F9-8BDC-4296-95B8-F3DE2D9501FD}"/>
    <cellStyle name="Percent 6 2" xfId="36467" xr:uid="{684D4DF0-0730-4ED0-9A53-43AE1A03CC74}"/>
    <cellStyle name="Percent 6 3" xfId="36468" xr:uid="{4B998540-BB92-4FF2-846B-AE2E4D1AD7DC}"/>
    <cellStyle name="Percent 6 4" xfId="36469" xr:uid="{D9B4E529-D145-404F-ADE2-695C17FB108E}"/>
    <cellStyle name="Percent 7" xfId="36470" xr:uid="{6D130BEE-534B-4D67-B68F-90528C3A6664}"/>
    <cellStyle name="Percent 7 10" xfId="36471" xr:uid="{5B310824-6E36-41FB-AB0F-8BBE9B910271}"/>
    <cellStyle name="Percent 7 11" xfId="36472" xr:uid="{5083F37D-1BDF-4393-897E-24EE97000B7D}"/>
    <cellStyle name="Percent 7 12" xfId="36473" xr:uid="{F8D7E060-0452-4468-9124-F913F230CA5D}"/>
    <cellStyle name="Percent 7 13" xfId="36474" xr:uid="{39AD6970-FE56-4B94-8BC5-D0DCD87113DA}"/>
    <cellStyle name="Percent 7 14" xfId="36475" xr:uid="{BBDA0CE4-92D8-4501-B788-4C02BD4BDCF6}"/>
    <cellStyle name="Percent 7 15" xfId="36476" xr:uid="{1E7D5FF7-B815-4D41-9226-AAC8E914EFAB}"/>
    <cellStyle name="Percent 7 16" xfId="36477" xr:uid="{4F97679B-49C7-4792-ACFF-DF6181A411B4}"/>
    <cellStyle name="Percent 7 17" xfId="36478" xr:uid="{4AB199BF-C323-4B54-8B91-4D5F64E8D7B0}"/>
    <cellStyle name="Percent 7 18" xfId="36479" xr:uid="{C77AF43C-7716-46EC-AE5F-1965D3197984}"/>
    <cellStyle name="Percent 7 19" xfId="36480" xr:uid="{00352AD7-8E2C-477D-B1D0-03BF97F48E26}"/>
    <cellStyle name="Percent 7 2" xfId="36481" xr:uid="{BE7E11A6-B6A3-424C-844C-082FF800F551}"/>
    <cellStyle name="Percent 7 2 2" xfId="36482" xr:uid="{C1BD3C5C-BDF1-4C29-8043-6CCE0302C716}"/>
    <cellStyle name="Percent 7 2 3" xfId="36483" xr:uid="{3DFB3FB6-457B-4D55-8690-44E232D89A2C}"/>
    <cellStyle name="Percent 7 20" xfId="36484" xr:uid="{701EF12E-D4EC-4B72-856A-8E79A643CA6D}"/>
    <cellStyle name="Percent 7 21" xfId="36485" xr:uid="{01D443FB-7570-4E25-90D0-238BE95CE04A}"/>
    <cellStyle name="Percent 7 22" xfId="36486" xr:uid="{6C044455-0AA4-435F-9332-9D0CD79F09F9}"/>
    <cellStyle name="Percent 7 23" xfId="36487" xr:uid="{3474D5EB-4985-4D53-A241-34205715C29B}"/>
    <cellStyle name="Percent 7 24" xfId="36488" xr:uid="{5CFDE231-5C44-49F3-823E-0C485D451CF0}"/>
    <cellStyle name="Percent 7 25" xfId="36489" xr:uid="{C214912C-4217-4A70-96E9-704E04E6AC4E}"/>
    <cellStyle name="Percent 7 26" xfId="36490" xr:uid="{6036CA79-7ECA-4A7C-976F-9E5894E5D49A}"/>
    <cellStyle name="Percent 7 27" xfId="36491" xr:uid="{67D97543-467A-4B9C-9E96-7DD965BE4534}"/>
    <cellStyle name="Percent 7 28" xfId="36492" xr:uid="{78BE08ED-6F9C-4553-A4D7-B40ECB90B6DD}"/>
    <cellStyle name="Percent 7 29" xfId="36493" xr:uid="{24FA6FDF-1125-4132-B0DA-0298D552F691}"/>
    <cellStyle name="Percent 7 3" xfId="36494" xr:uid="{A14B5313-2E4F-47D0-ABA2-F35416098214}"/>
    <cellStyle name="Percent 7 30" xfId="36495" xr:uid="{7207C6D4-AB17-42FE-9603-2727E2D09009}"/>
    <cellStyle name="Percent 7 31" xfId="36496" xr:uid="{310B4AB9-0F25-4C6E-91B8-5E20696CC36A}"/>
    <cellStyle name="Percent 7 32" xfId="36497" xr:uid="{4A401E7E-B6F4-4381-AE56-5E996ED07E00}"/>
    <cellStyle name="Percent 7 33" xfId="36498" xr:uid="{FCC3BDEE-0086-441B-B848-04195A38CE6E}"/>
    <cellStyle name="Percent 7 34" xfId="36499" xr:uid="{6B1A3BED-7811-4634-AAD5-09CF2C85A7B1}"/>
    <cellStyle name="Percent 7 4" xfId="36500" xr:uid="{58429691-7D3F-4750-838D-D30CAB68D84A}"/>
    <cellStyle name="Percent 7 5" xfId="36501" xr:uid="{213EA2E4-72A2-42F7-BE82-F8543A7684EF}"/>
    <cellStyle name="Percent 7 6" xfId="36502" xr:uid="{2BEE8BA6-D62D-42C2-ACD6-E6900583B881}"/>
    <cellStyle name="Percent 7 7" xfId="36503" xr:uid="{318BEA9E-1D36-413A-93E6-805A4E5A8F42}"/>
    <cellStyle name="Percent 7 8" xfId="36504" xr:uid="{AB2E9E5A-2762-4864-BFA6-7EC06AE32534}"/>
    <cellStyle name="Percent 7 9" xfId="36505" xr:uid="{CCE0E9F1-95C6-4765-BD97-7963C77BD991}"/>
    <cellStyle name="Percent 8" xfId="36506" xr:uid="{22258D68-7DFB-4D74-B30C-12FAFB5148E4}"/>
    <cellStyle name="Percent 8 2" xfId="36507" xr:uid="{AB0F0498-2BCD-4A2A-A26A-CA0C8DAA076B}"/>
    <cellStyle name="Percent 8 3" xfId="36508" xr:uid="{D8B7873B-6F6E-4F11-8781-08513D3BDBFD}"/>
    <cellStyle name="Percent 8 4" xfId="36509" xr:uid="{50B406F4-CEDC-43EA-BD82-B96D587F0DE3}"/>
    <cellStyle name="Percent 8 5" xfId="36510" xr:uid="{CE171FDB-9CE9-41B7-9FC9-664ADF68BCF0}"/>
    <cellStyle name="Percent 8 6" xfId="36511" xr:uid="{175335B6-CA13-4C0B-A001-5A6E61A4CF8C}"/>
    <cellStyle name="Percent 9" xfId="36512" xr:uid="{0778A3FA-3D10-4ABE-9AA9-2B4E2FAA72CC}"/>
    <cellStyle name="Percent 9 10" xfId="36513" xr:uid="{948A82D5-8ED6-4982-978F-59BBEBFC2B4E}"/>
    <cellStyle name="Percent 9 11" xfId="36514" xr:uid="{4FB0DB27-3FBA-4B95-98AB-1AEA2D2F6AC0}"/>
    <cellStyle name="Percent 9 12" xfId="36515" xr:uid="{8B662EC7-D7C5-456E-928E-FD81A606F654}"/>
    <cellStyle name="Percent 9 13" xfId="36516" xr:uid="{A3E4E364-06D4-4AB6-9005-96E2A80FAE85}"/>
    <cellStyle name="Percent 9 2" xfId="36517" xr:uid="{D8BD873F-4C84-437D-B73E-E2877572ECC3}"/>
    <cellStyle name="Percent 9 2 2" xfId="36518" xr:uid="{50C1B169-5272-40AD-AD3E-9B5EDD3B0BD5}"/>
    <cellStyle name="Percent 9 2 2 2" xfId="36519" xr:uid="{6259B45F-EDC7-4107-8E76-838948C25FC8}"/>
    <cellStyle name="Percent 9 2 3" xfId="36520" xr:uid="{BC30411A-0812-4EA8-B0D1-D7400972C321}"/>
    <cellStyle name="Percent 9 3" xfId="36521" xr:uid="{22AB2154-296D-4325-AEC2-3580EC8C5D74}"/>
    <cellStyle name="Percent 9 3 2" xfId="36522" xr:uid="{88E1BD2F-0B62-4099-85D8-044118F330B8}"/>
    <cellStyle name="Percent 9 3 3" xfId="36523" xr:uid="{FC2BD26C-0DB6-4C07-9D36-0022430169B2}"/>
    <cellStyle name="Percent 9 4" xfId="36524" xr:uid="{5C208A3B-D61A-4CDA-935F-9F40730A212C}"/>
    <cellStyle name="Percent 9 4 2" xfId="36525" xr:uid="{AC881736-CF9C-4B03-8545-0642BE71F6AB}"/>
    <cellStyle name="Percent 9 5" xfId="36526" xr:uid="{58FFAFA9-2B9E-4C6A-A190-8776D00CD858}"/>
    <cellStyle name="Percent 9 6" xfId="36527" xr:uid="{294D2893-312B-4F7F-B7D6-0C3DC0E0ED61}"/>
    <cellStyle name="Percent 9 7" xfId="36528" xr:uid="{F633A9C5-EF44-4B02-947D-E1307DED9AD7}"/>
    <cellStyle name="Percent 9 8" xfId="36529" xr:uid="{36A059B9-96EA-48C4-9B06-3D1578C78016}"/>
    <cellStyle name="Percent 9 9" xfId="36530" xr:uid="{0DABED54-32A8-4F43-9592-631D8DDEE387}"/>
    <cellStyle name="Percent*" xfId="36531" xr:uid="{5448B6B2-B05C-49F4-A863-A6335FCC9E03}"/>
    <cellStyle name="Percent.0" xfId="36532" xr:uid="{E8FC6ED8-EEF4-49DB-9E3B-C6AE42E65626}"/>
    <cellStyle name="Percent.00" xfId="36533" xr:uid="{CD882A71-D4AB-456B-83C7-FAD87090D56F}"/>
    <cellStyle name="Percent0" xfId="36534" xr:uid="{6B2B3040-14E4-478E-A750-60492014F6F1}"/>
    <cellStyle name="Percentage" xfId="36535" xr:uid="{73F249A7-CC33-44C2-9E1F-9F98899D0F0F}"/>
    <cellStyle name="Percentage 2" xfId="36536" xr:uid="{8C8735D4-A0F2-4BB1-B7D5-325F9CDC22C2}"/>
    <cellStyle name="Percentuale 2" xfId="36537" xr:uid="{FD6732AA-3CC9-44C0-B43B-579A91EAB0AE}"/>
    <cellStyle name="Percentuale 2 2" xfId="36538" xr:uid="{1E51111B-AC60-4DA3-BCB3-353CD5B8AFCC}"/>
    <cellStyle name="Period" xfId="36539" xr:uid="{AAAC2AAA-41BC-4DF4-A222-BDF234EE5607}"/>
    <cellStyle name="Period +" xfId="36540" xr:uid="{979ADDFE-8F0A-4CEA-9DAA-2435E00E6180}"/>
    <cellStyle name="Price" xfId="36541" xr:uid="{15340BF4-EC79-4023-BA72-736F64C46A38}"/>
    <cellStyle name="Problem Formula" xfId="36542" xr:uid="{D17C18EE-41FB-4840-8506-C3EE761CCA81}"/>
    <cellStyle name="ProductClass" xfId="36543" xr:uid="{8E589BAD-00B5-48F9-93B2-09E63738C618}"/>
    <cellStyle name="ProductType" xfId="36544" xr:uid="{4FE0F240-C2FA-4626-AC03-F1FC59D51427}"/>
    <cellStyle name="ProgramArea_RP" xfId="36545" xr:uid="{9754A2DD-FC9F-4D03-A05D-7DD3AFDE6C9E}"/>
    <cellStyle name="Publication_style" xfId="36546" xr:uid="{8AB740B0-906B-45EB-8DA2-32D6CEE8C55F}"/>
    <cellStyle name="QvB" xfId="36547" xr:uid="{D7EDCA3A-6F23-4CAE-97A3-D96453A4ED9C}"/>
    <cellStyle name="RebateValue" xfId="36548" xr:uid="{5034A275-98B0-40F1-BC45-C548DC348907}"/>
    <cellStyle name="Refdb standard" xfId="8" xr:uid="{365529DC-AA16-42B7-B505-C3E6F2FAB419}"/>
    <cellStyle name="Refdb standard 2" xfId="36549" xr:uid="{ABE1A901-0494-4CFE-9B6D-C9BE5876EDE3}"/>
    <cellStyle name="ReportData" xfId="36550" xr:uid="{0AC9BD2F-A9FB-4585-8424-547091AC7BF2}"/>
    <cellStyle name="ReportElements" xfId="36551" xr:uid="{ADD74075-DD30-4FCE-A5BB-20B9031E7921}"/>
    <cellStyle name="ReportHeader" xfId="36552" xr:uid="{2BD17E9C-0E70-41D5-854C-11760FE28EDC}"/>
    <cellStyle name="ReportHeader 2" xfId="36553" xr:uid="{F4BFFAE6-3920-4BFB-B275-FFB6149FF91E}"/>
    <cellStyle name="Reports-0" xfId="36554" xr:uid="{1B5A4DF6-A68B-4E47-B9E5-286284FB8B61}"/>
    <cellStyle name="Reports-2" xfId="36555" xr:uid="{0C382B2F-357E-4172-B150-DC9FDE3CFD36}"/>
    <cellStyle name="ResellerType" xfId="36556" xr:uid="{ACB01042-A60D-4A40-B6EC-EE1974F31F0E}"/>
    <cellStyle name="RISKbigPercent" xfId="36557" xr:uid="{002760C6-588E-4759-A6C6-F101B4526C3A}"/>
    <cellStyle name="RISKbigPercent 2" xfId="36558" xr:uid="{FFB44C3C-2D68-4AC4-B16B-EC829FB08143}"/>
    <cellStyle name="RISKbigPercent 2 2" xfId="36559" xr:uid="{818C0B1E-D99A-44B3-9708-73156CBD3B5B}"/>
    <cellStyle name="RISKbigPercent 2 3" xfId="36560" xr:uid="{332D9AEF-952D-4193-B23C-3180A321F56F}"/>
    <cellStyle name="RISKbigPercent 2 4" xfId="36561" xr:uid="{FF94F263-5315-436B-922C-60C0D5A19F33}"/>
    <cellStyle name="RISKbigPercent 2 5" xfId="36562" xr:uid="{2DACC36F-1F49-4A34-BD46-CBD5F884519C}"/>
    <cellStyle name="RISKbigPercent 3" xfId="36563" xr:uid="{1331F76F-7412-4C2D-8AEA-8794A2D28D2C}"/>
    <cellStyle name="RISKbigPercent 4" xfId="36564" xr:uid="{433AC512-4F40-44FB-949B-567FCA549631}"/>
    <cellStyle name="RISKbigPercent 5" xfId="36565" xr:uid="{A30F7598-0792-4167-8064-D4A3A76FFDDE}"/>
    <cellStyle name="RISKbigPercent 6" xfId="36566" xr:uid="{338803A7-9C9A-4E24-88B6-215BD9A69BF1}"/>
    <cellStyle name="RISKbigPercent 7" xfId="36567" xr:uid="{796D6289-DB54-4F49-B1AE-64EFF534714A}"/>
    <cellStyle name="RISKbigPercent 8" xfId="36568" xr:uid="{21194AF4-5A95-42A9-BF9E-435EC560CDAD}"/>
    <cellStyle name="RISKblandrEdge" xfId="36569" xr:uid="{E3F7211B-D18E-46F2-8E51-178D765F4C81}"/>
    <cellStyle name="RISKblandrEdge 2" xfId="36570" xr:uid="{525BBEC4-3FDC-4AF0-8E57-0B145032558B}"/>
    <cellStyle name="RISKblandrEdge 2 2" xfId="36571" xr:uid="{89294103-A0DF-426B-9EEA-6AB8ED55E63F}"/>
    <cellStyle name="RISKblandrEdge 2 3" xfId="36572" xr:uid="{5C9FCB4A-FBBB-453D-8338-BB6B9099DFF5}"/>
    <cellStyle name="RISKblandrEdge 2 4" xfId="36573" xr:uid="{4A386095-B2A7-4979-9EF6-92882AD7CF87}"/>
    <cellStyle name="RISKblandrEdge 2 5" xfId="36574" xr:uid="{D9555CDF-6552-42D8-A8BD-56D792BD8621}"/>
    <cellStyle name="RISKblandrEdge 3" xfId="36575" xr:uid="{BCB19073-32FD-405F-9774-FC301FB7411A}"/>
    <cellStyle name="RISKblandrEdge 4" xfId="36576" xr:uid="{758922ED-289C-4649-BF15-4FA1350CC1ED}"/>
    <cellStyle name="RISKblandrEdge 5" xfId="36577" xr:uid="{C53F35F2-15B7-4D3F-A968-4BA18CA726CF}"/>
    <cellStyle name="RISKblandrEdge 6" xfId="36578" xr:uid="{E2338751-CC4B-4944-B515-4163D9D3552B}"/>
    <cellStyle name="RISKblandrEdge 7" xfId="36579" xr:uid="{7B91AD13-C5EC-4622-B003-F747ED584B42}"/>
    <cellStyle name="RISKblandrEdge 8" xfId="36580" xr:uid="{D7E7A53D-52CF-4910-9367-E398605B96A5}"/>
    <cellStyle name="RISKblCorner" xfId="36581" xr:uid="{1B5C8F9C-74AE-4F45-AE18-FC9318E984C8}"/>
    <cellStyle name="RISKblCorner 2" xfId="36582" xr:uid="{3B607FB0-117D-4EA1-B349-C9F7F7043D14}"/>
    <cellStyle name="RISKblCorner 2 2" xfId="36583" xr:uid="{FAD620B9-AC39-49FD-8DEA-E4F8895FF7C8}"/>
    <cellStyle name="RISKblCorner 2 3" xfId="36584" xr:uid="{BE260B66-6BBB-4B77-A4B5-4D010A7D1F69}"/>
    <cellStyle name="RISKblCorner 2 4" xfId="36585" xr:uid="{52DBC6FD-3E26-4BEA-B0D9-9763496BC30B}"/>
    <cellStyle name="RISKblCorner 2 5" xfId="36586" xr:uid="{F3FB0606-869F-42B1-96EA-99F97A057F4E}"/>
    <cellStyle name="RISKblCorner 3" xfId="36587" xr:uid="{58EF1916-4AA3-41F5-9EA1-55ABB798762F}"/>
    <cellStyle name="RISKblCorner 4" xfId="36588" xr:uid="{AD6E9A1C-5CC1-403A-B61B-E59028061055}"/>
    <cellStyle name="RISKblCorner 5" xfId="36589" xr:uid="{F566204B-630D-40D9-8F46-0CB037B9F17A}"/>
    <cellStyle name="RISKblCorner 6" xfId="36590" xr:uid="{B8FF14F8-FCF9-4C94-AE7A-5431A317001E}"/>
    <cellStyle name="RISKblCorner 7" xfId="36591" xr:uid="{D102A378-C088-45E5-B3E4-AA16DCA90C2F}"/>
    <cellStyle name="RISKblCorner 8" xfId="36592" xr:uid="{C8AD4561-2514-4902-9045-0FB67E52F07F}"/>
    <cellStyle name="RISKbottomEdge" xfId="36593" xr:uid="{55BD4D0C-4BEC-4A2B-B92A-21A7C5C63F67}"/>
    <cellStyle name="RISKbottomEdge 2" xfId="36594" xr:uid="{EDCA844C-E0F9-4428-A7F2-4949429C5B5F}"/>
    <cellStyle name="RISKbottomEdge 2 2" xfId="36595" xr:uid="{0E87B2A3-97D0-4E3F-9222-C0DF8CE56216}"/>
    <cellStyle name="RISKbottomEdge 2 3" xfId="36596" xr:uid="{3E11B175-79AA-4B7B-B890-5F69126B0485}"/>
    <cellStyle name="RISKbottomEdge 2 4" xfId="36597" xr:uid="{C0401C0D-BE64-4B58-B1B4-BBA4980607A0}"/>
    <cellStyle name="RISKbottomEdge 2 5" xfId="36598" xr:uid="{0E24BEE5-0231-4885-8832-3C91DDFC31F7}"/>
    <cellStyle name="RISKbottomEdge 3" xfId="36599" xr:uid="{1AA4DB3E-7FB9-465C-9D51-6A176A6578B9}"/>
    <cellStyle name="RISKbottomEdge 4" xfId="36600" xr:uid="{8CAA1037-BA41-4D2C-A015-95562D780627}"/>
    <cellStyle name="RISKbottomEdge 5" xfId="36601" xr:uid="{43EB1BB0-9CE5-46F6-97B2-3F6A47163561}"/>
    <cellStyle name="RISKbottomEdge 6" xfId="36602" xr:uid="{1BA8CD95-91EE-468A-A1A4-8E639220ABB3}"/>
    <cellStyle name="RISKbottomEdge 7" xfId="36603" xr:uid="{C801DFA3-55A1-41D4-8C2E-FB652D304F1C}"/>
    <cellStyle name="RISKbottomEdge 8" xfId="36604" xr:uid="{5546FBD5-FCB3-4C51-8A60-9DE81B3C895E}"/>
    <cellStyle name="RISKbrCorner" xfId="36605" xr:uid="{7A242F83-5426-4AFB-81BC-86AAEB2DD1FD}"/>
    <cellStyle name="RISKbrCorner 2" xfId="36606" xr:uid="{602506FA-4AE1-4F3C-B687-C692A1795AD5}"/>
    <cellStyle name="RISKbrCorner 2 2" xfId="36607" xr:uid="{683EF7EB-AED4-4B74-82F2-8B7545A014F9}"/>
    <cellStyle name="RISKbrCorner 2 3" xfId="36608" xr:uid="{0DF3A1FA-C9BF-4206-97D8-3008F014F221}"/>
    <cellStyle name="RISKbrCorner 2 4" xfId="36609" xr:uid="{176A8481-5724-4D13-BF0E-28E6F206B67F}"/>
    <cellStyle name="RISKbrCorner 2 5" xfId="36610" xr:uid="{67532E38-BD78-408D-8D76-9AB9BAEFFA31}"/>
    <cellStyle name="RISKbrCorner 3" xfId="36611" xr:uid="{8A050090-54C8-415C-B973-4BB795510E71}"/>
    <cellStyle name="RISKbrCorner 4" xfId="36612" xr:uid="{85F5999C-CA73-4D0A-9189-1F02EBF92FD9}"/>
    <cellStyle name="RISKbrCorner 5" xfId="36613" xr:uid="{626D3CDF-A862-422A-A7EC-9B0758963651}"/>
    <cellStyle name="RISKbrCorner 6" xfId="36614" xr:uid="{87CA37D1-3F54-4B45-A5A1-81A2DF894646}"/>
    <cellStyle name="RISKbrCorner 7" xfId="36615" xr:uid="{A41DCF95-ED03-456F-9D40-30DA0EEA78C1}"/>
    <cellStyle name="RISKbrCorner 8" xfId="36616" xr:uid="{70A530A0-5415-44CD-8A29-24AE43757D3D}"/>
    <cellStyle name="RISKdarkBoxed" xfId="36617" xr:uid="{2D6EABA5-0A5A-4718-84D4-E81C9DF3D3CB}"/>
    <cellStyle name="RISKdarkBoxed 2" xfId="36618" xr:uid="{500013A6-7821-44B8-B448-E71AA8AC8BA8}"/>
    <cellStyle name="RISKdarkBoxed 2 2" xfId="36619" xr:uid="{4BF3937A-6B73-47EE-A3E7-432A0FC8B779}"/>
    <cellStyle name="RISKdarkBoxed 2 3" xfId="36620" xr:uid="{99E62A59-C913-433A-A13E-D17F10B5D384}"/>
    <cellStyle name="RISKdarkBoxed 2 4" xfId="36621" xr:uid="{A762232F-01E5-41DC-BE2C-436D6CFDF65D}"/>
    <cellStyle name="RISKdarkBoxed 2 5" xfId="36622" xr:uid="{1E650FE2-BE93-4573-B270-A8DBA9B9A1A3}"/>
    <cellStyle name="RISKdarkBoxed 3" xfId="36623" xr:uid="{4CA5772F-8381-46D7-AD2E-F2B5B8F51B35}"/>
    <cellStyle name="RISKdarkBoxed 4" xfId="36624" xr:uid="{2F866AC2-C96E-4014-AF15-C5883F573836}"/>
    <cellStyle name="RISKdarkBoxed 5" xfId="36625" xr:uid="{3AD01F91-4A33-4EAA-BE74-1FE42B4B392F}"/>
    <cellStyle name="RISKdarkBoxed 6" xfId="36626" xr:uid="{C375C09D-ABE8-4A76-907F-DF2437469BC0}"/>
    <cellStyle name="RISKdarkBoxed 7" xfId="36627" xr:uid="{BF0B9E64-9D83-4F17-9BF4-AA3A01412B75}"/>
    <cellStyle name="RISKdarkBoxed 8" xfId="36628" xr:uid="{FE0E6CEE-24B0-4E7B-8AA6-79E1F0350741}"/>
    <cellStyle name="RISKdarkShade" xfId="36629" xr:uid="{E66DCBF6-BE56-47AB-9AC0-D75839A9146A}"/>
    <cellStyle name="RISKdarkShade 2" xfId="36630" xr:uid="{6A2AEFFB-07CB-4FE9-957D-2D01FFD78672}"/>
    <cellStyle name="RISKdarkShade 2 2" xfId="36631" xr:uid="{AE857C85-1180-4A4C-ABF3-F1FCCB71221A}"/>
    <cellStyle name="RISKdarkShade 2 3" xfId="36632" xr:uid="{239F8794-96B5-42F1-9C27-3B1540AF741A}"/>
    <cellStyle name="RISKdarkShade 2 4" xfId="36633" xr:uid="{B83618FF-F919-4D2F-96C5-E9471B18DDBE}"/>
    <cellStyle name="RISKdarkShade 2 5" xfId="36634" xr:uid="{51D577D3-0734-438B-9260-59D4897133E9}"/>
    <cellStyle name="RISKdarkShade 3" xfId="36635" xr:uid="{D09C1DE7-57E3-4D70-8136-1CDB055DE115}"/>
    <cellStyle name="RISKdarkShade 4" xfId="36636" xr:uid="{27C53105-443D-422B-B44A-9F79560E5F71}"/>
    <cellStyle name="RISKdarkShade 5" xfId="36637" xr:uid="{200A3511-1FDF-4C1A-9720-1165406D4C04}"/>
    <cellStyle name="RISKdarkShade 6" xfId="36638" xr:uid="{6E1DF925-428B-4077-B0E8-0A5A843D7957}"/>
    <cellStyle name="RISKdarkShade 7" xfId="36639" xr:uid="{C41EB84D-1E6E-4DF1-8BF0-1A8E90F54A31}"/>
    <cellStyle name="RISKdarkShade 8" xfId="36640" xr:uid="{310C0A2A-1C10-4B02-A588-EC71021792EC}"/>
    <cellStyle name="RISKdbottomEdge" xfId="36641" xr:uid="{9FC8C152-F91B-48B6-AFD5-1529081442DC}"/>
    <cellStyle name="RISKdbottomEdge 2" xfId="36642" xr:uid="{E4AA4F07-ECD5-4D0D-996D-4FC7DFDE1970}"/>
    <cellStyle name="RISKdbottomEdge 2 2" xfId="36643" xr:uid="{C0EED9E5-8A29-4108-A080-F8919B55FB6A}"/>
    <cellStyle name="RISKdbottomEdge 2 3" xfId="36644" xr:uid="{128C09B4-607F-4E01-B8EE-ED22424F58BA}"/>
    <cellStyle name="RISKdbottomEdge 2 4" xfId="36645" xr:uid="{BC83873D-6517-4E26-A30E-3A4B215013E0}"/>
    <cellStyle name="RISKdbottomEdge 2 5" xfId="36646" xr:uid="{3B3AE328-5700-49CD-BD02-213257F158B9}"/>
    <cellStyle name="RISKdbottomEdge 3" xfId="36647" xr:uid="{9BB03248-F4DB-434B-8AB8-1F24B1A81845}"/>
    <cellStyle name="RISKdbottomEdge 4" xfId="36648" xr:uid="{B5160837-15CD-42C8-B11A-5680DAA4FE04}"/>
    <cellStyle name="RISKdbottomEdge 5" xfId="36649" xr:uid="{FA7AED99-1402-412D-85DB-DE9C360C9C9C}"/>
    <cellStyle name="RISKdbottomEdge 6" xfId="36650" xr:uid="{40DE2B87-8FDA-48CA-BFD9-6921688426AC}"/>
    <cellStyle name="RISKdbottomEdge 7" xfId="36651" xr:uid="{2483618D-C365-4858-BB5E-E1A4CFA721D1}"/>
    <cellStyle name="RISKdbottomEdge 8" xfId="36652" xr:uid="{B2704E09-3538-4775-B14E-5177FFA0BEB7}"/>
    <cellStyle name="RISKdrightEdge" xfId="36653" xr:uid="{040C7C0C-9B78-4760-980F-DB1ABC19298C}"/>
    <cellStyle name="RISKdrightEdge 2" xfId="36654" xr:uid="{BB835BAF-17D1-4E52-AFAC-7E8B678F34E4}"/>
    <cellStyle name="RISKdrightEdge 2 2" xfId="36655" xr:uid="{93B21C47-81CA-4D8A-B917-E36136CF74CA}"/>
    <cellStyle name="RISKdrightEdge 2 3" xfId="36656" xr:uid="{50EC8963-960A-41C5-AEF8-8BCD52B479A6}"/>
    <cellStyle name="RISKdrightEdge 2 4" xfId="36657" xr:uid="{FC558462-1F1D-4422-9C2D-D527B8C2D34B}"/>
    <cellStyle name="RISKdrightEdge 2 5" xfId="36658" xr:uid="{6F0064A3-7429-4E48-A772-045016188A51}"/>
    <cellStyle name="RISKdrightEdge 3" xfId="36659" xr:uid="{7ECC704A-DA2D-4F5C-8F12-BA8ED7D936FB}"/>
    <cellStyle name="RISKdrightEdge 4" xfId="36660" xr:uid="{DC751ADF-30AC-401E-8882-9684DBD6841F}"/>
    <cellStyle name="RISKdrightEdge 5" xfId="36661" xr:uid="{C65AA957-4F75-4D3D-B5CE-C2D26018D801}"/>
    <cellStyle name="RISKdrightEdge 6" xfId="36662" xr:uid="{D426C5D8-1771-412B-85B5-D2C6E74146D5}"/>
    <cellStyle name="RISKdrightEdge 7" xfId="36663" xr:uid="{81EF70BC-B8E3-4D83-A1F5-46BB61EB2F7B}"/>
    <cellStyle name="RISKdrightEdge 8" xfId="36664" xr:uid="{D5883600-6056-447E-A581-3BAD15DACB85}"/>
    <cellStyle name="RISKdurationTime" xfId="36665" xr:uid="{4E86515E-9977-4A9C-A958-52AA915ACE6E}"/>
    <cellStyle name="RISKdurationTime 2" xfId="36666" xr:uid="{8D09A84B-54F5-47ED-AB9A-55FA0592417A}"/>
    <cellStyle name="RISKdurationTime 2 2" xfId="36667" xr:uid="{5027BDD4-EE6B-44FF-A1C1-79637AD47740}"/>
    <cellStyle name="RISKdurationTime 2 3" xfId="36668" xr:uid="{EBECC016-F612-4340-9673-BB67F47E1C5E}"/>
    <cellStyle name="RISKdurationTime 2 4" xfId="36669" xr:uid="{445C5B22-4F62-4236-9E33-E57EE7646769}"/>
    <cellStyle name="RISKdurationTime 2 5" xfId="36670" xr:uid="{3D45B35A-9302-44CC-A87F-B2BCA5DE7360}"/>
    <cellStyle name="RISKdurationTime 3" xfId="36671" xr:uid="{023A25AC-9103-4BB2-B652-97B7A6606753}"/>
    <cellStyle name="RISKdurationTime 4" xfId="36672" xr:uid="{C480789C-6E5B-4F61-8DDE-CBE9177166E0}"/>
    <cellStyle name="RISKdurationTime 5" xfId="36673" xr:uid="{942F5671-F9C0-4496-B31A-6CF95370B8C9}"/>
    <cellStyle name="RISKdurationTime 6" xfId="36674" xr:uid="{3969B72B-D809-4255-980F-CDCD3150F411}"/>
    <cellStyle name="RISKdurationTime 7" xfId="36675" xr:uid="{F29320CA-FD39-4CD6-AB90-46BD4D6B8D44}"/>
    <cellStyle name="RISKdurationTime 8" xfId="36676" xr:uid="{3E6A7AEC-C85F-4579-86FF-0B98DCBB72FE}"/>
    <cellStyle name="RISKinNumber" xfId="36677" xr:uid="{FC558319-35A9-4182-BAC4-05BE1684D46A}"/>
    <cellStyle name="RISKlandrEdge" xfId="36678" xr:uid="{821E0826-49F8-42C3-A2F1-56B913AD8484}"/>
    <cellStyle name="RISKlandrEdge 2" xfId="36679" xr:uid="{867A1712-2F6A-4C77-87E7-0CA00E20521F}"/>
    <cellStyle name="RISKlandrEdge 2 2" xfId="36680" xr:uid="{4B35CF0A-E7EB-418E-A26D-D6EB5F00835B}"/>
    <cellStyle name="RISKlandrEdge 2 3" xfId="36681" xr:uid="{111A0114-96F3-4893-8EE9-00B2D4954234}"/>
    <cellStyle name="RISKlandrEdge 2 4" xfId="36682" xr:uid="{7ED97E00-A054-4293-A449-F00D033224B7}"/>
    <cellStyle name="RISKlandrEdge 2 5" xfId="36683" xr:uid="{BBFE3E70-C3EB-4877-AA46-2FC6CD5B27E2}"/>
    <cellStyle name="RISKlandrEdge 3" xfId="36684" xr:uid="{E2869BE1-3666-4822-8736-0D982B8BDAE6}"/>
    <cellStyle name="RISKlandrEdge 4" xfId="36685" xr:uid="{753FFD98-862D-4468-A2C4-9554FB00E964}"/>
    <cellStyle name="RISKlandrEdge 5" xfId="36686" xr:uid="{60E5DCAE-33B6-481C-97BC-3C09A9C6D0F6}"/>
    <cellStyle name="RISKlandrEdge 6" xfId="36687" xr:uid="{6CA18E6E-BA94-436E-BA40-3627F85A123D}"/>
    <cellStyle name="RISKlandrEdge 7" xfId="36688" xr:uid="{5E9C2667-5AF8-4255-B288-C160F33305F4}"/>
    <cellStyle name="RISKlandrEdge 8" xfId="36689" xr:uid="{84DE3A81-47FE-4F5C-B47D-FC66F89335C6}"/>
    <cellStyle name="RISKleftEdge" xfId="36690" xr:uid="{46FD5DF0-7FCE-4B01-BD52-E208F173663A}"/>
    <cellStyle name="RISKleftEdge 2" xfId="36691" xr:uid="{2B71B323-5947-432A-99FD-4F4D79D61653}"/>
    <cellStyle name="RISKleftEdge 2 2" xfId="36692" xr:uid="{4F833982-4F0C-4BCA-946D-CDC62EDAA199}"/>
    <cellStyle name="RISKleftEdge 2 3" xfId="36693" xr:uid="{1CE4DE9C-5FC3-4FC1-9AAC-B445D8D1B793}"/>
    <cellStyle name="RISKleftEdge 2 4" xfId="36694" xr:uid="{CA954507-043E-441F-BEE8-2C79041DDD66}"/>
    <cellStyle name="RISKleftEdge 2 5" xfId="36695" xr:uid="{025BF02A-C376-4685-AA3C-198CFA55C84A}"/>
    <cellStyle name="RISKleftEdge 3" xfId="36696" xr:uid="{4E5D58B5-2CB9-4B93-97B5-E2A0574D2580}"/>
    <cellStyle name="RISKleftEdge 4" xfId="36697" xr:uid="{C2951688-9247-4206-B790-D805968E4AD8}"/>
    <cellStyle name="RISKleftEdge 5" xfId="36698" xr:uid="{1FED2FF9-22B1-4DB2-A128-C9040919D808}"/>
    <cellStyle name="RISKleftEdge 6" xfId="36699" xr:uid="{0ACC22D2-817A-4B20-B350-C22A260C8A30}"/>
    <cellStyle name="RISKleftEdge 7" xfId="36700" xr:uid="{7E8C37E7-E929-4841-A0A8-ACC7BE64AEB0}"/>
    <cellStyle name="RISKleftEdge 8" xfId="36701" xr:uid="{957A2D6F-0FD5-42A8-811F-8D1083A6A063}"/>
    <cellStyle name="RISKlightBoxed" xfId="36702" xr:uid="{A4BA7152-3C44-43F6-B4AE-9FBB0AFBAEBE}"/>
    <cellStyle name="RISKlightBoxed 2" xfId="36703" xr:uid="{5294088A-31A2-408C-9F39-BC9AEFD6A3CA}"/>
    <cellStyle name="RISKlightBoxed 2 2" xfId="36704" xr:uid="{491A2652-F8D6-40CC-9DD5-AD8A1810E6A5}"/>
    <cellStyle name="RISKlightBoxed 2 3" xfId="36705" xr:uid="{4B74637E-6C68-4344-B58E-3A5BB1F17EE5}"/>
    <cellStyle name="RISKlightBoxed 2 4" xfId="36706" xr:uid="{7911E26A-ADDF-471A-85C0-37FEFC513BFF}"/>
    <cellStyle name="RISKlightBoxed 2 5" xfId="36707" xr:uid="{C33F08A8-20F8-41BC-8642-9BA6D6052738}"/>
    <cellStyle name="RISKlightBoxed 3" xfId="36708" xr:uid="{4DA166F3-9685-4DD8-8983-A18E635DE937}"/>
    <cellStyle name="RISKlightBoxed 4" xfId="36709" xr:uid="{BF5806E4-9938-4583-84AC-E96332C807FC}"/>
    <cellStyle name="RISKlightBoxed 5" xfId="36710" xr:uid="{9D66F1E1-6420-40CE-A3D4-F381715ACDA2}"/>
    <cellStyle name="RISKlightBoxed 6" xfId="36711" xr:uid="{FBF9EA15-892D-4C65-91AB-EC0FBFACAA32}"/>
    <cellStyle name="RISKlightBoxed 7" xfId="36712" xr:uid="{837E791D-D253-4DBE-B020-3DADFA0353B8}"/>
    <cellStyle name="RISKlightBoxed 8" xfId="36713" xr:uid="{8984A27C-50EE-4929-A736-58DDEBFB20AF}"/>
    <cellStyle name="RISKltandbEdge" xfId="36714" xr:uid="{231ED457-130F-43AB-AE86-6ADE96C980A9}"/>
    <cellStyle name="RISKltandbEdge 2" xfId="36715" xr:uid="{7E5AD7CB-5278-4A5B-956E-4B2E6C43006B}"/>
    <cellStyle name="RISKltandbEdge 2 2" xfId="36716" xr:uid="{4055B788-C1FE-4909-8F39-5A796F6B62F9}"/>
    <cellStyle name="RISKltandbEdge 2 3" xfId="36717" xr:uid="{AC011CA8-ED19-45B8-9E91-6A4FC631E23D}"/>
    <cellStyle name="RISKltandbEdge 2 4" xfId="36718" xr:uid="{28AD41A9-BD1F-401F-A2DE-76E82C6A4615}"/>
    <cellStyle name="RISKltandbEdge 2 5" xfId="36719" xr:uid="{0144DA83-BD75-41A1-98BF-AB8939656E42}"/>
    <cellStyle name="RISKltandbEdge 3" xfId="36720" xr:uid="{4917BE85-7FAD-4B71-A179-A37D702B6B90}"/>
    <cellStyle name="RISKltandbEdge 4" xfId="36721" xr:uid="{89B31B69-89A4-407C-B08B-57E13F4078C2}"/>
    <cellStyle name="RISKltandbEdge 5" xfId="36722" xr:uid="{294EEBCF-6273-4354-A669-CBEFA4E23258}"/>
    <cellStyle name="RISKltandbEdge 6" xfId="36723" xr:uid="{5553A6A5-1235-4514-A0C5-8F2B66F51CE1}"/>
    <cellStyle name="RISKltandbEdge 7" xfId="36724" xr:uid="{4208EFDA-C8DF-44BA-82BD-C97704367695}"/>
    <cellStyle name="RISKltandbEdge 8" xfId="36725" xr:uid="{FDBC51E0-D7F9-4A08-BA9B-88B8E9BCA290}"/>
    <cellStyle name="RISKnormBoxed" xfId="36726" xr:uid="{B9266F86-F941-4271-AB26-CF5317E865CC}"/>
    <cellStyle name="RISKnormBoxed 2" xfId="36727" xr:uid="{39518842-F6A0-4595-AF5D-46C7089114F1}"/>
    <cellStyle name="RISKnormBoxed 2 2" xfId="36728" xr:uid="{5B9FCC83-FDB0-4CA4-B625-0FD80C17FA5F}"/>
    <cellStyle name="RISKnormBoxed 2 3" xfId="36729" xr:uid="{D424A2D9-3E60-4DC1-9B60-DAD5B6FD7B3F}"/>
    <cellStyle name="RISKnormBoxed 2 4" xfId="36730" xr:uid="{63FB0079-4926-4FF0-B0C8-85E8DAA71110}"/>
    <cellStyle name="RISKnormBoxed 2 5" xfId="36731" xr:uid="{8BD457DC-7580-4BC7-A4B7-A82601638DD7}"/>
    <cellStyle name="RISKnormBoxed 3" xfId="36732" xr:uid="{AF812BFB-EFB1-4FC9-B407-8FFDA72EB907}"/>
    <cellStyle name="RISKnormBoxed 4" xfId="36733" xr:uid="{5BDA9D95-F272-47D9-AC50-2F2DB7F48B63}"/>
    <cellStyle name="RISKnormBoxed 5" xfId="36734" xr:uid="{8986D23F-1868-41F8-B04C-0245772A783E}"/>
    <cellStyle name="RISKnormBoxed 6" xfId="36735" xr:uid="{896C65C7-67F3-4FA0-A283-647E0E32D4B6}"/>
    <cellStyle name="RISKnormBoxed 7" xfId="36736" xr:uid="{736EEC64-AFFD-461F-A757-00650120EA0F}"/>
    <cellStyle name="RISKnormBoxed 8" xfId="36737" xr:uid="{EC5DF76A-F5FA-42B1-8988-F864F0142C72}"/>
    <cellStyle name="RISKnormCenter" xfId="36738" xr:uid="{654C3BE6-1273-4903-89C8-A70B83C03827}"/>
    <cellStyle name="RISKnormCenter 2" xfId="36739" xr:uid="{DB6B5CB9-BD9C-4B47-BD19-06F500C57F9D}"/>
    <cellStyle name="RISKnormCenter 2 2" xfId="36740" xr:uid="{FD2ED656-62BC-45C9-BE6F-1E93C6D49D74}"/>
    <cellStyle name="RISKnormCenter 2 3" xfId="36741" xr:uid="{131FF733-10A3-46F7-8584-DCEBD376C7A5}"/>
    <cellStyle name="RISKnormCenter 2 4" xfId="36742" xr:uid="{CCB6D448-5DF4-49D2-8EBE-957ABB9B5513}"/>
    <cellStyle name="RISKnormCenter 2 5" xfId="36743" xr:uid="{5D2B9BDA-0325-43D2-93FF-A48BC348F1B9}"/>
    <cellStyle name="RISKnormCenter 3" xfId="36744" xr:uid="{E52FB6F2-2594-47F2-9377-C4F62A470013}"/>
    <cellStyle name="RISKnormCenter 4" xfId="36745" xr:uid="{EA879D47-1E1A-486C-9B27-876C9EEBBEAE}"/>
    <cellStyle name="RISKnormCenter 5" xfId="36746" xr:uid="{1DF61209-7583-4F1F-9FC0-1C50ADFD08E1}"/>
    <cellStyle name="RISKnormCenter 6" xfId="36747" xr:uid="{29E85931-34CB-4D93-BE83-C63719BE2B16}"/>
    <cellStyle name="RISKnormCenter 7" xfId="36748" xr:uid="{0CA8EA15-DE7F-4C87-A262-E14C39504BD5}"/>
    <cellStyle name="RISKnormCenter 8" xfId="36749" xr:uid="{FD31E576-C0A4-4D66-AD3D-6A515A7B8C14}"/>
    <cellStyle name="RISKnormHeading" xfId="36750" xr:uid="{09409017-69B1-4635-A290-346183D9CD99}"/>
    <cellStyle name="RISKnormHeading 2" xfId="36751" xr:uid="{1041727B-D791-43E7-BA1B-29F4E2B4F9C3}"/>
    <cellStyle name="RISKnormHeading 2 2" xfId="36752" xr:uid="{FE8D5B34-AD46-4A0C-9983-83994B2BF3FA}"/>
    <cellStyle name="RISKnormHeading 2 3" xfId="36753" xr:uid="{80FC55F6-A6F0-4034-8AEA-5300427CD7E5}"/>
    <cellStyle name="RISKnormHeading 2 4" xfId="36754" xr:uid="{1A0AC09F-04DD-4B37-8B6D-2DDC598EA014}"/>
    <cellStyle name="RISKnormHeading 2 5" xfId="36755" xr:uid="{4254EC92-A90B-4505-ABA7-CED444F15948}"/>
    <cellStyle name="RISKnormHeading 3" xfId="36756" xr:uid="{9D35892C-AA1F-4898-B85C-8513F6A038EC}"/>
    <cellStyle name="RISKnormHeading 4" xfId="36757" xr:uid="{8B118C56-467D-43E7-9AD8-088D7A31586B}"/>
    <cellStyle name="RISKnormHeading 5" xfId="36758" xr:uid="{304BAAF7-C441-4B2F-96CD-ACA95BAC6764}"/>
    <cellStyle name="RISKnormHeading 6" xfId="36759" xr:uid="{E6ECC358-BEBF-41E8-A017-6F6FFEE6F200}"/>
    <cellStyle name="RISKnormHeading 7" xfId="36760" xr:uid="{B3837133-F3AC-4C76-97A5-6AEED5A05324}"/>
    <cellStyle name="RISKnormHeading 8" xfId="36761" xr:uid="{80E33525-9A7F-4315-BEB6-C02C86F416B8}"/>
    <cellStyle name="RISKnormItal" xfId="36762" xr:uid="{4038A885-A01A-456B-B166-3DEF3F48D27E}"/>
    <cellStyle name="RISKnormItal 2" xfId="36763" xr:uid="{6DAEFBE9-743F-4E70-BEF1-6219D7A8A88F}"/>
    <cellStyle name="RISKnormItal 2 2" xfId="36764" xr:uid="{46FD860B-994F-4D37-A17E-D381A729AFC0}"/>
    <cellStyle name="RISKnormItal 2 3" xfId="36765" xr:uid="{85967391-3592-4CE6-97FB-186CD9B21FF3}"/>
    <cellStyle name="RISKnormItal 2 4" xfId="36766" xr:uid="{3B84C328-7F84-4A81-9422-61ADE89D3F1E}"/>
    <cellStyle name="RISKnormItal 2 5" xfId="36767" xr:uid="{7BDBC888-5506-4CE6-BCDD-2B80153A65D0}"/>
    <cellStyle name="RISKnormItal 3" xfId="36768" xr:uid="{505EFAB7-FBDE-4F42-B6EC-C92169746ECF}"/>
    <cellStyle name="RISKnormItal 4" xfId="36769" xr:uid="{FBB5EBAC-73C4-4D0E-AEBB-25D16726657A}"/>
    <cellStyle name="RISKnormItal 5" xfId="36770" xr:uid="{0D7974ED-6452-4238-973C-AB1100FC2C7C}"/>
    <cellStyle name="RISKnormItal 6" xfId="36771" xr:uid="{4412B37A-AE2E-4CAF-A910-BE99EBCC7FA4}"/>
    <cellStyle name="RISKnormItal 7" xfId="36772" xr:uid="{F35D3F5C-35AF-4EDD-83CE-EBEE4A65E5DA}"/>
    <cellStyle name="RISKnormItal 8" xfId="36773" xr:uid="{60825493-3359-4AF1-A0B8-F9E3BFEF4CD8}"/>
    <cellStyle name="RISKnormLabel" xfId="36774" xr:uid="{9FF9DCC6-7765-4501-8D36-81A952ECF8D6}"/>
    <cellStyle name="RISKnormShade" xfId="36775" xr:uid="{86AAEE78-854E-4F6D-9DA2-E9B330DFFE4D}"/>
    <cellStyle name="RISKnormShade 2" xfId="36776" xr:uid="{A763FDB1-0701-4113-940F-8DE187A4EAAD}"/>
    <cellStyle name="RISKnormShade 2 2" xfId="36777" xr:uid="{9B7C32D7-B7F0-4A16-8CAE-B4B5D032B80E}"/>
    <cellStyle name="RISKnormShade 2 3" xfId="36778" xr:uid="{136064D1-4894-4AB6-A6C6-1A495A6CB069}"/>
    <cellStyle name="RISKnormShade 2 4" xfId="36779" xr:uid="{32C340F3-CA1B-49F0-9F52-D205FC076469}"/>
    <cellStyle name="RISKnormShade 2 5" xfId="36780" xr:uid="{2E2435D0-6FCA-4E32-A55B-4EE909327FD7}"/>
    <cellStyle name="RISKnormShade 3" xfId="36781" xr:uid="{BE2F1CBD-E3C7-4E0B-858D-33E69643F712}"/>
    <cellStyle name="RISKnormShade 4" xfId="36782" xr:uid="{0F42B798-E23B-4EFF-901E-843E6D518958}"/>
    <cellStyle name="RISKnormShade 5" xfId="36783" xr:uid="{E2DA6ADD-E70C-40BE-9656-68C3745DB688}"/>
    <cellStyle name="RISKnormShade 6" xfId="36784" xr:uid="{F8CC0E60-9900-46FD-8C53-32735FC4AC78}"/>
    <cellStyle name="RISKnormShade 7" xfId="36785" xr:uid="{76E84E7A-23A0-4D98-9A57-9BD94BE58847}"/>
    <cellStyle name="RISKnormShade 8" xfId="36786" xr:uid="{53C1285C-9C67-44B2-88C3-F155A498BDD5}"/>
    <cellStyle name="RISKnormTitle" xfId="36787" xr:uid="{4F68692D-3833-4E93-AB02-CB98AEEF482B}"/>
    <cellStyle name="RISKnormTitle 2" xfId="36788" xr:uid="{E1C8AA76-FCD3-4254-80DE-0917E0A17A0A}"/>
    <cellStyle name="RISKnormTitle 2 2" xfId="36789" xr:uid="{113221D6-55F5-4574-A18F-F3FC5BE8E068}"/>
    <cellStyle name="RISKnormTitle 2 3" xfId="36790" xr:uid="{6F6336C1-493D-4C70-8A73-BA5AB4508AC1}"/>
    <cellStyle name="RISKnormTitle 2 4" xfId="36791" xr:uid="{3096EEFD-FE2F-446E-8811-23E35AB2D255}"/>
    <cellStyle name="RISKnormTitle 2 5" xfId="36792" xr:uid="{879F686E-06BA-4F4E-B895-B43F73EF7ACE}"/>
    <cellStyle name="RISKnormTitle 3" xfId="36793" xr:uid="{F7677122-3810-45DE-BC3B-F153D9A7B82F}"/>
    <cellStyle name="RISKnormTitle 4" xfId="36794" xr:uid="{9652A8C7-C4CE-4FE4-9DA0-0151E83E7A70}"/>
    <cellStyle name="RISKnormTitle 5" xfId="36795" xr:uid="{FE490BF3-5133-4FD9-BBF1-4239C1CACDE8}"/>
    <cellStyle name="RISKnormTitle 6" xfId="36796" xr:uid="{4F099586-BE4D-405E-9377-C0ABF62CBCD2}"/>
    <cellStyle name="RISKnormTitle 7" xfId="36797" xr:uid="{73FE4856-EA85-4811-99AA-51C8FCC799B2}"/>
    <cellStyle name="RISKnormTitle 8" xfId="36798" xr:uid="{746BDAF7-F8A8-4E22-AD0C-D417B03EF36F}"/>
    <cellStyle name="RISKoutNumber" xfId="36799" xr:uid="{81524D38-0848-4022-BAB3-53BC10FB7B55}"/>
    <cellStyle name="RISKoutNumber 2" xfId="36800" xr:uid="{B858C830-7D6B-4895-83EA-178352F385A8}"/>
    <cellStyle name="RISKoutNumber 2 2" xfId="36801" xr:uid="{0D51B574-0755-4CD5-ADE2-453465013635}"/>
    <cellStyle name="RISKoutNumber 2 3" xfId="36802" xr:uid="{FDB081B4-CA97-4D2F-B652-73D1909F7B08}"/>
    <cellStyle name="RISKoutNumber 2 4" xfId="36803" xr:uid="{D510691F-FA9B-4F61-8F17-2DF6E8F88518}"/>
    <cellStyle name="RISKoutNumber 2 5" xfId="36804" xr:uid="{AE8B3708-A75A-4013-B462-980665D2B1C8}"/>
    <cellStyle name="RISKoutNumber 3" xfId="36805" xr:uid="{46ACE1C4-5A4E-492C-B40E-F67807010431}"/>
    <cellStyle name="RISKoutNumber 4" xfId="36806" xr:uid="{13EF3FF8-256A-4F8C-9A14-88D25A38EB22}"/>
    <cellStyle name="RISKoutNumber 5" xfId="36807" xr:uid="{E9D95F56-69B0-480E-A752-35E7DE1ADC6F}"/>
    <cellStyle name="RISKoutNumber 6" xfId="36808" xr:uid="{F04D8CD0-E49F-4C52-AA86-C7381CB85753}"/>
    <cellStyle name="RISKoutNumber 7" xfId="36809" xr:uid="{89C01299-4C82-4671-9376-89252986D062}"/>
    <cellStyle name="RISKoutNumber 8" xfId="36810" xr:uid="{4F26CEC5-68B0-4750-A034-30B5CF2D8019}"/>
    <cellStyle name="RISKrightEdge" xfId="36811" xr:uid="{8CBD13D8-180D-4E13-98DC-8C60BCCA70C0}"/>
    <cellStyle name="RISKrightEdge 2" xfId="36812" xr:uid="{BB57B18C-680B-4624-A984-B05C16ABA51B}"/>
    <cellStyle name="RISKrightEdge 2 2" xfId="36813" xr:uid="{ECF7D09D-AEF2-4AF2-B8A7-D71A3178B57C}"/>
    <cellStyle name="RISKrightEdge 2 3" xfId="36814" xr:uid="{B388B9EB-D549-4C5F-A867-B2DE008B41BE}"/>
    <cellStyle name="RISKrightEdge 2 4" xfId="36815" xr:uid="{3C8A1010-44AC-4CF1-A2DF-B4EA3CC773FA}"/>
    <cellStyle name="RISKrightEdge 2 5" xfId="36816" xr:uid="{3898139D-4EE1-4067-B6F6-392957EEC535}"/>
    <cellStyle name="RISKrightEdge 3" xfId="36817" xr:uid="{EE4EB5B0-CC70-496B-A4E7-01D1FD2FCFF3}"/>
    <cellStyle name="RISKrightEdge 4" xfId="36818" xr:uid="{C8A0A286-5DFE-49FD-BC7E-22BFED671BDA}"/>
    <cellStyle name="RISKrightEdge 5" xfId="36819" xr:uid="{5A178862-4FFB-44E9-AA92-F3E830321824}"/>
    <cellStyle name="RISKrightEdge 6" xfId="36820" xr:uid="{8B189929-9E29-48C4-A218-A85645B218BD}"/>
    <cellStyle name="RISKrightEdge 7" xfId="36821" xr:uid="{FE966323-A2B9-4A68-B8D4-7C1B201C2779}"/>
    <cellStyle name="RISKrightEdge 8" xfId="36822" xr:uid="{BB20484B-91E5-4864-BA5C-6FFA89DB408A}"/>
    <cellStyle name="RISKrtandbEdge" xfId="36823" xr:uid="{F7200062-ECBF-4A58-A169-6471894B8B3E}"/>
    <cellStyle name="RISKrtandbEdge 2" xfId="36824" xr:uid="{3CF2EC47-E6FC-43C2-80DF-96FC4D21AFAD}"/>
    <cellStyle name="RISKrtandbEdge 2 2" xfId="36825" xr:uid="{55EBC5CD-3598-4541-A0B8-4078863AB07F}"/>
    <cellStyle name="RISKrtandbEdge 2 3" xfId="36826" xr:uid="{F36768DF-0E6F-40F3-8151-B821483DC19D}"/>
    <cellStyle name="RISKrtandbEdge 2 4" xfId="36827" xr:uid="{B3814397-B5E0-4AB0-9482-978C48E60A99}"/>
    <cellStyle name="RISKrtandbEdge 2 5" xfId="36828" xr:uid="{6353FC4C-A076-4C94-90F0-D66B33FD5247}"/>
    <cellStyle name="RISKrtandbEdge 3" xfId="36829" xr:uid="{5ACCA6EE-B27A-4B98-85A6-66726495FA56}"/>
    <cellStyle name="RISKrtandbEdge 4" xfId="36830" xr:uid="{137F8101-A1AB-4168-8DFE-D9C5215ED166}"/>
    <cellStyle name="RISKrtandbEdge 5" xfId="36831" xr:uid="{3E214226-E369-4397-85F2-E76E24CFC860}"/>
    <cellStyle name="RISKrtandbEdge 6" xfId="36832" xr:uid="{F4944C9F-A3A3-4CAA-AD13-14574314C5A6}"/>
    <cellStyle name="RISKrtandbEdge 7" xfId="36833" xr:uid="{2DE17330-DE72-4023-A7EC-15C879892725}"/>
    <cellStyle name="RISKrtandbEdge 8" xfId="36834" xr:uid="{BB695D95-0F1F-482C-8AE7-F871FD63C8A6}"/>
    <cellStyle name="RISKssTime" xfId="36835" xr:uid="{B47556E1-D07A-465C-B01C-5B005F42E9C6}"/>
    <cellStyle name="RISKssTime 2" xfId="36836" xr:uid="{5EFB14E1-1470-444E-9701-2ABD81B15FB7}"/>
    <cellStyle name="RISKssTime 2 2" xfId="36837" xr:uid="{F4DA47B4-D0FB-4C6A-905B-AE82FADF2A8B}"/>
    <cellStyle name="RISKssTime 2 3" xfId="36838" xr:uid="{0267458E-F61A-4870-9EF8-9A9B1A927E4E}"/>
    <cellStyle name="RISKssTime 2 4" xfId="36839" xr:uid="{64520893-8F43-465C-BC1B-3B50BF042218}"/>
    <cellStyle name="RISKssTime 2 5" xfId="36840" xr:uid="{936044FC-FFC4-41E3-A591-3C5146B92C7D}"/>
    <cellStyle name="RISKssTime 3" xfId="36841" xr:uid="{B55962A2-B9FB-48FF-9D66-D22DDF31BF6C}"/>
    <cellStyle name="RISKssTime 4" xfId="36842" xr:uid="{4204AFE8-4345-4306-8599-81A8A63CB8A9}"/>
    <cellStyle name="RISKssTime 5" xfId="36843" xr:uid="{4ABF74F9-3BAF-411C-A156-AC708173CD02}"/>
    <cellStyle name="RISKssTime 6" xfId="36844" xr:uid="{0562832B-64E9-49FA-9613-A754ADF608F8}"/>
    <cellStyle name="RISKssTime 7" xfId="36845" xr:uid="{2C1CBB4D-3F0A-451A-BD0C-395458BA41B2}"/>
    <cellStyle name="RISKssTime 8" xfId="36846" xr:uid="{0F1F6673-7524-4B98-96F2-BD952BD6D4F1}"/>
    <cellStyle name="RISKtandbEdge" xfId="36847" xr:uid="{0EC1BD86-390D-46DE-944D-79288A17E837}"/>
    <cellStyle name="RISKtandbEdge 2" xfId="36848" xr:uid="{D3B2D8FB-C74D-4CAD-BC33-47FD0290BE25}"/>
    <cellStyle name="RISKtandbEdge 2 2" xfId="36849" xr:uid="{95B0007C-7E8D-44AC-B9E2-D464F64C2F5A}"/>
    <cellStyle name="RISKtandbEdge 2 3" xfId="36850" xr:uid="{71CEDE8D-E3BE-414C-83DE-9255721141CB}"/>
    <cellStyle name="RISKtandbEdge 2 4" xfId="36851" xr:uid="{120990C5-A253-441D-9CCC-0221114CEBA8}"/>
    <cellStyle name="RISKtandbEdge 2 5" xfId="36852" xr:uid="{86364DE0-1C92-4249-AA6E-969B548821FC}"/>
    <cellStyle name="RISKtandbEdge 3" xfId="36853" xr:uid="{A6E19576-21AF-4ACC-A3F1-CD75B9B1CA05}"/>
    <cellStyle name="RISKtandbEdge 4" xfId="36854" xr:uid="{9E185823-199D-4FEE-AFF1-3DD5F5E2B41B}"/>
    <cellStyle name="RISKtandbEdge 5" xfId="36855" xr:uid="{0ABFC61B-18F9-4530-9C5B-96BAC07A4861}"/>
    <cellStyle name="RISKtandbEdge 6" xfId="36856" xr:uid="{70604F63-10B7-4521-A422-B9EA9220BE52}"/>
    <cellStyle name="RISKtandbEdge 7" xfId="36857" xr:uid="{BE10DEA1-EAC6-4DBC-B70B-E03FBD8F812F}"/>
    <cellStyle name="RISKtandbEdge 8" xfId="36858" xr:uid="{D3CF0C8D-F049-49BC-94D9-59C9AD0DD4B8}"/>
    <cellStyle name="RISKtlandrEdge" xfId="36859" xr:uid="{4A4B66A4-ED7E-4F1B-A14D-710A29B11D3F}"/>
    <cellStyle name="RISKtlandrEdge 2" xfId="36860" xr:uid="{AAF74B66-59F9-49BA-9789-EB2786224EAA}"/>
    <cellStyle name="RISKtlandrEdge 2 2" xfId="36861" xr:uid="{026EFF3A-B428-4ABC-A982-EC9D2305B928}"/>
    <cellStyle name="RISKtlandrEdge 2 3" xfId="36862" xr:uid="{715D8CBE-1819-4327-A0B6-D2E0AC120A81}"/>
    <cellStyle name="RISKtlandrEdge 2 4" xfId="36863" xr:uid="{6BACE23B-399D-4B23-82DB-18DCB295A4F9}"/>
    <cellStyle name="RISKtlandrEdge 2 5" xfId="36864" xr:uid="{4E888F63-4520-41E6-B499-69E60E9A720A}"/>
    <cellStyle name="RISKtlandrEdge 3" xfId="36865" xr:uid="{E5F03213-44AF-4632-964B-FFB2847A61B8}"/>
    <cellStyle name="RISKtlandrEdge 4" xfId="36866" xr:uid="{83B1224C-9076-4225-A092-18A4C4831431}"/>
    <cellStyle name="RISKtlandrEdge 5" xfId="36867" xr:uid="{428818C6-8716-4B2A-BD22-2AC472E0A9D2}"/>
    <cellStyle name="RISKtlandrEdge 6" xfId="36868" xr:uid="{015840A2-49A6-4D10-831C-E20F6CD77BE1}"/>
    <cellStyle name="RISKtlandrEdge 7" xfId="36869" xr:uid="{D091F962-51E7-4D0D-AF72-40A8BE8E7797}"/>
    <cellStyle name="RISKtlandrEdge 8" xfId="36870" xr:uid="{B808788E-460B-40BC-87D1-299BFD5839C5}"/>
    <cellStyle name="RISKtlCorner" xfId="36871" xr:uid="{EDC38CF2-D893-49DB-80AC-EF2DF3D78856}"/>
    <cellStyle name="RISKtlCorner 2" xfId="36872" xr:uid="{0E090FBB-D814-4600-9DB2-263B9CE9F157}"/>
    <cellStyle name="RISKtlCorner 2 2" xfId="36873" xr:uid="{C2306AA2-1763-4DD5-B25D-F3D1145D0E52}"/>
    <cellStyle name="RISKtlCorner 2 3" xfId="36874" xr:uid="{50A992E1-7388-423B-88AF-20D64B4E7382}"/>
    <cellStyle name="RISKtlCorner 2 4" xfId="36875" xr:uid="{56386888-8619-48D6-9CD8-6FA91FE7BD2E}"/>
    <cellStyle name="RISKtlCorner 2 5" xfId="36876" xr:uid="{46EB70CE-F360-4D3A-BA98-D8B2C74E73E5}"/>
    <cellStyle name="RISKtlCorner 3" xfId="36877" xr:uid="{EB4E8F40-0988-4954-8506-4127D7FB2488}"/>
    <cellStyle name="RISKtlCorner 4" xfId="36878" xr:uid="{1D3B763F-0854-408C-B9A8-D4D1BBE0567C}"/>
    <cellStyle name="RISKtlCorner 5" xfId="36879" xr:uid="{43936D14-9BC6-4ADF-AFAC-51AF1B74324B}"/>
    <cellStyle name="RISKtlCorner 6" xfId="36880" xr:uid="{BD5F9CBD-7FF8-41F1-BDB3-CD95F561C917}"/>
    <cellStyle name="RISKtlCorner 7" xfId="36881" xr:uid="{C9CDD6F8-906A-4347-BD88-68130346F893}"/>
    <cellStyle name="RISKtlCorner 8" xfId="36882" xr:uid="{6136AFF9-DB8A-4CA6-BF89-DC1A52293CE6}"/>
    <cellStyle name="RISKtopEdge" xfId="36883" xr:uid="{CB197097-432D-4273-9994-CABB03CD122A}"/>
    <cellStyle name="RISKtopEdge 2" xfId="36884" xr:uid="{884EB89D-1CAD-456C-846B-CBCF8D1B83FF}"/>
    <cellStyle name="RISKtopEdge 2 2" xfId="36885" xr:uid="{5FB9B984-DFE9-47C9-97CC-3FFFB8E5BA39}"/>
    <cellStyle name="RISKtopEdge 2 3" xfId="36886" xr:uid="{C1D22D79-5185-4C8A-9B23-C6C0AD339387}"/>
    <cellStyle name="RISKtopEdge 2 4" xfId="36887" xr:uid="{2CD62D38-6082-47D8-BBD6-FF1E3F44C715}"/>
    <cellStyle name="RISKtopEdge 2 5" xfId="36888" xr:uid="{72FA8C66-9569-4A78-BFBF-30E51F3A1D5E}"/>
    <cellStyle name="RISKtopEdge 3" xfId="36889" xr:uid="{9FC9050C-005C-44B3-BB2A-BD6254955302}"/>
    <cellStyle name="RISKtopEdge 4" xfId="36890" xr:uid="{38A8D33D-4AA4-41BD-BDA1-E49FE6A91FF7}"/>
    <cellStyle name="RISKtopEdge 5" xfId="36891" xr:uid="{30C5C85F-6CC3-40BE-8D10-2F2BB018A3E5}"/>
    <cellStyle name="RISKtopEdge 6" xfId="36892" xr:uid="{2B493D17-B666-43ED-8D9A-7BF952E00893}"/>
    <cellStyle name="RISKtopEdge 7" xfId="36893" xr:uid="{31F44891-BA03-4D2C-B42D-458F98480315}"/>
    <cellStyle name="RISKtopEdge 8" xfId="36894" xr:uid="{D312B6FC-B460-44D6-904C-C00C31067BBF}"/>
    <cellStyle name="RISKtrCorner" xfId="36895" xr:uid="{6A9888C6-77A8-4F9B-97C4-B6DEF455FAAF}"/>
    <cellStyle name="RISKtrCorner 2" xfId="36896" xr:uid="{12719C8E-1ED2-4A97-A08F-77E0B33591AC}"/>
    <cellStyle name="RISKtrCorner 2 2" xfId="36897" xr:uid="{90C54864-F8EB-466C-8D3A-A2B40E8308F5}"/>
    <cellStyle name="RISKtrCorner 2 3" xfId="36898" xr:uid="{FD37343C-2E79-4FF0-B4A3-9AED6244BAFF}"/>
    <cellStyle name="RISKtrCorner 2 4" xfId="36899" xr:uid="{35154CA3-B676-4089-92D8-4594138129B5}"/>
    <cellStyle name="RISKtrCorner 2 5" xfId="36900" xr:uid="{C7804E38-8BB3-4137-8E26-5B2FCE785E17}"/>
    <cellStyle name="RISKtrCorner 3" xfId="36901" xr:uid="{5415D41E-C4F0-43E2-9496-46D25B635837}"/>
    <cellStyle name="RISKtrCorner 4" xfId="36902" xr:uid="{C44E52DA-3EA1-4E25-866F-EBC5B5928EBA}"/>
    <cellStyle name="RISKtrCorner 5" xfId="36903" xr:uid="{65165292-FF8B-4243-B2CD-8CA1A74AA75B}"/>
    <cellStyle name="RISKtrCorner 6" xfId="36904" xr:uid="{722D0D2A-0651-4D0E-80FB-B2CCF405E562}"/>
    <cellStyle name="RISKtrCorner 7" xfId="36905" xr:uid="{3E298843-E09D-4AED-B80D-5E43053598F3}"/>
    <cellStyle name="RISKtrCorner 8" xfId="36906" xr:uid="{FE97B255-0093-4ACE-8DD1-180871DAF79A}"/>
    <cellStyle name="rngLCDatePaste" xfId="36907" xr:uid="{A3555ED3-5CB9-49B5-952B-738386B83CB7}"/>
    <cellStyle name="Row_CategoryHeadings" xfId="36908" xr:uid="{B4447AA0-CFE1-4252-89FE-9D5E7994BA34}"/>
    <cellStyle name="Sample" xfId="36909" xr:uid="{ED9DED16-801A-49B0-8344-38F2DCFEE4F7}"/>
    <cellStyle name="SAPBEXaggData" xfId="36910" xr:uid="{63A9CBEF-2756-4C9F-9592-4A667A44870B}"/>
    <cellStyle name="SAPBEXaggData 2" xfId="36911" xr:uid="{7469AA6C-A6DC-422D-A225-56A50C1BD225}"/>
    <cellStyle name="SAPBEXaggDataEmph" xfId="36912" xr:uid="{8F2E4A22-19E5-488F-996C-A7242B780CD9}"/>
    <cellStyle name="SAPBEXaggDataEmph 2" xfId="36913" xr:uid="{8904B637-4731-4742-8B16-44EB239B7BE7}"/>
    <cellStyle name="SAPBEXaggItem" xfId="36914" xr:uid="{BFFC5F12-4BA9-4DA2-8EED-17AF9032DB21}"/>
    <cellStyle name="SAPBEXaggItem 2" xfId="36915" xr:uid="{CBAA2F25-A299-4DD8-A0A5-D0A701DCE368}"/>
    <cellStyle name="SAPBEXaggItemX" xfId="36916" xr:uid="{709469BA-AE7D-4329-ADEA-BFA5B045902C}"/>
    <cellStyle name="SAPBEXaggItemX 2" xfId="36917" xr:uid="{21A2EA5A-94BE-4605-AA46-BB36164339DE}"/>
    <cellStyle name="SAPBEXchaText" xfId="36918" xr:uid="{250637E3-7786-471D-960C-749D4F39BD4A}"/>
    <cellStyle name="SAPBEXchaText 2" xfId="36919" xr:uid="{09C08B2B-789E-41C8-B289-FEACC3AC8274}"/>
    <cellStyle name="SAPBEXchaText 2 2" xfId="36920" xr:uid="{C44633BB-EB4B-498B-AEF4-5C1D8F33BD0D}"/>
    <cellStyle name="SAPBEXchaText 2 3" xfId="36921" xr:uid="{3BB5FAD3-86E0-46B9-B18D-155977E1457A}"/>
    <cellStyle name="SAPBEXchaText 2 4" xfId="36922" xr:uid="{4B3E0697-8235-4116-8471-B8FB6075CB84}"/>
    <cellStyle name="SAPBEXchaText 2 5" xfId="36923" xr:uid="{854C3E62-5B6D-440E-A4CF-2D667C6F41F4}"/>
    <cellStyle name="SAPBEXchaText 3" xfId="36924" xr:uid="{214F1710-477A-492B-8E13-D8FCA764F716}"/>
    <cellStyle name="SAPBEXchaText 4" xfId="36925" xr:uid="{57B8B6EF-6B4F-499E-8450-72C3EE609569}"/>
    <cellStyle name="SAPBEXchaText 5" xfId="36926" xr:uid="{E1AA13CF-2B38-49A8-A851-9CB8698BE53E}"/>
    <cellStyle name="SAPBEXchaText 6" xfId="36927" xr:uid="{EE7D5298-BDC7-4E6D-A8A1-4B87131EA2A3}"/>
    <cellStyle name="SAPBEXchaText 7" xfId="36928" xr:uid="{76CAEBFF-D724-4F7F-83F6-450DEC715D92}"/>
    <cellStyle name="SAPBEXchaText 8" xfId="36929" xr:uid="{B3E925B8-5398-4982-9E1F-985C756D3C70}"/>
    <cellStyle name="SAPBEXchaText 9" xfId="36930" xr:uid="{2EEE7C82-A381-4896-98F2-DE41A06C21C8}"/>
    <cellStyle name="SAPBEXexcBad7" xfId="36931" xr:uid="{B333FD41-DBC0-44A4-A5B4-9C4D65F4605C}"/>
    <cellStyle name="SAPBEXexcBad7 2" xfId="36932" xr:uid="{4E900C32-A99E-499A-98CD-E746F7FED8CE}"/>
    <cellStyle name="SAPBEXexcBad8" xfId="36933" xr:uid="{9BC2311E-56E7-46DB-A9AE-4F7731E31299}"/>
    <cellStyle name="SAPBEXexcBad8 2" xfId="36934" xr:uid="{8F41C19E-5E59-44FD-B901-C481153D4BF9}"/>
    <cellStyle name="SAPBEXexcBad9" xfId="36935" xr:uid="{AA33F3D3-A780-44AC-94B8-4D2E52DFF5DF}"/>
    <cellStyle name="SAPBEXexcBad9 2" xfId="36936" xr:uid="{5F89C087-E6A7-45A9-944F-A41C5C59C697}"/>
    <cellStyle name="SAPBEXexcCritical4" xfId="36937" xr:uid="{33373DF1-7FC6-4A3C-B65F-456714969629}"/>
    <cellStyle name="SAPBEXexcCritical4 2" xfId="36938" xr:uid="{03A34370-E9A2-43CD-B65E-6317C3036E4E}"/>
    <cellStyle name="SAPBEXexcCritical5" xfId="36939" xr:uid="{D901B298-F226-4E41-B66E-B3E1F56C26F4}"/>
    <cellStyle name="SAPBEXexcCritical5 2" xfId="36940" xr:uid="{1BF700A3-AE46-4D11-A2D4-E0800160F7D6}"/>
    <cellStyle name="SAPBEXexcCritical6" xfId="36941" xr:uid="{0599DA2F-7696-4EDC-AD3C-47229FB37356}"/>
    <cellStyle name="SAPBEXexcCritical6 2" xfId="36942" xr:uid="{11B13CFD-D06E-448F-BEF6-96F4113B5116}"/>
    <cellStyle name="SAPBEXexcGood1" xfId="36943" xr:uid="{8A312096-4623-431E-BCF3-55978EFECC63}"/>
    <cellStyle name="SAPBEXexcGood1 2" xfId="36944" xr:uid="{A3E3F0A0-158D-4F35-A36F-DB3C6D689975}"/>
    <cellStyle name="SAPBEXexcGood2" xfId="36945" xr:uid="{30966E44-FD5D-476F-9DDC-7201F619A227}"/>
    <cellStyle name="SAPBEXexcGood2 2" xfId="36946" xr:uid="{49127F3F-2841-4434-A351-9C51DAF889AF}"/>
    <cellStyle name="SAPBEXexcGood3" xfId="36947" xr:uid="{7D9E4B2A-E685-4144-B13E-7CA571F6096A}"/>
    <cellStyle name="SAPBEXexcGood3 2" xfId="36948" xr:uid="{9AD041AD-30D5-4A92-9BAA-6C3F23AB98D2}"/>
    <cellStyle name="SAPBEXfilterDrill" xfId="36949" xr:uid="{C59DD790-BBE8-4A84-BF07-77D44458EE50}"/>
    <cellStyle name="SAPBEXfilterDrill 2" xfId="36950" xr:uid="{A231AFB7-455D-4C9A-A622-1904E59D2831}"/>
    <cellStyle name="SAPBEXfilterDrill 3" xfId="36951" xr:uid="{E0821981-507B-4F26-922B-7A0789050527}"/>
    <cellStyle name="SAPBEXfilterDrill 4" xfId="36952" xr:uid="{A619B71C-4A3D-4B02-868C-E3157A6C1D05}"/>
    <cellStyle name="SAPBEXfilterDrill 5" xfId="36953" xr:uid="{19C287FD-FA5C-404D-A07F-6395AEBC0AFB}"/>
    <cellStyle name="SAPBEXfilterDrill 6" xfId="36954" xr:uid="{7CA343D2-055E-4F51-92F3-3BE1077603E9}"/>
    <cellStyle name="SAPBEXfilterDrill 7" xfId="36955" xr:uid="{BEB78D85-0991-4B93-8723-3D118E2D1E1F}"/>
    <cellStyle name="SAPBEXfilterItem" xfId="36956" xr:uid="{72162102-41AA-4E9E-92F7-1D2F905C7347}"/>
    <cellStyle name="SAPBEXfilterText" xfId="36957" xr:uid="{631887A3-6F6A-45F8-95AA-D56140BF4857}"/>
    <cellStyle name="SAPBEXfilterText 2" xfId="36958" xr:uid="{0FC6ADBA-4E28-4064-8674-731DA958D798}"/>
    <cellStyle name="SAPBEXfilterText 3" xfId="36959" xr:uid="{BF682FF9-8C5A-467F-B84C-D49BE09A1240}"/>
    <cellStyle name="SAPBEXfilterText 4" xfId="36960" xr:uid="{D0B884B0-E74E-4236-AE8F-C770DD8487F0}"/>
    <cellStyle name="SAPBEXfilterText 5" xfId="36961" xr:uid="{5A717EC3-BB8A-43CC-A60B-0D8002046C47}"/>
    <cellStyle name="SAPBEXfilterText 6" xfId="36962" xr:uid="{65E046C0-5D6D-44EE-80EF-37FE335F55D2}"/>
    <cellStyle name="SAPBEXformats" xfId="36963" xr:uid="{3E02B6FF-FAF1-4350-B5BD-EA45EED5435C}"/>
    <cellStyle name="SAPBEXformats 2" xfId="36964" xr:uid="{E7C271F3-E5F9-4F70-99B2-F95E453A9F90}"/>
    <cellStyle name="SAPBEXformats 2 2" xfId="36965" xr:uid="{5D94B59E-83F6-4CE3-B69F-35EA0F273D2D}"/>
    <cellStyle name="SAPBEXformats 2 3" xfId="36966" xr:uid="{0B4F0E21-4339-4E9E-A65D-58A3B738FB22}"/>
    <cellStyle name="SAPBEXformats 2 4" xfId="36967" xr:uid="{F58546CD-E060-44F2-AB52-6531DB9E20D5}"/>
    <cellStyle name="SAPBEXformats 2 5" xfId="36968" xr:uid="{212A7A2D-B213-4296-B4AA-C70B1C7A9A4A}"/>
    <cellStyle name="SAPBEXformats 3" xfId="36969" xr:uid="{17AB9533-BA1F-44EC-9153-0E78B8223B48}"/>
    <cellStyle name="SAPBEXformats 4" xfId="36970" xr:uid="{365A6A0A-15EE-4D6D-8496-62927012BD3E}"/>
    <cellStyle name="SAPBEXformats 5" xfId="36971" xr:uid="{332DF8D3-C162-451D-9A6E-D1598C9F18F5}"/>
    <cellStyle name="SAPBEXformats 6" xfId="36972" xr:uid="{7137422B-D72A-4928-ABF5-9D1A364E6CB6}"/>
    <cellStyle name="SAPBEXformats 7" xfId="36973" xr:uid="{EDF317F2-82CB-4B68-B594-B553C0E81894}"/>
    <cellStyle name="SAPBEXformats 8" xfId="36974" xr:uid="{77FA1516-D78B-4E28-A2BC-A328D8AE252E}"/>
    <cellStyle name="SAPBEXformats 9" xfId="36975" xr:uid="{37EB98F4-8DC0-4DFD-ABBA-3AAFF846C46D}"/>
    <cellStyle name="SAPBEXheaderItem" xfId="36976" xr:uid="{EBDFAEDB-FA9F-45F9-9471-756E88F0E328}"/>
    <cellStyle name="SAPBEXheaderItem 2" xfId="36977" xr:uid="{57F4F7CA-990C-465A-B9E7-2E80D1F7BCF7}"/>
    <cellStyle name="SAPBEXheaderItem 3" xfId="36978" xr:uid="{66252B97-4551-49FD-8849-6395384902A6}"/>
    <cellStyle name="SAPBEXheaderItem 4" xfId="36979" xr:uid="{ABB9C362-CE07-4E05-BAA6-4E626173105E}"/>
    <cellStyle name="SAPBEXheaderItem 5" xfId="36980" xr:uid="{5765C993-368C-4162-ABBA-0ECC43C3537D}"/>
    <cellStyle name="SAPBEXheaderItem 6" xfId="36981" xr:uid="{50681D48-96F5-43E8-80BF-5B45FABE433F}"/>
    <cellStyle name="SAPBEXheaderItem 7" xfId="36982" xr:uid="{50E45746-24FE-418A-9165-50D316CBE935}"/>
    <cellStyle name="SAPBEXheaderText" xfId="36983" xr:uid="{B03ACBD2-0B4E-4F92-8015-791BDC20D972}"/>
    <cellStyle name="SAPBEXheaderText 2" xfId="36984" xr:uid="{6ED6DFEC-D9DD-4B95-AFB5-296654F5B9C4}"/>
    <cellStyle name="SAPBEXheaderText 3" xfId="36985" xr:uid="{B715F874-90B5-478B-99E4-86C719BF11E2}"/>
    <cellStyle name="SAPBEXheaderText 4" xfId="36986" xr:uid="{C3D9C250-F320-4462-ABF3-CD3AD2C6C0C1}"/>
    <cellStyle name="SAPBEXheaderText 5" xfId="36987" xr:uid="{8CB543BC-1C74-44BE-A635-14FEFFBEFB34}"/>
    <cellStyle name="SAPBEXheaderText 6" xfId="36988" xr:uid="{6AAC16F7-E641-4423-89EB-AB95B6AD144C}"/>
    <cellStyle name="SAPBEXheaderText 7" xfId="36989" xr:uid="{B79730F6-0A96-4DE4-9908-670761491F5F}"/>
    <cellStyle name="SAPBEXHLevel0" xfId="36990" xr:uid="{1D367718-3026-4C0F-B039-66AF93A2BB6A}"/>
    <cellStyle name="SAPBEXHLevel0 2" xfId="36991" xr:uid="{FD2FDE63-CF9A-445B-AE2D-AD033723B82F}"/>
    <cellStyle name="SAPBEXHLevel0 2 2" xfId="36992" xr:uid="{01F45006-A187-44ED-8345-61A4260FF21B}"/>
    <cellStyle name="SAPBEXHLevel0 2 3" xfId="36993" xr:uid="{F7B1A992-0758-4000-BAF0-7DB0E3B9FE1D}"/>
    <cellStyle name="SAPBEXHLevel0 2 4" xfId="36994" xr:uid="{B4976207-6DFE-4D48-A38E-C11D7A6C5B29}"/>
    <cellStyle name="SAPBEXHLevel0 2 5" xfId="36995" xr:uid="{FAA59CA9-B873-4B8D-8D12-22B90D80BB9B}"/>
    <cellStyle name="SAPBEXHLevel0 3" xfId="36996" xr:uid="{79AB428F-4A32-4A8D-8F9E-109EDA991C28}"/>
    <cellStyle name="SAPBEXHLevel0 4" xfId="36997" xr:uid="{50B28388-64C6-4029-8479-8445C511B177}"/>
    <cellStyle name="SAPBEXHLevel0 5" xfId="36998" xr:uid="{69B02AA7-B47E-4074-B662-6ACE8CCC2BD9}"/>
    <cellStyle name="SAPBEXHLevel0 6" xfId="36999" xr:uid="{4225AF20-7992-44E2-9470-60D582DA6350}"/>
    <cellStyle name="SAPBEXHLevel0 7" xfId="37000" xr:uid="{0F2455FE-6270-48DE-B4BC-9EDE048D896F}"/>
    <cellStyle name="SAPBEXHLevel0 8" xfId="37001" xr:uid="{C171C98B-F51C-48F0-87A5-5B7588989A3A}"/>
    <cellStyle name="SAPBEXHLevel0 9" xfId="37002" xr:uid="{A6A232B8-589A-4A7B-8A93-CC87DAF97A9D}"/>
    <cellStyle name="SAPBEXHLevel0X" xfId="37003" xr:uid="{555B2D75-62D1-49EC-B654-62E34C4046F9}"/>
    <cellStyle name="SAPBEXHLevel0X 2" xfId="37004" xr:uid="{EC0F4F7F-39B3-4174-8F56-F4C0518D5E75}"/>
    <cellStyle name="SAPBEXHLevel0X 2 2" xfId="37005" xr:uid="{9D910E74-ABF1-4E4E-9E79-D0C72A3F0C6C}"/>
    <cellStyle name="SAPBEXHLevel0X 2 3" xfId="37006" xr:uid="{74B25854-2201-4879-B8C7-20F379F0BCB3}"/>
    <cellStyle name="SAPBEXHLevel0X 2 4" xfId="37007" xr:uid="{019A2C3B-C00C-4DA2-86A7-DBCE34633401}"/>
    <cellStyle name="SAPBEXHLevel0X 2 5" xfId="37008" xr:uid="{C942BA7D-583E-4B9A-9A5E-C1CDF65F3956}"/>
    <cellStyle name="SAPBEXHLevel0X 3" xfId="37009" xr:uid="{F3A0E754-5518-43BD-8F85-46F38932499E}"/>
    <cellStyle name="SAPBEXHLevel0X 4" xfId="37010" xr:uid="{547FC505-F4EC-4900-814D-6BFBB41C0046}"/>
    <cellStyle name="SAPBEXHLevel0X 5" xfId="37011" xr:uid="{0E866A2F-166C-4EE5-A17D-FAC08DB52979}"/>
    <cellStyle name="SAPBEXHLevel0X 6" xfId="37012" xr:uid="{494876D7-AA45-4E1E-BD1A-671C04E02B1B}"/>
    <cellStyle name="SAPBEXHLevel0X 7" xfId="37013" xr:uid="{D3861E4D-198C-495C-B583-EA261D4CDDD6}"/>
    <cellStyle name="SAPBEXHLevel0X 8" xfId="37014" xr:uid="{F2ACB8C6-44C0-41E3-8A44-1B36460A470D}"/>
    <cellStyle name="SAPBEXHLevel0X 9" xfId="37015" xr:uid="{547A1A95-BBFB-4D2F-82B9-FA4364D2E941}"/>
    <cellStyle name="SAPBEXHLevel1" xfId="37016" xr:uid="{34878A02-F9A0-4CA7-909D-4781E0E74F28}"/>
    <cellStyle name="SAPBEXHLevel1 2" xfId="37017" xr:uid="{8711BDAB-BC6E-4212-8559-A77E11384C55}"/>
    <cellStyle name="SAPBEXHLevel1 2 2" xfId="37018" xr:uid="{6AF4F1A6-33A7-4D10-B41D-28495A20C8AE}"/>
    <cellStyle name="SAPBEXHLevel1 2 3" xfId="37019" xr:uid="{BE62DFE8-4C86-4A45-9D7D-7F2DC5648D23}"/>
    <cellStyle name="SAPBEXHLevel1 2 4" xfId="37020" xr:uid="{20A993D5-3FD9-4C18-94A4-9EF0E0F4B75F}"/>
    <cellStyle name="SAPBEXHLevel1 2 5" xfId="37021" xr:uid="{8678AEF6-9E54-47EF-A31B-FF453B8C1ED1}"/>
    <cellStyle name="SAPBEXHLevel1 3" xfId="37022" xr:uid="{31652235-5203-4872-9FB3-00D0FD29317B}"/>
    <cellStyle name="SAPBEXHLevel1 4" xfId="37023" xr:uid="{122F7852-E1F4-4719-B992-7F3248159505}"/>
    <cellStyle name="SAPBEXHLevel1 5" xfId="37024" xr:uid="{15289AD9-FFFE-4427-BFE2-EBF3690958FE}"/>
    <cellStyle name="SAPBEXHLevel1 6" xfId="37025" xr:uid="{A9367A95-2C8A-42D0-B96E-F335A6FD7F91}"/>
    <cellStyle name="SAPBEXHLevel1 7" xfId="37026" xr:uid="{5AB76868-98A8-42D6-969A-1C102B4F3DB5}"/>
    <cellStyle name="SAPBEXHLevel1 8" xfId="37027" xr:uid="{B14DFAA1-4081-4B48-9461-DC3BB747DF14}"/>
    <cellStyle name="SAPBEXHLevel1 9" xfId="37028" xr:uid="{13747CD8-FC69-446F-A99E-C6A355A42DAC}"/>
    <cellStyle name="SAPBEXHLevel1X" xfId="37029" xr:uid="{417892C9-D56C-4BE2-8A20-93C2A7B92D10}"/>
    <cellStyle name="SAPBEXHLevel1X 2" xfId="37030" xr:uid="{5D44EBCD-CA8A-4087-A906-665102A34BF5}"/>
    <cellStyle name="SAPBEXHLevel1X 2 2" xfId="37031" xr:uid="{C8773CF5-8621-4AD2-96DF-95AA6B2CED32}"/>
    <cellStyle name="SAPBEXHLevel1X 2 3" xfId="37032" xr:uid="{CD5A1B94-8098-4092-BF6E-BE1F9A7119F9}"/>
    <cellStyle name="SAPBEXHLevel1X 2 4" xfId="37033" xr:uid="{2C64D2CF-91CB-4BFD-AACC-305654DB6F89}"/>
    <cellStyle name="SAPBEXHLevel1X 2 5" xfId="37034" xr:uid="{A1AEC03B-A7F3-49CD-9258-7F2D9DB7730E}"/>
    <cellStyle name="SAPBEXHLevel1X 3" xfId="37035" xr:uid="{D812CE36-7DD7-4613-8D33-500015B826E7}"/>
    <cellStyle name="SAPBEXHLevel1X 4" xfId="37036" xr:uid="{3EB66498-6AED-4941-A3FF-490A42980468}"/>
    <cellStyle name="SAPBEXHLevel1X 5" xfId="37037" xr:uid="{43093467-602E-43E9-9373-070C46AF8E22}"/>
    <cellStyle name="SAPBEXHLevel1X 6" xfId="37038" xr:uid="{2EB4EC51-2D64-4A06-8168-8ED17F64E065}"/>
    <cellStyle name="SAPBEXHLevel1X 7" xfId="37039" xr:uid="{025CCF0B-9D37-41FD-B1CE-AF76CDC78EDB}"/>
    <cellStyle name="SAPBEXHLevel1X 8" xfId="37040" xr:uid="{3A4ACB9A-9EB8-4D41-8786-D3CE0CA11F9D}"/>
    <cellStyle name="SAPBEXHLevel1X 9" xfId="37041" xr:uid="{643AB2C2-A7A2-41CA-9974-1953EB37CBAF}"/>
    <cellStyle name="SAPBEXHLevel2" xfId="37042" xr:uid="{15A4F26B-EAB5-4C4B-95B3-94DA5E2F38A8}"/>
    <cellStyle name="SAPBEXHLevel2 2" xfId="37043" xr:uid="{82A89861-AD23-46DD-9FB1-42D97F09384B}"/>
    <cellStyle name="SAPBEXHLevel2 2 2" xfId="37044" xr:uid="{D5342974-6050-4AFB-9795-335D35C87C68}"/>
    <cellStyle name="SAPBEXHLevel2 2 3" xfId="37045" xr:uid="{53D0D1EE-4D9E-43C3-BC47-91F6BFB5FAED}"/>
    <cellStyle name="SAPBEXHLevel2 2 4" xfId="37046" xr:uid="{331D97DC-6059-4398-9E60-41E53ED8A5E8}"/>
    <cellStyle name="SAPBEXHLevel2 2 5" xfId="37047" xr:uid="{445D9C5F-5442-47BA-A0AC-6B185C93BDEE}"/>
    <cellStyle name="SAPBEXHLevel2 3" xfId="37048" xr:uid="{40CC22DC-4633-4B96-B97B-1270774AEE8C}"/>
    <cellStyle name="SAPBEXHLevel2 4" xfId="37049" xr:uid="{5A33E7F9-7AB8-4097-96A0-8CFFE2908B44}"/>
    <cellStyle name="SAPBEXHLevel2 5" xfId="37050" xr:uid="{2B5A0497-9524-4E0F-B15D-2A0AD39698CF}"/>
    <cellStyle name="SAPBEXHLevel2 6" xfId="37051" xr:uid="{E1A63CE2-CD27-4533-87AB-FB5DBCE5D871}"/>
    <cellStyle name="SAPBEXHLevel2 7" xfId="37052" xr:uid="{D5F390A6-0412-423C-93F7-2AB3B696B3B2}"/>
    <cellStyle name="SAPBEXHLevel2 8" xfId="37053" xr:uid="{D515A0C8-DE7D-45B7-BD99-D3C45A0C1AA2}"/>
    <cellStyle name="SAPBEXHLevel2 9" xfId="37054" xr:uid="{740C35DF-698D-4F3E-9F9F-A630B6D79D4B}"/>
    <cellStyle name="SAPBEXHLevel2X" xfId="37055" xr:uid="{C13C3BE7-CE03-432B-B479-302B33A6011E}"/>
    <cellStyle name="SAPBEXHLevel2X 2" xfId="37056" xr:uid="{B62B467F-B7B4-473E-9508-02CE5594B2B4}"/>
    <cellStyle name="SAPBEXHLevel2X 2 2" xfId="37057" xr:uid="{088872F8-5F9A-47EC-99A0-F9BA629E9E45}"/>
    <cellStyle name="SAPBEXHLevel2X 2 3" xfId="37058" xr:uid="{3F212B41-0A33-4DE5-8181-F3BFCF5562AE}"/>
    <cellStyle name="SAPBEXHLevel2X 2 4" xfId="37059" xr:uid="{18B04968-4D4D-4328-86E8-B0AE0A1C8473}"/>
    <cellStyle name="SAPBEXHLevel2X 2 5" xfId="37060" xr:uid="{80F4840E-7B2A-4323-B5DE-6B242E512FA8}"/>
    <cellStyle name="SAPBEXHLevel2X 3" xfId="37061" xr:uid="{31398ABE-9C0A-4CAF-A67A-E721766116AD}"/>
    <cellStyle name="SAPBEXHLevel2X 4" xfId="37062" xr:uid="{AC3EB6D2-F2F4-4B88-9EE6-B3B2586E3F5C}"/>
    <cellStyle name="SAPBEXHLevel2X 5" xfId="37063" xr:uid="{2F2679BC-4F16-43F4-A29C-F63DC71441E1}"/>
    <cellStyle name="SAPBEXHLevel2X 6" xfId="37064" xr:uid="{C5A69220-1732-417C-93EB-681583B9E514}"/>
    <cellStyle name="SAPBEXHLevel2X 7" xfId="37065" xr:uid="{33B998DB-6FF0-4743-9298-C57C66791680}"/>
    <cellStyle name="SAPBEXHLevel2X 8" xfId="37066" xr:uid="{C1BC013A-BEC6-45CA-94C2-A3CC422ADA50}"/>
    <cellStyle name="SAPBEXHLevel2X 9" xfId="37067" xr:uid="{39643C03-DEA0-4FCF-B255-956DFFED07EA}"/>
    <cellStyle name="SAPBEXHLevel3" xfId="37068" xr:uid="{9BA11D38-F3B5-470C-970B-D1B8F7BA697B}"/>
    <cellStyle name="SAPBEXHLevel3 2" xfId="37069" xr:uid="{EB2CDBC6-7D1F-47C4-B9E5-4FDB1B401345}"/>
    <cellStyle name="SAPBEXHLevel3 2 2" xfId="37070" xr:uid="{73B42B94-A32B-40CE-AF65-1882E2A87F3B}"/>
    <cellStyle name="SAPBEXHLevel3 2 3" xfId="37071" xr:uid="{7A962F0D-ABA8-4F02-9603-3FAEB549B2DB}"/>
    <cellStyle name="SAPBEXHLevel3 2 4" xfId="37072" xr:uid="{7A782748-B85E-4E93-88BD-D1FF083A5CAD}"/>
    <cellStyle name="SAPBEXHLevel3 2 5" xfId="37073" xr:uid="{0F8FEBEB-C614-40DD-8F91-3D5F6AB6E3A8}"/>
    <cellStyle name="SAPBEXHLevel3 3" xfId="37074" xr:uid="{E535DEB5-F031-4735-95CF-B6510C6AB862}"/>
    <cellStyle name="SAPBEXHLevel3 4" xfId="37075" xr:uid="{C3BAF43F-A716-4CCE-8B10-6F4FB80EFB98}"/>
    <cellStyle name="SAPBEXHLevel3 5" xfId="37076" xr:uid="{59C23E8C-D4EE-47B4-8080-0729DD33D966}"/>
    <cellStyle name="SAPBEXHLevel3 6" xfId="37077" xr:uid="{DB4879F5-EC42-44D8-AA12-92C6FF37ACC9}"/>
    <cellStyle name="SAPBEXHLevel3 7" xfId="37078" xr:uid="{5BE9311E-7077-404C-B9A9-E0401F21CB4F}"/>
    <cellStyle name="SAPBEXHLevel3 8" xfId="37079" xr:uid="{D9DD8CAD-D78C-4209-A034-7BDF8DCA7A06}"/>
    <cellStyle name="SAPBEXHLevel3 9" xfId="37080" xr:uid="{1687D8D3-0157-49EC-A58C-3A36AC9D4F78}"/>
    <cellStyle name="SAPBEXHLevel3X" xfId="37081" xr:uid="{C8FF2C50-D803-4B08-81FD-41C784DD05A1}"/>
    <cellStyle name="SAPBEXHLevel3X 2" xfId="37082" xr:uid="{B2AF3BD9-A392-498B-971C-60DF283DB53D}"/>
    <cellStyle name="SAPBEXHLevel3X 2 2" xfId="37083" xr:uid="{5D7636EE-C21C-4C6E-ABDD-0AADADC743D7}"/>
    <cellStyle name="SAPBEXHLevel3X 2 3" xfId="37084" xr:uid="{3CBA8D29-0482-44B9-901D-F694201429DE}"/>
    <cellStyle name="SAPBEXHLevel3X 2 4" xfId="37085" xr:uid="{C85805F7-E48F-406E-80DC-F5B7A433A8C2}"/>
    <cellStyle name="SAPBEXHLevel3X 2 5" xfId="37086" xr:uid="{9BF27198-7898-429C-8C90-D4F6BA66AFC8}"/>
    <cellStyle name="SAPBEXHLevel3X 3" xfId="37087" xr:uid="{B1E4AA6B-F450-40AE-A554-DB886523EAC0}"/>
    <cellStyle name="SAPBEXHLevel3X 4" xfId="37088" xr:uid="{B6BC361C-33BF-41EC-A82E-BEBE700D3B99}"/>
    <cellStyle name="SAPBEXHLevel3X 5" xfId="37089" xr:uid="{C1EE60E8-A1EA-4F7C-B57B-95F789E7EDDB}"/>
    <cellStyle name="SAPBEXHLevel3X 6" xfId="37090" xr:uid="{20B16E36-B7CF-4386-A391-09F8825629B7}"/>
    <cellStyle name="SAPBEXHLevel3X 7" xfId="37091" xr:uid="{9DDB75D3-5BD9-4AC7-943D-185194D056ED}"/>
    <cellStyle name="SAPBEXHLevel3X 8" xfId="37092" xr:uid="{94F8D3B3-E04D-4CED-83EA-A61325F944E1}"/>
    <cellStyle name="SAPBEXHLevel3X 9" xfId="37093" xr:uid="{0265FDBB-B5FC-4747-A04D-3EFCC70BE664}"/>
    <cellStyle name="SAPBEXresData" xfId="37094" xr:uid="{9804B94A-90F2-4F5E-9D53-9637ACA9E448}"/>
    <cellStyle name="SAPBEXresData 2" xfId="37095" xr:uid="{E59C5FD9-F7D3-43D5-9818-578CA5E8BF04}"/>
    <cellStyle name="SAPBEXresDataEmph" xfId="37096" xr:uid="{96763074-1DE0-4274-A7DE-ED31E4E3E765}"/>
    <cellStyle name="SAPBEXresDataEmph 2" xfId="37097" xr:uid="{67C87384-3DA7-4083-9590-87917C529110}"/>
    <cellStyle name="SAPBEXresItem" xfId="37098" xr:uid="{D59CCD00-20E4-403F-85E6-71B0CBFA7B3D}"/>
    <cellStyle name="SAPBEXresItem 2" xfId="37099" xr:uid="{020ED69F-1975-4927-A94F-B3231E19EE46}"/>
    <cellStyle name="SAPBEXresItemX" xfId="37100" xr:uid="{9FD155B6-C6E6-429D-8C76-D213F4FAEA65}"/>
    <cellStyle name="SAPBEXresItemX 2" xfId="37101" xr:uid="{B22151AF-E297-446A-9EE4-746FD22A2542}"/>
    <cellStyle name="SAPBEXstdData" xfId="37102" xr:uid="{6E256FF1-77B1-4349-BF08-CE13278EECF2}"/>
    <cellStyle name="SAPBEXstdData 2" xfId="37103" xr:uid="{AC3B3049-3D9D-4B31-9559-B5F28396F958}"/>
    <cellStyle name="SAPBEXstdDataEmph" xfId="37104" xr:uid="{E189C18B-21E0-447A-A003-1A6E9E80F918}"/>
    <cellStyle name="SAPBEXstdDataEmph 2" xfId="37105" xr:uid="{E0C3607B-7C6A-491A-B762-B57B845F5612}"/>
    <cellStyle name="SAPBEXstdItem" xfId="37106" xr:uid="{6ED64783-6277-42E6-9D4D-F9F9F77584E4}"/>
    <cellStyle name="SAPBEXstdItem 2" xfId="37107" xr:uid="{3327E1F4-FFC6-4F6C-8BA4-8181F18CA89A}"/>
    <cellStyle name="SAPBEXstdItem 3" xfId="37108" xr:uid="{8D42DE36-98C8-4632-92DF-89DD2A1A1354}"/>
    <cellStyle name="SAPBEXstdItem 4" xfId="37109" xr:uid="{1C466296-28BC-4A87-8C4B-35E39E0B54EA}"/>
    <cellStyle name="SAPBEXstdItem 5" xfId="37110" xr:uid="{47E2818C-3A7F-4F9E-A253-DA8E6B7105F7}"/>
    <cellStyle name="SAPBEXstdItem 6" xfId="37111" xr:uid="{5646D92C-B4CC-4909-A9E7-9FB540A9B0F0}"/>
    <cellStyle name="SAPBEXstdItem 7" xfId="37112" xr:uid="{B0CF563C-2209-4FFD-BC90-B62F979362A0}"/>
    <cellStyle name="SAPBEXstdItemX" xfId="37113" xr:uid="{D23AB55E-4323-4A09-8E2D-F41834B500E8}"/>
    <cellStyle name="SAPBEXstdItemX 2" xfId="37114" xr:uid="{A8F6B71E-D730-4B8F-9DEE-A426E5F6F80F}"/>
    <cellStyle name="SAPBEXstdItemX 2 2" xfId="37115" xr:uid="{D11CE8BD-0881-454E-9E08-20E0D58C78B4}"/>
    <cellStyle name="SAPBEXstdItemX 2 3" xfId="37116" xr:uid="{1787C105-9A87-40CD-8DAE-9496ADE8B48A}"/>
    <cellStyle name="SAPBEXstdItemX 2 4" xfId="37117" xr:uid="{53AB906C-4A01-4B32-BB0F-2CE13027F7CD}"/>
    <cellStyle name="SAPBEXstdItemX 2 5" xfId="37118" xr:uid="{C465294E-6544-4AEB-BE32-1CAC28052945}"/>
    <cellStyle name="SAPBEXstdItemX 3" xfId="37119" xr:uid="{ED79588C-19D4-415D-A778-6FD7EE1C137D}"/>
    <cellStyle name="SAPBEXstdItemX 4" xfId="37120" xr:uid="{E8E00EF9-178A-4892-8F4E-52A5B5F9ACB4}"/>
    <cellStyle name="SAPBEXstdItemX 5" xfId="37121" xr:uid="{E1B96C73-8F2F-4981-A090-9EBBF5C75AFC}"/>
    <cellStyle name="SAPBEXstdItemX 6" xfId="37122" xr:uid="{483704BE-609F-4AAD-8805-C419C809D16B}"/>
    <cellStyle name="SAPBEXstdItemX 7" xfId="37123" xr:uid="{456CD936-1688-4FF2-A32B-8989863D4933}"/>
    <cellStyle name="SAPBEXstdItemX 8" xfId="37124" xr:uid="{0F896AD3-139C-4E1D-9B24-07BB20D645E3}"/>
    <cellStyle name="SAPBEXstdItemX 9" xfId="37125" xr:uid="{DCA453F1-8606-473B-88F6-753D82A5B75B}"/>
    <cellStyle name="SAPBEXtitle" xfId="37126" xr:uid="{5BC2162B-0CFA-406B-B6B9-A9D3ABE13E17}"/>
    <cellStyle name="SAPBEXundefined" xfId="37127" xr:uid="{6958BAD7-84B4-4E1D-BEA4-FEF083B58AFC}"/>
    <cellStyle name="SAPBEXundefined 2" xfId="37128" xr:uid="{9441CB3F-84AB-40B7-8689-B9840DF4FE51}"/>
    <cellStyle name="Section 1_RHI Model Results-090505-033632" xfId="37129" xr:uid="{C23A37CA-F8A7-4049-BAA6-CCCABD7B8BCA}"/>
    <cellStyle name="semestre" xfId="37130" xr:uid="{03C1F13D-D0F1-45C9-AE65-E21F3748F2F8}"/>
    <cellStyle name="Shade" xfId="37131" xr:uid="{AF623414-71EF-49BF-A7B0-430AAF8805DC}"/>
    <cellStyle name="Shade 2" xfId="37132" xr:uid="{DE17C83E-3732-4D56-BEBD-89D373D2E0F9}"/>
    <cellStyle name="Shade 2 2" xfId="37133" xr:uid="{C98F6EBA-E212-4A87-97FC-677307C95241}"/>
    <cellStyle name="Shade 2 3" xfId="37134" xr:uid="{1FB06983-1D3D-4724-B814-521A204BA24F}"/>
    <cellStyle name="Shade 3" xfId="37135" xr:uid="{AF232344-DA7B-41B2-990F-ECD940618B4D}"/>
    <cellStyle name="Shade 3 2" xfId="37136" xr:uid="{FA409BE2-D432-4BED-BEDE-108CFA55A08D}"/>
    <cellStyle name="Shade 3 3" xfId="37137" xr:uid="{053C719B-632E-4FBF-AD4A-9A35C46993EA}"/>
    <cellStyle name="Shade 4" xfId="37138" xr:uid="{239245C9-B339-4E52-B9B4-66FF345FCC02}"/>
    <cellStyle name="Shade 5" xfId="37139" xr:uid="{240EDB04-1EA7-45D8-AA76-7E0CE4871DB8}"/>
    <cellStyle name="Shade 6" xfId="37140" xr:uid="{3887006D-66AF-4438-B61B-CA90421F07BA}"/>
    <cellStyle name="Sheet Heading" xfId="37141" xr:uid="{1F9D754B-DA82-4636-B0E3-F1EF98A2DDD0}"/>
    <cellStyle name="Sheet Title." xfId="37142" xr:uid="{04AFBCD4-0828-4043-89D3-143FE3ED98D8}"/>
    <cellStyle name="single" xfId="37143" xr:uid="{FCAB099B-95E8-4174-ADF2-1284647636F8}"/>
    <cellStyle name="Single Cell Column Heading" xfId="37144" xr:uid="{D8AAF362-6CED-404C-A5BF-1F59824A3AE1}"/>
    <cellStyle name="Single Cell Column Heading 2" xfId="37145" xr:uid="{F1CD223C-AF17-4A9A-BDF8-72EC24BFD9EF}"/>
    <cellStyle name="Single Cell Column Heading 3" xfId="37146" xr:uid="{051D5E3B-1157-4D9A-98E4-E8F77790D816}"/>
    <cellStyle name="Single Cell Column Heading 4" xfId="37147" xr:uid="{D1F67597-96D2-4CFB-A56B-0B3A8A236E8E}"/>
    <cellStyle name="Single Cell Column Heading 5" xfId="37148" xr:uid="{6A39D94E-D434-4D0F-AC0C-78DA720BA2E2}"/>
    <cellStyle name="Single Cell Column Heading 6" xfId="37149" xr:uid="{CB15E9F1-1799-47A6-BB02-5893D85CD129}"/>
    <cellStyle name="Single Cell Column Heading 7" xfId="37150" xr:uid="{7E80B565-67FE-4622-88E2-5042747BC420}"/>
    <cellStyle name="Single Cell Column Heading 8" xfId="37151" xr:uid="{639D9AAF-86AE-4489-8F25-09204D028EB8}"/>
    <cellStyle name="Single Cell Column Heading 9" xfId="37152" xr:uid="{8B6F64D6-FDFA-485E-A1E5-7D11922CF03C}"/>
    <cellStyle name="Size" xfId="37153" xr:uid="{B88883D2-BE62-4B54-A59C-8C9C63502751}"/>
    <cellStyle name="Source" xfId="37154" xr:uid="{0CFF6AF2-2557-4827-A389-62722B6E0ACA}"/>
    <cellStyle name="Source 2" xfId="37155" xr:uid="{B9DFE8B3-F430-458D-A2EB-EAF8625E0C8F}"/>
    <cellStyle name="Source 3" xfId="37156" xr:uid="{DD026484-B91B-4692-A935-8477C08F8B71}"/>
    <cellStyle name="Source Hed" xfId="37157" xr:uid="{5245CC9E-562C-47F6-BA22-FE82AE887301}"/>
    <cellStyle name="Source Hed 2" xfId="37158" xr:uid="{469E17A5-7E69-4580-A2DE-1BA67CBB1CF4}"/>
    <cellStyle name="Source Text" xfId="37159" xr:uid="{D3E615BF-576C-44C7-9DA8-E44A3FE74EE6}"/>
    <cellStyle name="Source Text 2" xfId="37160" xr:uid="{DDBAED32-75A4-424D-A0A6-317D8AB42E67}"/>
    <cellStyle name="ss1" xfId="37161" xr:uid="{A2035D6F-046C-4706-ADC6-1F087FD0AE5E}"/>
    <cellStyle name="ss10" xfId="37162" xr:uid="{D262D263-2A76-4E94-9DCA-AE0EEFBA09BA}"/>
    <cellStyle name="ss11" xfId="37163" xr:uid="{4F398CD2-A6CF-4546-B172-18804B84B5BB}"/>
    <cellStyle name="ss12" xfId="37164" xr:uid="{3EFC4EE1-265D-41EE-B11B-20E3E8E15FC1}"/>
    <cellStyle name="ss13" xfId="37165" xr:uid="{7C04CD24-31D5-429A-8B31-71A535575FCE}"/>
    <cellStyle name="ss14" xfId="37166" xr:uid="{C4965400-21C5-4D47-AC31-31AB5EC08E8F}"/>
    <cellStyle name="ss15" xfId="37167" xr:uid="{8F20BBBF-C437-47BF-B867-DB7263F8C87A}"/>
    <cellStyle name="ss16" xfId="37168" xr:uid="{F1C45449-3B16-4FA8-A2B6-06BC0C45094A}"/>
    <cellStyle name="ss17" xfId="37169" xr:uid="{A3D6C469-035E-4CE5-ABCD-F855F9C568B8}"/>
    <cellStyle name="ss18" xfId="37170" xr:uid="{FD8C327C-2761-4972-9EC4-4A4002CB1E7D}"/>
    <cellStyle name="ss19" xfId="37171" xr:uid="{242D10F7-F205-455A-8B30-2A9C1CAB5B1E}"/>
    <cellStyle name="ss2" xfId="37172" xr:uid="{E36BF701-4AD3-42DF-B180-6177DA750209}"/>
    <cellStyle name="ss20" xfId="37173" xr:uid="{4CB0067F-CEB1-4E8E-AF8D-EE7653B70E0B}"/>
    <cellStyle name="ss21" xfId="37174" xr:uid="{09998D07-F3C6-496C-B6FE-C0A5DB88B265}"/>
    <cellStyle name="ss22" xfId="37175" xr:uid="{2CF3FEF5-A69E-400E-8260-7CFAADFE4FFF}"/>
    <cellStyle name="ss23" xfId="37176" xr:uid="{87246A70-F9C2-4AE7-9EA5-F79FC8DA92B8}"/>
    <cellStyle name="ss24" xfId="37177" xr:uid="{59079CF6-1A33-4B5B-9280-D8013DF41683}"/>
    <cellStyle name="ss25" xfId="37178" xr:uid="{472F2CD4-58C3-48A9-A1EF-F2595398AA12}"/>
    <cellStyle name="ss3" xfId="37179" xr:uid="{B08B82D0-3560-4D91-BCBF-CCC6FB3D3BA3}"/>
    <cellStyle name="ss4" xfId="37180" xr:uid="{B3300FBF-D58B-4E9D-943D-7CA38A7AAA3F}"/>
    <cellStyle name="ss5" xfId="37181" xr:uid="{BB96E7A1-0F7D-42BD-A520-F86F5E8AEADC}"/>
    <cellStyle name="ss6" xfId="37182" xr:uid="{C9A500B3-1F3C-45BB-9423-723C851881A0}"/>
    <cellStyle name="ss7" xfId="37183" xr:uid="{BD7810BC-0F68-4A5A-AFB1-B94459092F8C}"/>
    <cellStyle name="ss8" xfId="37184" xr:uid="{083D943D-1A64-48A2-B7E1-C96EAE11C07D}"/>
    <cellStyle name="ss9" xfId="37185" xr:uid="{09429211-3B9D-42F2-8B11-97E3A91A6A1E}"/>
    <cellStyle name="sspecial" xfId="37186" xr:uid="{3B9D7EA5-3212-4C63-9568-3E4A5DE34B38}"/>
    <cellStyle name="Standaard_Sheet1" xfId="37187" xr:uid="{43BF21AB-612A-4F94-A253-75A5F1E94559}"/>
    <cellStyle name="Standard_0002VS" xfId="37188" xr:uid="{D155FB5D-5772-44A9-A7D8-57F19E6CF0FD}"/>
    <cellStyle name="Style 1" xfId="37189" xr:uid="{8717F3B4-19FB-49FB-B240-4B7D9F5E6679}"/>
    <cellStyle name="Style 1 2" xfId="37190" xr:uid="{0C8AC890-0886-4DA9-BC6D-FBC0F645DB2F}"/>
    <cellStyle name="Style 1 2 2" xfId="37191" xr:uid="{814D8023-E060-4546-80A5-8232B1EFB54B}"/>
    <cellStyle name="Style 1 2 3" xfId="37192" xr:uid="{7E1AFB00-CA73-4DDC-BFC8-A122CD869B5B}"/>
    <cellStyle name="Style 1 2 4" xfId="37193" xr:uid="{E9D5FA8B-D3A1-4475-8DD6-F1D51CBF1047}"/>
    <cellStyle name="Style 1 2 5" xfId="37194" xr:uid="{E53D0CD9-C23A-4322-B29C-AD4EADCEC021}"/>
    <cellStyle name="Style 1 2 6" xfId="37195" xr:uid="{C1982883-F25C-4F5D-AD31-CA1E2975BE86}"/>
    <cellStyle name="Style 1 2 7" xfId="37196" xr:uid="{B40D43E1-E7C9-419B-8FB7-37B13664FFDD}"/>
    <cellStyle name="Style 1 3" xfId="37197" xr:uid="{69E7D292-BEF4-4780-9E6E-4164D01159D1}"/>
    <cellStyle name="Style 1 3 2" xfId="37198" xr:uid="{7D40A3E7-4DD6-437E-8762-D5316A2090A7}"/>
    <cellStyle name="Style 1 4" xfId="37199" xr:uid="{AB5CFD4F-5832-463D-B17E-60E46F8F56EE}"/>
    <cellStyle name="Style 1 5" xfId="37200" xr:uid="{4FAC681B-911D-4668-8145-8DC760C3E595}"/>
    <cellStyle name="Style 1 6" xfId="37201" xr:uid="{2AB77311-A08F-404D-93EE-7BA2CE411D0D}"/>
    <cellStyle name="Style 1 7" xfId="37202" xr:uid="{C1E2FEF3-5A52-4E50-803D-3F96C5EAC1C4}"/>
    <cellStyle name="Style 1 8" xfId="37203" xr:uid="{E67341BD-6E75-4A15-B206-D4272693AF2B}"/>
    <cellStyle name="Style 1 9" xfId="37204" xr:uid="{54E25427-B14D-4D94-9C0D-C7E3C3F583BB}"/>
    <cellStyle name="Style 2" xfId="37205" xr:uid="{DB20CE2F-C044-4B19-B3AD-4A32729C3978}"/>
    <cellStyle name="Style 21" xfId="37206" xr:uid="{3FBB6DCE-C559-44CC-BDF2-77AA8D79A7E7}"/>
    <cellStyle name="Style 21 2" xfId="37207" xr:uid="{9B202A78-2A80-48B8-A98F-042C2409FC74}"/>
    <cellStyle name="Style 21 2 2" xfId="37208" xr:uid="{E4EFE4F9-6CB7-40C7-804D-688D453A1188}"/>
    <cellStyle name="Style 21 2 3" xfId="37209" xr:uid="{C2E746EA-0416-41A6-A026-3AEA53A8F028}"/>
    <cellStyle name="Style 21 3" xfId="37210" xr:uid="{0E4051A3-2D3B-4363-AB93-452EDE1FBE10}"/>
    <cellStyle name="Style 21 4" xfId="37211" xr:uid="{D9DD66EB-673F-42E6-8AC9-1AB56CF8E479}"/>
    <cellStyle name="Style 21 5" xfId="37212" xr:uid="{DEA0C152-F8A5-4277-AEA0-8386550BEC98}"/>
    <cellStyle name="Style 21 6" xfId="37213" xr:uid="{C23076CC-C248-47D6-ABC9-450D3085F17E}"/>
    <cellStyle name="Style 22" xfId="37214" xr:uid="{27F45C46-77E1-4A4D-BE28-1E6B28A93B98}"/>
    <cellStyle name="Style 22 2" xfId="37215" xr:uid="{5A32724D-B909-4BAD-AC00-56CA16319348}"/>
    <cellStyle name="Style 22 2 2" xfId="37216" xr:uid="{72689D3C-D5E6-4729-8ECA-FDE08FC59918}"/>
    <cellStyle name="Style 22 2 3" xfId="37217" xr:uid="{7E8AE36E-7905-4DA7-910D-130F218A1C0A}"/>
    <cellStyle name="Style 22 3" xfId="37218" xr:uid="{4BAF166B-80CC-4100-8EEA-B058F10508DD}"/>
    <cellStyle name="Style 22 4" xfId="37219" xr:uid="{D3D1DF86-7540-4AF2-96B7-A426FD238A35}"/>
    <cellStyle name="Style 22 5" xfId="37220" xr:uid="{F00EED64-19D5-4A93-BCEC-CFB910E7C33F}"/>
    <cellStyle name="Style 22 6" xfId="37221" xr:uid="{667F5360-7590-4053-BF0E-F72E296737B0}"/>
    <cellStyle name="Style 23" xfId="37222" xr:uid="{5470D48E-000E-4C77-B711-0352DC65B1FD}"/>
    <cellStyle name="Style 23 2" xfId="37223" xr:uid="{35F8095A-4003-483D-B4BA-B25BD15112D1}"/>
    <cellStyle name="Style 23 2 2" xfId="37224" xr:uid="{A8A638AC-82B7-4D4C-9C5B-AD75CAF4858F}"/>
    <cellStyle name="Style 23 3" xfId="37225" xr:uid="{D1DD5591-ED3A-4BD6-A9C9-4B7DFE3E6CC2}"/>
    <cellStyle name="Style 24" xfId="37226" xr:uid="{5D543307-0FBF-41AC-8A93-90FFE592635D}"/>
    <cellStyle name="Style 24 2" xfId="37227" xr:uid="{16163D40-2713-42FA-BA8B-B1A400CF7132}"/>
    <cellStyle name="Style 24 2 2" xfId="37228" xr:uid="{BB8E60A0-545B-4B24-BB66-BC622433653D}"/>
    <cellStyle name="Style 24 3" xfId="37229" xr:uid="{D790B9E0-94FD-4A2D-8FCF-2B6101F1EAAA}"/>
    <cellStyle name="Style 24 4" xfId="37230" xr:uid="{DAEDB21C-29B7-4B02-B381-912CCD069341}"/>
    <cellStyle name="Style 25" xfId="37231" xr:uid="{C5BA8417-96F0-4FA6-BCE2-72A76748AA9C}"/>
    <cellStyle name="Style 25 2" xfId="37232" xr:uid="{2A273817-0688-49BA-A800-C019960A01FC}"/>
    <cellStyle name="Style 25 3" xfId="37233" xr:uid="{5AB5E2B0-9F4D-4E06-BD0D-058201FC97EA}"/>
    <cellStyle name="Style 26" xfId="37234" xr:uid="{E2375E13-068B-408F-A698-A7DB2AB7FBF7}"/>
    <cellStyle name="Style 26 2" xfId="37235" xr:uid="{2499239F-EDC3-426D-8DA4-28A925B0F1AF}"/>
    <cellStyle name="Style 27" xfId="37236" xr:uid="{585217F6-2FCB-4230-A934-CA38E8220066}"/>
    <cellStyle name="Style 28" xfId="37237" xr:uid="{CE0E2687-ABC6-4EAD-BCC9-5165DF9C16E4}"/>
    <cellStyle name="Style 29" xfId="37238" xr:uid="{5556017E-1A79-4A9A-B137-8418E4CBED64}"/>
    <cellStyle name="Style 29 2" xfId="37239" xr:uid="{2D68F439-E19C-4AAE-91AE-3C3BDACA341D}"/>
    <cellStyle name="Style 29 3" xfId="37240" xr:uid="{C5C781D1-0177-40A4-A19B-315DA2F4C81F}"/>
    <cellStyle name="Style 30" xfId="37241" xr:uid="{3DDFD16F-E137-40F2-BD01-3DE5BB18BB28}"/>
    <cellStyle name="Style 30 2" xfId="37242" xr:uid="{330C87C6-0333-412E-99FA-42AFFCF7AFB6}"/>
    <cellStyle name="Style 30 3" xfId="37243" xr:uid="{874DD380-B552-4D11-B185-CACEF4A30184}"/>
    <cellStyle name="Style 31" xfId="37244" xr:uid="{222BBD97-85A2-4CDC-A2F0-BF14CFE1FDF0}"/>
    <cellStyle name="Style 31 2" xfId="37245" xr:uid="{AADF1C1A-8660-489E-9AC5-54B3D1442748}"/>
    <cellStyle name="Style 31 3" xfId="37246" xr:uid="{FB1962F3-7D98-4C6A-86FC-3DAE9C5EB4E1}"/>
    <cellStyle name="Style 32" xfId="37247" xr:uid="{7E26D2B5-A669-4386-8E6A-E7AC8DA3F5AD}"/>
    <cellStyle name="Style 32 2" xfId="37248" xr:uid="{AE3302D2-505D-4D2B-9FC8-B11B37F53543}"/>
    <cellStyle name="Style 32 3" xfId="37249" xr:uid="{BB0039D6-5167-470D-8BD7-BBB188E720D2}"/>
    <cellStyle name="Style 33" xfId="37250" xr:uid="{51513056-D251-4E6F-9642-DAE5D3543817}"/>
    <cellStyle name="Style 34" xfId="37251" xr:uid="{913FBF7A-51F1-4039-907E-86EAA50669AA}"/>
    <cellStyle name="Style 34 2" xfId="37252" xr:uid="{DDDF1212-8BC3-41A2-ACE8-1E7B33EB6C58}"/>
    <cellStyle name="Style 34 3" xfId="37253" xr:uid="{2E4F4ABA-1B8D-498A-B1EA-9CD2E33EA96E}"/>
    <cellStyle name="Style 34 4" xfId="37254" xr:uid="{BE49ACF6-5944-472E-8AAE-487257CF4E90}"/>
    <cellStyle name="Style 35" xfId="37255" xr:uid="{92491BC6-82DE-4115-924D-16C8F0BEDE2D}"/>
    <cellStyle name="Style 35 2" xfId="37256" xr:uid="{DC422E20-7C9A-483D-8E79-7DF308CA6AAE}"/>
    <cellStyle name="Style 35 3" xfId="37257" xr:uid="{EFB79AB8-449C-43B6-9AE8-52B7BE7ACDBE}"/>
    <cellStyle name="Style 35 4" xfId="37258" xr:uid="{E896FC0A-F694-4E0C-A052-D8952087B88E}"/>
    <cellStyle name="Style 36" xfId="37259" xr:uid="{887E45C8-DC15-4047-8CD6-0E1EB1E805C8}"/>
    <cellStyle name="Style 36 2" xfId="37260" xr:uid="{5361B36D-0885-4A0F-915E-7EBE229006EF}"/>
    <cellStyle name="Style 69" xfId="37261" xr:uid="{F878B180-799E-4EE9-9FC6-A317FF9A8FBC}"/>
    <cellStyle name="Style 69 2" xfId="37262" xr:uid="{8D5A4403-DFB0-4862-BDFE-EDBDFDB88438}"/>
    <cellStyle name="Style 70" xfId="37263" xr:uid="{8C896D0D-A1B2-4C08-8F9A-1A7A2D6286B5}"/>
    <cellStyle name="Style 70 2" xfId="37264" xr:uid="{22754447-A479-4902-8CDB-33EF95C72E40}"/>
    <cellStyle name="Style 71" xfId="37265" xr:uid="{DEBED0B6-E2D8-4A12-8D3A-0C5FF64C5B86}"/>
    <cellStyle name="Style 71 2" xfId="37266" xr:uid="{3B964647-2909-47F7-8597-06564DE8DC71}"/>
    <cellStyle name="Style 74" xfId="37267" xr:uid="{94A9A471-BD4E-4315-8E9E-37EDA9C9A000}"/>
    <cellStyle name="Style 74 2" xfId="37268" xr:uid="{18F6462A-5052-4FDA-BE82-22895F987F8B}"/>
    <cellStyle name="Style 75" xfId="37269" xr:uid="{A9DED42B-727F-427E-94A6-99E72182AF17}"/>
    <cellStyle name="Style 75 2" xfId="37270" xr:uid="{7E41C1B0-813E-4E95-A17D-CE172BA61A1E}"/>
    <cellStyle name="Style1" xfId="37271" xr:uid="{6503CF4F-F852-43E1-BA65-4F0798E86E14}"/>
    <cellStyle name="Style2" xfId="37272" xr:uid="{6EC5AD1E-08A2-407D-A2E5-BFFC43F638A8}"/>
    <cellStyle name="Style3" xfId="37273" xr:uid="{69E990EF-6B11-46F8-8BC3-77533A951B14}"/>
    <cellStyle name="Style4" xfId="37274" xr:uid="{1B2D8A7D-B456-45E0-82EC-9AA319D0272B}"/>
    <cellStyle name="Style5" xfId="37275" xr:uid="{D9140A8F-EC38-4C1E-B654-1CD70BA59CEC}"/>
    <cellStyle name="Style6" xfId="37276" xr:uid="{F1D37B6E-F14B-42C6-940D-15D97785BECD}"/>
    <cellStyle name="styleColumnTitles" xfId="37277" xr:uid="{E55A84AA-B235-4546-9D9F-ECE6FBCA39F2}"/>
    <cellStyle name="styleDateRange" xfId="37278" xr:uid="{2F7510F2-3F22-4917-B321-C9803684AC14}"/>
    <cellStyle name="styleNormal" xfId="37279" xr:uid="{E72BFBEC-F23E-4898-A2B0-C0295E4F7A84}"/>
    <cellStyle name="Styles" xfId="37280" xr:uid="{C0D5C093-7E0B-45BE-97C9-AE5916140A4B}"/>
    <cellStyle name="styleSeriesAttributes" xfId="37281" xr:uid="{842BF96E-528E-439A-8B3A-143BAF005E15}"/>
    <cellStyle name="styleSeriesData" xfId="37282" xr:uid="{39C91E65-4144-47ED-B4E2-7F67CE682BDF}"/>
    <cellStyle name="styleSeriesDataForecast" xfId="37283" xr:uid="{E566FFF9-4926-45FB-8A6B-11716CC6CEC3}"/>
    <cellStyle name="styleSeriesDataNA" xfId="37284" xr:uid="{F14BECF4-13F4-42D1-A913-8270C58E1791}"/>
    <cellStyle name="Sub heading" xfId="37285" xr:uid="{D4A59452-79E7-4194-B3D7-50D95CCCF977}"/>
    <cellStyle name="swiss" xfId="37286" xr:uid="{93CA11E6-783D-4D62-9FEE-BD56A1996304}"/>
    <cellStyle name="swiss input" xfId="37287" xr:uid="{3658BE07-4037-494C-B380-E650F4324578}"/>
    <cellStyle name="swiss input1" xfId="37288" xr:uid="{B10A40FF-5E03-498C-B1DC-AE0EBC80C786}"/>
    <cellStyle name="swiss input2" xfId="37289" xr:uid="{306358AC-E735-4BAD-AF40-FF29A38B99C5}"/>
    <cellStyle name="swiss spec" xfId="37290" xr:uid="{8940138B-4378-46D5-8011-E42FAE9C1750}"/>
    <cellStyle name="System" xfId="37291" xr:uid="{F32D1135-18A2-417D-8A72-0DC29FEEE7C3}"/>
    <cellStyle name="System 2" xfId="37292" xr:uid="{12A91C3B-57D0-416D-9907-D16821A6547E}"/>
    <cellStyle name="System 3" xfId="37293" xr:uid="{A2410281-8084-41A5-A977-E9256F19E60B}"/>
    <cellStyle name="table column" xfId="37294" xr:uid="{8D7E7D14-D142-48A5-A795-27604EE93AA6}"/>
    <cellStyle name="table column +" xfId="37295" xr:uid="{893A4A08-C312-4D2A-8F51-F6A35B74DF34}"/>
    <cellStyle name="table column reg" xfId="37296" xr:uid="{40BD7B4C-6A09-417E-BF19-54A95B69B1F8}"/>
    <cellStyle name="table column reg +" xfId="37297" xr:uid="{08D26A59-2148-4B5D-9529-53EDFF978845}"/>
    <cellStyle name="Table Footnote" xfId="37298" xr:uid="{2A217E01-D6A9-48D7-BF37-66646EC4DC26}"/>
    <cellStyle name="Table Footnote 2" xfId="37299" xr:uid="{09026AC8-FCD1-4D77-96E6-D4A9F644A896}"/>
    <cellStyle name="Table Footnote 2 2" xfId="37300" xr:uid="{282D616C-32DD-40E2-B9CF-0F1484CF0A37}"/>
    <cellStyle name="Table Footnote_Additional charts" xfId="37301" xr:uid="{64D04275-A186-4A32-8471-7FF5ADA1EED3}"/>
    <cellStyle name="Table head" xfId="37302" xr:uid="{FE3D00C8-37AB-45FF-ADC6-A57A0A863F7B}"/>
    <cellStyle name="Table Head 2" xfId="37303" xr:uid="{7A331268-4A85-40DF-85C9-4C6F5DFC9D29}"/>
    <cellStyle name="Table Head Aligned" xfId="37304" xr:uid="{8B1251BC-D99D-4857-BF94-20C46EE60960}"/>
    <cellStyle name="Table Head Blue" xfId="37305" xr:uid="{B26DC496-2C4C-4F46-AF35-984907BB59EA}"/>
    <cellStyle name="Table Head Green" xfId="37306" xr:uid="{674FBE8B-39CD-47C7-83F5-F6C97B0A1F18}"/>
    <cellStyle name="Table Head_% Change" xfId="37307" xr:uid="{87B4D6D8-8602-4D63-A483-5634FA877040}"/>
    <cellStyle name="Table Header" xfId="37308" xr:uid="{8154E3AE-F9EE-4047-8237-7E38D1616C6E}"/>
    <cellStyle name="Table Header 2" xfId="37309" xr:uid="{11CE9889-B074-4AEF-A185-24FF1F03D98C}"/>
    <cellStyle name="Table Header 2 2" xfId="37310" xr:uid="{3C21A78B-816D-4048-B090-ABAC12BD887C}"/>
    <cellStyle name="Table Header_Additional charts" xfId="37311" xr:uid="{463AF290-C213-40FB-83C7-0E35EF77C05E}"/>
    <cellStyle name="Table Heading" xfId="37312" xr:uid="{0F86E8BD-5120-4448-A2A5-B7A2D60EF5A5}"/>
    <cellStyle name="Table Heading 1" xfId="37313" xr:uid="{4C333944-89C8-4642-B97A-2FD5F29DCD20}"/>
    <cellStyle name="Table Heading 1 2" xfId="37314" xr:uid="{A7950A0E-0D8E-4C48-A19B-511D8A1FA6E0}"/>
    <cellStyle name="Table Heading 1 2 2" xfId="37315" xr:uid="{0714E26F-FB72-46B0-AE9C-65210F5ABFC8}"/>
    <cellStyle name="Table Heading 1_Additional charts" xfId="37316" xr:uid="{A2B4689F-3C72-47B3-B0BA-E748F1F277D0}"/>
    <cellStyle name="Table Heading 2" xfId="37317" xr:uid="{DA4775BD-2AA8-4263-8EEC-3FC939F5602E}"/>
    <cellStyle name="Table Heading 2 2" xfId="37318" xr:uid="{EA9B7835-E52F-468B-A721-3DA0AFA5FD75}"/>
    <cellStyle name="Table Heading 2_Additional charts" xfId="37319" xr:uid="{6C10804F-6F32-4978-B723-8E67987CD1CD}"/>
    <cellStyle name="Table Heading 3" xfId="37320" xr:uid="{A77D1E53-24C2-43C6-9405-ACA3F89832B8}"/>
    <cellStyle name="Table nos" xfId="37321" xr:uid="{53E02AA4-C63D-4FAB-871E-DC16644FE553}"/>
    <cellStyle name="Table nos  red cust" xfId="37322" xr:uid="{20533242-A3D2-4DF5-8256-13FD449F1EEF}"/>
    <cellStyle name="Table nos acct" xfId="37323" xr:uid="{ABAF5F41-90B3-4B17-8AA0-B3979D692152}"/>
    <cellStyle name="Table nos acct 3" xfId="37324" xr:uid="{815E2D0B-001A-41C5-B8B7-AA2977248416}"/>
    <cellStyle name="Table nos acct 3 base" xfId="37325" xr:uid="{4C5659DD-7379-417E-9419-06CCE24023ED}"/>
    <cellStyle name="Table nos acct 5" xfId="37326" xr:uid="{4A2570EF-C954-4D9C-849F-C5CEA1487016}"/>
    <cellStyle name="Table nos acct 5 base" xfId="37327" xr:uid="{E6BD4A16-C292-4DA1-A6EA-B08DE9C8768E}"/>
    <cellStyle name="Table nos acct cust" xfId="37328" xr:uid="{A59E5431-E42D-4228-8A17-22B4ECA4953F}"/>
    <cellStyle name="Table nos acct red" xfId="37329" xr:uid="{30506285-1681-4650-9260-C2A40DD42E9B}"/>
    <cellStyle name="Table nos acct red cust" xfId="37330" xr:uid="{F7198EFA-D534-4DA3-96B4-6380B9E669D8}"/>
    <cellStyle name="Table nos acct special" xfId="37331" xr:uid="{D7DD49A4-E7A0-45F3-8344-DA8EA5606636}"/>
    <cellStyle name="Table nos B" xfId="37332" xr:uid="{A7D681EE-EC65-429F-ABE2-AF82B9B9504C}"/>
    <cellStyle name="Table nos B acct" xfId="37333" xr:uid="{DAB5961C-2043-4399-A97E-98D8EF8EB950}"/>
    <cellStyle name="Table nos B acct 3" xfId="37334" xr:uid="{3CB08706-C571-4AB3-8B2D-2D0EB4A770D5}"/>
    <cellStyle name="Table nos B acct 3 base" xfId="37335" xr:uid="{8459F5BD-5042-447B-94A0-9ECF786725C7}"/>
    <cellStyle name="Table nos B acct 5 base" xfId="37336" xr:uid="{932B755C-3864-4A5D-801B-D10013C70DFF}"/>
    <cellStyle name="Table nos base" xfId="37337" xr:uid="{D329E439-0237-4851-BC34-CB701718F142}"/>
    <cellStyle name="Table nos base acct" xfId="37338" xr:uid="{A97929E8-F282-423F-BB24-7B0D8ACBF8A4}"/>
    <cellStyle name="Table nos base B" xfId="37339" xr:uid="{F465F9A9-8A23-4572-9315-D5EBB05D2A42}"/>
    <cellStyle name="Table nos base B acct" xfId="37340" xr:uid="{821A2D03-4202-4D8A-91C3-4A2E505847F9}"/>
    <cellStyle name="Table nos base B num" xfId="37341" xr:uid="{CB81AC6B-EE7B-4DFC-A94B-6C0C5EA460AA}"/>
    <cellStyle name="Table nos base B num right" xfId="37342" xr:uid="{F9556A70-E532-4C41-B63C-F2AA71379083}"/>
    <cellStyle name="Table nos base num" xfId="37343" xr:uid="{34B9DD60-F257-4EFF-AC59-EAAE84E4F2CE}"/>
    <cellStyle name="Table nos base num right" xfId="37344" xr:uid="{DBE9A038-3547-457F-BD3E-F9FA29DA9327}"/>
    <cellStyle name="Table nos cust" xfId="37345" xr:uid="{46B332B0-2B9F-4666-86DA-A5D5C327EFEB}"/>
    <cellStyle name="Table nos cust 3 red" xfId="37346" xr:uid="{82B3338E-7F44-47CB-A49F-4D8209CD7193}"/>
    <cellStyle name="Table nos cust 3 red base" xfId="37347" xr:uid="{47448108-128D-4A6D-9CEF-6E0C546FA904}"/>
    <cellStyle name="Table nos cust base" xfId="37348" xr:uid="{987F7047-BCA9-4A3F-A844-4CBA8B8E6984}"/>
    <cellStyle name="Table nos cust red base" xfId="37349" xr:uid="{051B8CD9-1F24-4414-8D39-1038DE9A5B52}"/>
    <cellStyle name="Table nos left" xfId="37350" xr:uid="{13830B43-4516-4B22-93F3-8102F3989A7A}"/>
    <cellStyle name="Table nos num" xfId="37351" xr:uid="{58DC3072-06D2-474F-96F5-B5442E3A7BE8}"/>
    <cellStyle name="Table nos num B" xfId="37352" xr:uid="{6024D877-AA20-432E-B703-EF2EB6829DA5}"/>
    <cellStyle name="Table nos num base" xfId="37353" xr:uid="{0530904F-77C5-43DF-B8F4-D59A53881F26}"/>
    <cellStyle name="Table nos num base B" xfId="37354" xr:uid="{371813F5-D811-42DF-B2AA-58025C8CDEDC}"/>
    <cellStyle name="Table nos num r" xfId="37355" xr:uid="{190FE02A-48F7-4468-BA23-4F9196BF0826}"/>
    <cellStyle name="Table nos num r B" xfId="37356" xr:uid="{EF0D2B51-C21B-402F-8CAF-16C79B937283}"/>
    <cellStyle name="Table nos num r B base" xfId="37357" xr:uid="{D546C8E7-35CE-4ADE-939A-985F6D61EE2C}"/>
    <cellStyle name="Table nos num r base" xfId="37358" xr:uid="{2B7A1D74-D4C2-4E50-B6B9-57CA1936EF23}"/>
    <cellStyle name="Table nos num right" xfId="37359" xr:uid="{E4F29053-9C1D-4FB9-8E71-BC2EF19D47D8}"/>
    <cellStyle name="Table nos period" xfId="37360" xr:uid="{D453E6FA-77FE-45DF-BB13-2AA039DC46F6}"/>
    <cellStyle name="Table nos period base" xfId="37361" xr:uid="{BBA82ECF-9B1C-4BB0-8879-01C5AE6D298E}"/>
    <cellStyle name="Table nos period base B" xfId="37362" xr:uid="{B67BA18D-9374-49F7-B3E2-DD93414059C5}"/>
    <cellStyle name="Table nos period reg" xfId="37363" xr:uid="{B584FE26-1FB6-475A-8E6B-D32775889162}"/>
    <cellStyle name="Table nos right" xfId="37364" xr:uid="{8520739C-0596-4175-B806-333BAE7014F6}"/>
    <cellStyle name="Table Of Which" xfId="37365" xr:uid="{6D6F9888-0D6F-43B9-8A8B-37EA1B0CDB58}"/>
    <cellStyle name="Table Of Which 2" xfId="37366" xr:uid="{E2749154-0D0F-42B2-8FAA-598D3222EDB9}"/>
    <cellStyle name="Table Of Which_Additional charts" xfId="37367" xr:uid="{20258C2D-DA6A-42EF-AC53-2EEDACDEE36F}"/>
    <cellStyle name="Table Row Billions" xfId="37368" xr:uid="{0D952C18-FC4F-41A9-AF5D-69C0D1356DD9}"/>
    <cellStyle name="Table Row Billions 2" xfId="37369" xr:uid="{D1D29845-4896-4DC3-B62B-D6718087A9A9}"/>
    <cellStyle name="Table Row Billions Check" xfId="37370" xr:uid="{41470737-808C-4CE5-8078-8FE657DFDDB2}"/>
    <cellStyle name="Table Row Billions Check 2" xfId="37371" xr:uid="{B2B80EA0-A349-471A-9ED3-5A89C50B7BFF}"/>
    <cellStyle name="Table Row Billions Check 3" xfId="37372" xr:uid="{4322AB10-E5B1-416D-90CE-B403CEDB8043}"/>
    <cellStyle name="Table Row Billions Check_asset sales" xfId="37373" xr:uid="{1A98544A-D808-4F46-9018-E1B0A8C8A6D3}"/>
    <cellStyle name="Table Row Billions_Additional charts" xfId="37374" xr:uid="{360359E6-09B6-479F-B3A2-A62785DF4BDE}"/>
    <cellStyle name="Table Row Millions" xfId="37375" xr:uid="{4A1C7B64-76A9-425D-BD2F-B84CD5877597}"/>
    <cellStyle name="Table Row Millions 2" xfId="37376" xr:uid="{52150349-E366-44B4-993C-3868F81D94B1}"/>
    <cellStyle name="Table Row Millions 2 2" xfId="37377" xr:uid="{952617A0-2D7E-48A4-95DD-2E8CC871DF12}"/>
    <cellStyle name="Table Row Millions Check" xfId="37378" xr:uid="{AA5A1B7C-D810-45AF-9CFE-ABDE1551B4DC}"/>
    <cellStyle name="Table Row Millions Check 2" xfId="37379" xr:uid="{990BB54C-ACBE-4438-B61E-614E32695DFF}"/>
    <cellStyle name="Table Row Millions Check 3" xfId="37380" xr:uid="{DD0AA76C-8A9C-40C9-8D1C-F9BDC5A74EAE}"/>
    <cellStyle name="Table Row Millions Check 4" xfId="37381" xr:uid="{3FF6EDDB-738D-402B-BFA5-22650BB2C710}"/>
    <cellStyle name="Table Row Millions Check_asset sales" xfId="37382" xr:uid="{C03464B2-59D6-47D9-BBB8-D32F9B89F784}"/>
    <cellStyle name="Table Row Millions_Additional charts" xfId="37383" xr:uid="{6AB27D4A-760A-41D2-B8AC-736C658920F2}"/>
    <cellStyle name="Table Row Percentage" xfId="37384" xr:uid="{9733B35C-7374-493A-89DF-FB33DF1F9042}"/>
    <cellStyle name="Table Row Percentage 2" xfId="37385" xr:uid="{BFDFB10D-146E-4D38-8ABC-43D33C356A45}"/>
    <cellStyle name="Table Row Percentage Check" xfId="37386" xr:uid="{A4DB8D5E-E22B-401B-909D-FF3038C7F305}"/>
    <cellStyle name="Table Row Percentage Check 2" xfId="37387" xr:uid="{EB0207D8-C333-4179-B6C7-01C7C9522C7D}"/>
    <cellStyle name="Table Row Percentage Check 3" xfId="37388" xr:uid="{3680973A-A6BA-4348-A543-39311865B568}"/>
    <cellStyle name="Table Row Percentage Check_asset sales" xfId="37389" xr:uid="{52295672-7C34-4D0A-B6BF-04F96BE06678}"/>
    <cellStyle name="Table Row Percentage_Additional charts" xfId="37390" xr:uid="{2D9547F2-D28C-4CDF-8440-F3943699CC84}"/>
    <cellStyle name="Table slash" xfId="37391" xr:uid="{52698339-F1BB-4527-A522-6464DBFBD5E4}"/>
    <cellStyle name="Table Source" xfId="37392" xr:uid="{13836656-EFA9-4146-8BAA-D32836B7D332}"/>
    <cellStyle name="Table Text" xfId="37393" xr:uid="{4EEDF925-C4A2-4DD1-805B-B465418197E8}"/>
    <cellStyle name="Table Title" xfId="37394" xr:uid="{1FECBC95-C194-4CDF-99C0-D4D4D8966293}"/>
    <cellStyle name="Table Total Billions" xfId="37395" xr:uid="{10310F2E-16F5-4AF7-BB1C-A77756755652}"/>
    <cellStyle name="Table Total Billions 2" xfId="37396" xr:uid="{428F704D-9F8F-4640-8765-BBFD346E9E2F}"/>
    <cellStyle name="Table Total Billions 2 2" xfId="37397" xr:uid="{8BC290E6-B48C-40CC-9F6D-9764BA8C9D7B}"/>
    <cellStyle name="Table Total Billions 3" xfId="37398" xr:uid="{212454E6-3794-4E13-AFA0-C8F0AA71F213}"/>
    <cellStyle name="Table Total Billions_Additional charts" xfId="37399" xr:uid="{4E4C08C3-447B-458D-920D-DA3EF3177A88}"/>
    <cellStyle name="Table Total Millions" xfId="37400" xr:uid="{548A8241-8CC6-4CE4-9CEA-9E9AA13FDB40}"/>
    <cellStyle name="Table Total Millions 2" xfId="37401" xr:uid="{9F137C04-8002-4633-8304-C5B12C1F9387}"/>
    <cellStyle name="Table Total Millions 2 2" xfId="37402" xr:uid="{AB167737-05FC-4C5F-A5C7-5722418F33ED}"/>
    <cellStyle name="Table Total Millions 2 2 2" xfId="37403" xr:uid="{CB6AE8C7-BA13-47DA-9A5E-E540F857D939}"/>
    <cellStyle name="Table Total Millions 2 3" xfId="37404" xr:uid="{F9F5E1C8-BDF1-4AF8-93E3-A4E2D6B70671}"/>
    <cellStyle name="Table Total Millions 3" xfId="37405" xr:uid="{A79B5CC9-AAA2-4BF8-A35D-1C2B9D033FF9}"/>
    <cellStyle name="Table Total Millions_Additional charts" xfId="37406" xr:uid="{6A7A78F8-DBD6-46BB-B93D-ED5D055FCCF4}"/>
    <cellStyle name="Table Total Percentage" xfId="37407" xr:uid="{FFF50674-9F27-4B1A-A006-1716986033B5}"/>
    <cellStyle name="Table Total Percentage 2" xfId="37408" xr:uid="{7F851B6D-D59F-43E8-90FD-C02BEA414F32}"/>
    <cellStyle name="Table Total Percentage 2 2" xfId="37409" xr:uid="{DDF129CC-14D8-4969-A8CE-7A476595125A}"/>
    <cellStyle name="Table Total Percentage 3" xfId="37410" xr:uid="{8EA60CBD-4AAD-4A2F-B560-F3833A051931}"/>
    <cellStyle name="Table Total Percentage_Additional charts" xfId="37411" xr:uid="{F976673A-A0E8-4C98-B05C-822DDB818C3F}"/>
    <cellStyle name="Table Units" xfId="37412" xr:uid="{C74F88FB-1E70-44A2-AAA0-B1BCD3F50189}"/>
    <cellStyle name="Table Units 2" xfId="37413" xr:uid="{5C63D03F-64AA-4065-8675-9D30A8A256F5}"/>
    <cellStyle name="Table Units 2 2" xfId="37414" xr:uid="{46BE5FF2-AD89-482D-8894-7836FA3F518C}"/>
    <cellStyle name="Table Units 3" xfId="37415" xr:uid="{77805DF0-CB5D-4827-8021-DFBA4DFC4CE4}"/>
    <cellStyle name="Table Units_Additional charts" xfId="37416" xr:uid="{5255D02F-55FB-4C22-A5CB-03AA14677663}"/>
    <cellStyle name="Table_center" xfId="37417" xr:uid="{E4BA9D70-6326-4E92-98CC-C6EA147BEFE8}"/>
    <cellStyle name="TableBody" xfId="37418" xr:uid="{07031960-C73F-4183-909F-165B5933F3CD}"/>
    <cellStyle name="TableColHeads" xfId="37419" xr:uid="{E1FA28FD-1A7B-4ECC-8CED-7C442A7CFAF7}"/>
    <cellStyle name="Term" xfId="37420" xr:uid="{DF5BC696-4FE6-4121-8EAF-1798BAF8F071}"/>
    <cellStyle name="test" xfId="37421" xr:uid="{80617593-6383-454F-A0DF-46F791261D23}"/>
    <cellStyle name="test 2" xfId="37422" xr:uid="{4BD7340D-BEBC-44CC-AD86-8DC7FFD7D007}"/>
    <cellStyle name="test 2 2" xfId="37423" xr:uid="{F78FB262-C000-4F65-BBB9-11D298575B93}"/>
    <cellStyle name="test 2 3" xfId="37424" xr:uid="{C7E56AD9-ED97-4FF2-9CBD-E91596BAC6C0}"/>
    <cellStyle name="test 2 4" xfId="37425" xr:uid="{F6249C88-3FC6-42B6-886B-89FC244D83B2}"/>
    <cellStyle name="test 2 5" xfId="37426" xr:uid="{B2B1CE72-72F4-401B-A913-38222EC92474}"/>
    <cellStyle name="test 3" xfId="37427" xr:uid="{58AB74A6-94AA-4B9D-946C-5A18CEE90919}"/>
    <cellStyle name="test 4" xfId="37428" xr:uid="{A5B6B288-7FE8-49EA-9A60-6A22F7B095F1}"/>
    <cellStyle name="test 5" xfId="37429" xr:uid="{95E595D8-7294-4787-9A3B-020C58A4F866}"/>
    <cellStyle name="test 6" xfId="37430" xr:uid="{CF42BD29-3D46-4382-A5B2-98DCE2CD0A56}"/>
    <cellStyle name="test 7" xfId="37431" xr:uid="{557235A4-56DB-4C29-820F-4AD696075C12}"/>
    <cellStyle name="test 8" xfId="37432" xr:uid="{4669B1F9-1900-4958-A28F-DF25BD0E660D}"/>
    <cellStyle name="Testo avviso" xfId="37433" xr:uid="{44A70041-8B25-4E18-87A9-80082B83D98C}"/>
    <cellStyle name="Testo avviso 2" xfId="37434" xr:uid="{F8A5EDD8-78FD-4C6A-B8AC-5537933CE06D}"/>
    <cellStyle name="Testo descrittivo" xfId="37435" xr:uid="{5695B4CC-3F41-49C3-B4CC-B5DA7A6DCAA4}"/>
    <cellStyle name="Testo descrittivo 2" xfId="37436" xr:uid="{ACEBF33D-2788-4960-88EC-DAD5EBD38D30}"/>
    <cellStyle name="tête chapitre" xfId="37437" xr:uid="{43875CFB-BE20-4DF6-8D50-420636597B21}"/>
    <cellStyle name="Text" xfId="37438" xr:uid="{A460B49A-831C-4CCB-A9D1-444413FDDF53}"/>
    <cellStyle name="Text 1" xfId="37439" xr:uid="{0D28B9A8-420F-41E5-956A-11A527DAD2A1}"/>
    <cellStyle name="Text 2" xfId="37440" xr:uid="{1C4F65D4-A4F6-46CC-9885-3C234B539D9E}"/>
    <cellStyle name="Text Head 1" xfId="37441" xr:uid="{EFEA9895-D16C-4821-8213-60600BE3065B}"/>
    <cellStyle name="Text Head 2" xfId="37442" xr:uid="{BE1A42A4-CB3C-4171-AB00-AA2367D29865}"/>
    <cellStyle name="Text Indent 1" xfId="37443" xr:uid="{3BABF87E-8EA4-4612-B2C7-136D98001AF4}"/>
    <cellStyle name="Text Indent 2" xfId="37444" xr:uid="{F0B4A7FB-4B14-4099-991F-6C822B9CE399}"/>
    <cellStyle name="Text Level 1" xfId="37445" xr:uid="{EB189082-8ADF-4AC8-950B-164090CAD5AD}"/>
    <cellStyle name="Text Level 1 2" xfId="37446" xr:uid="{FEB7191A-1645-4307-A794-0779DD6343D7}"/>
    <cellStyle name="Text Level 2" xfId="37447" xr:uid="{B74F6B5F-810E-4BD3-9DDD-4D52ADC056D9}"/>
    <cellStyle name="Text Level 2 2" xfId="37448" xr:uid="{75663BC8-D5CA-4DF8-B2C7-C053E7316C50}"/>
    <cellStyle name="Text Level 3" xfId="37449" xr:uid="{D0B67443-7C16-4378-A4B6-A5829A707790}"/>
    <cellStyle name="Text Level 3 2" xfId="37450" xr:uid="{2831EBC2-FDEF-4114-8552-EB74FB9FBEED}"/>
    <cellStyle name="Text Level 4" xfId="37451" xr:uid="{C5B862A9-B6DF-4213-B1D3-F31784100E22}"/>
    <cellStyle name="Text Level 4 2" xfId="37452" xr:uid="{D45571D1-D54A-4CED-8E01-07C270264B22}"/>
    <cellStyle name="Tickmark" xfId="37453" xr:uid="{DACFC256-83B9-474E-B4FE-B85E5212FC4E}"/>
    <cellStyle name="TIME Detail" xfId="37454" xr:uid="{0D39F6B9-4985-4A25-966E-70E3193A1B88}"/>
    <cellStyle name="TIME Detail 2" xfId="37455" xr:uid="{B5AF1DCB-6CAA-49C5-A887-562E495F91BD}"/>
    <cellStyle name="TIME Period Start" xfId="37456" xr:uid="{29E66C29-FB96-415A-8D14-1A091876E87A}"/>
    <cellStyle name="Timeline" xfId="37457" xr:uid="{8663A246-3C4A-4E63-994A-EE5BA10FFF21}"/>
    <cellStyle name="Times New Roman" xfId="37458" xr:uid="{DB54B19B-1932-4552-A2D2-712860227290}"/>
    <cellStyle name="Title 1" xfId="37459" xr:uid="{059F72BC-B42E-4472-9F07-2769DB6B5029}"/>
    <cellStyle name="Title 10" xfId="37460" xr:uid="{90C76289-A102-49DD-A682-1D4A9B059D66}"/>
    <cellStyle name="Title 11" xfId="37461" xr:uid="{9AF83795-3485-400A-90E6-5C31778EC92D}"/>
    <cellStyle name="Title 12" xfId="37462" xr:uid="{58CF57A0-3E34-4905-9B62-A1D4E6525D2D}"/>
    <cellStyle name="Title 13" xfId="37463" xr:uid="{C14551B8-EEAB-4AF1-8611-E483AAF5CF40}"/>
    <cellStyle name="Title 14" xfId="37464" xr:uid="{3A2AD977-B063-42D2-8C0E-76CB990E62C1}"/>
    <cellStyle name="Title 15" xfId="37465" xr:uid="{041C6990-0A40-4CB6-A067-DC894A494EEE}"/>
    <cellStyle name="Title 16" xfId="37466" xr:uid="{54DFD038-0928-4719-8ADD-126807B66273}"/>
    <cellStyle name="Title 17" xfId="37467" xr:uid="{1A2A6896-7504-4FB1-B5D1-8D2B5199E317}"/>
    <cellStyle name="Title 18" xfId="37468" xr:uid="{7AA65268-9F91-4A19-81B0-FB3B88E57FF9}"/>
    <cellStyle name="Title 19" xfId="37469" xr:uid="{A1449F1F-BEC3-4F29-BF94-5B47CA6B1E07}"/>
    <cellStyle name="Title 2" xfId="37470" xr:uid="{EA18D602-F8C1-4C2A-8A22-FE3F25A3CF5F}"/>
    <cellStyle name="Title 2 2" xfId="37471" xr:uid="{5E82E12F-D777-49C5-B914-C94684E2ED8D}"/>
    <cellStyle name="Title 2 2 2" xfId="37472" xr:uid="{6364CB08-53BF-412B-ABEF-525FDCB1C172}"/>
    <cellStyle name="Title 2 3" xfId="37473" xr:uid="{A3E4C1FE-3EEC-4FEB-80F3-BA9E883CC454}"/>
    <cellStyle name="Title 20" xfId="37474" xr:uid="{F9305873-665E-4C79-A90C-5F46270FC301}"/>
    <cellStyle name="Title 21" xfId="37475" xr:uid="{9FEE0E8C-800D-4EEC-9D76-4CDB9CDDB54B}"/>
    <cellStyle name="Title 22" xfId="37476" xr:uid="{EF569F06-D924-4892-9D18-4A03DA749681}"/>
    <cellStyle name="Title 23" xfId="37477" xr:uid="{05920166-6F02-4640-B01C-A819103E96C0}"/>
    <cellStyle name="Title 24" xfId="37478" xr:uid="{00557629-0C2F-427E-A9A1-2660CC27055B}"/>
    <cellStyle name="Title 25" xfId="37479" xr:uid="{8CB2A46B-998B-47BD-9436-F2091198A8C8}"/>
    <cellStyle name="Title 26" xfId="37480" xr:uid="{6E2423A1-A144-4782-9BE0-12528DF9C786}"/>
    <cellStyle name="Title 27" xfId="37481" xr:uid="{C7892B6D-ABC7-4808-9F25-FCA76A73D0E2}"/>
    <cellStyle name="Title 28" xfId="37482" xr:uid="{196F0DE2-C2BB-4CCC-9823-9767929A36FA}"/>
    <cellStyle name="Title 29" xfId="37483" xr:uid="{612D9C12-2847-4DE8-B2D7-473DDBA3F99A}"/>
    <cellStyle name="Title 3" xfId="37484" xr:uid="{A7F70310-8432-45E8-A626-C47170F8A854}"/>
    <cellStyle name="Title 3 2" xfId="37485" xr:uid="{F06D5182-FF97-4A40-9D3A-95F46C09B0E8}"/>
    <cellStyle name="Title 30" xfId="37486" xr:uid="{A5FADE14-37DA-4266-982D-E4F98045D0CE}"/>
    <cellStyle name="Title 31" xfId="37487" xr:uid="{AD6EEB1B-ABBA-40F8-8FFC-76C7C4BB18E8}"/>
    <cellStyle name="Title 32" xfId="37488" xr:uid="{25F28ECF-8C19-4F6B-8775-6E3E31434A71}"/>
    <cellStyle name="Title 33" xfId="37489" xr:uid="{A4D6B054-9E6B-4CE9-8CBB-70E7835EA788}"/>
    <cellStyle name="Title 34" xfId="37490" xr:uid="{CBFD144C-30B1-4AFB-96F0-70CB4BBEAC13}"/>
    <cellStyle name="Title 35" xfId="37491" xr:uid="{51D4D7ED-B19A-4F1A-AF3E-E800E49CB5C3}"/>
    <cellStyle name="Title 35 2" xfId="37492" xr:uid="{68EEB329-4089-4F2F-9F1C-33C77F339CD1}"/>
    <cellStyle name="Title 35 2 2" xfId="37493" xr:uid="{E8AF710F-8B84-442C-8095-BC354B106465}"/>
    <cellStyle name="Title 35 2 2 2" xfId="37494" xr:uid="{3818949C-6FF1-4D12-A319-C61BC30640BE}"/>
    <cellStyle name="Title 35 3" xfId="37495" xr:uid="{607BCE1A-07F7-408B-A0F1-1407E8915C3D}"/>
    <cellStyle name="Title 35 4" xfId="37496" xr:uid="{56D6AFD2-D911-4ADC-8CC4-17DE8804A310}"/>
    <cellStyle name="Title 36" xfId="37497" xr:uid="{313DEA11-51F5-4398-9C38-17AB4D57A2E7}"/>
    <cellStyle name="Title 37" xfId="37498" xr:uid="{099D68F8-7B36-4AC8-8642-80446728D732}"/>
    <cellStyle name="Title 38" xfId="37499" xr:uid="{903099CA-FAE2-461A-B568-67A0696A4ACE}"/>
    <cellStyle name="Title 39" xfId="37500" xr:uid="{99B6EFD3-39EA-49FB-9E08-516506366E60}"/>
    <cellStyle name="Title 4" xfId="37501" xr:uid="{A2FCFDF4-6398-47EC-8E5C-064042EE91BC}"/>
    <cellStyle name="Title 4 2" xfId="37502" xr:uid="{9863E838-DC1C-449D-BAC7-A4995C858BE7}"/>
    <cellStyle name="Title 40" xfId="37503" xr:uid="{6B19C699-2127-4D27-9A3B-BD4F3E42E402}"/>
    <cellStyle name="Title 41" xfId="37504" xr:uid="{10DC143A-64CD-4FE0-8B0E-36799B721E82}"/>
    <cellStyle name="Title 42" xfId="37505" xr:uid="{98F2E55D-F20E-49E6-91D5-271C8F60F3B0}"/>
    <cellStyle name="Title 43" xfId="37506" xr:uid="{40668E6D-4DA8-4C8E-92FF-DC394EAB296C}"/>
    <cellStyle name="Title 44" xfId="37507" xr:uid="{190A5A8B-D4AE-4D3E-8012-972436C77CF0}"/>
    <cellStyle name="Title 45" xfId="37508" xr:uid="{E005C996-34A2-49F5-9AE9-80B00AAF5A58}"/>
    <cellStyle name="Title 46" xfId="37509" xr:uid="{B007A97B-239D-4DB6-ABD8-4718E7505663}"/>
    <cellStyle name="Title 47" xfId="37510" xr:uid="{A284CB3E-FDFE-4407-A66E-1B30CB69DD97}"/>
    <cellStyle name="Title 48" xfId="37511" xr:uid="{A1EA63CD-42C3-4572-A1A4-C907D251A33E}"/>
    <cellStyle name="Title 49" xfId="37512" xr:uid="{3C05B34D-32AC-4DE7-BF12-BE8845A5D529}"/>
    <cellStyle name="Title 5" xfId="37513" xr:uid="{1E335A0E-0D4C-4AEC-85B8-C120C7700609}"/>
    <cellStyle name="Title 50" xfId="37514" xr:uid="{3400A437-7AD1-4F2A-8077-4DA6C6DC5DFC}"/>
    <cellStyle name="Title 51" xfId="37515" xr:uid="{908344E1-DA91-420C-967B-5F7C8A02FF6B}"/>
    <cellStyle name="Title 52" xfId="37516" xr:uid="{A97951FA-2E2F-49A1-9EE5-AB59DAB47249}"/>
    <cellStyle name="Title 53" xfId="37517" xr:uid="{33E9D9EF-935F-4BFA-B1EE-EAD623E595D6}"/>
    <cellStyle name="Title 54" xfId="37518" xr:uid="{0655C3B7-AF50-4354-AD1B-1F7BD6246E45}"/>
    <cellStyle name="Title 55" xfId="37519" xr:uid="{0F2279F8-3480-4A93-BC3E-9B7CBB9807FB}"/>
    <cellStyle name="Title 56" xfId="37520" xr:uid="{B57B7C64-DE54-4D38-8332-F14365A13BF1}"/>
    <cellStyle name="Title 57" xfId="37521" xr:uid="{A1F98B22-EA0A-42CB-A89C-57404BEC2307}"/>
    <cellStyle name="Title 58" xfId="37522" xr:uid="{629F54A4-48FA-4C33-8360-01271C1E3BEB}"/>
    <cellStyle name="Title 59" xfId="37523" xr:uid="{44ED2BAD-15EE-411E-88D3-24AEDD7C04AA}"/>
    <cellStyle name="Title 6" xfId="37524" xr:uid="{B0E8FCD2-F6E7-4DD7-9A71-0258F6005DF1}"/>
    <cellStyle name="Title 60" xfId="37525" xr:uid="{26ED70D0-E130-4DE9-9D4D-04834E970DC9}"/>
    <cellStyle name="Title 60 2" xfId="37526" xr:uid="{D0AD85E8-0FFC-424B-835A-EA5EBF3DBD1E}"/>
    <cellStyle name="Title 60 2 2" xfId="37527" xr:uid="{5553D627-4C81-42B3-A45C-9EDDC11F5DE9}"/>
    <cellStyle name="Title 60 2 2 2" xfId="37528" xr:uid="{7B298D3E-B84F-42E1-B467-E79EB7EF1575}"/>
    <cellStyle name="Title 60 2 3" xfId="37529" xr:uid="{8CF59DAB-EE66-4707-9592-BC4E940678D2}"/>
    <cellStyle name="Title 60 3" xfId="37530" xr:uid="{B5B1ECA8-8814-431A-94F8-812460D87F90}"/>
    <cellStyle name="Title 61" xfId="37531" xr:uid="{67144365-059B-4FA6-8E18-DB3070DFB7C0}"/>
    <cellStyle name="Title 62" xfId="37532" xr:uid="{BC32545E-BDB3-4C74-980E-0F50F4B48D90}"/>
    <cellStyle name="Title 63" xfId="37533" xr:uid="{ACBD7301-2FEF-4E92-B53A-848498A738E1}"/>
    <cellStyle name="Title 64" xfId="37534" xr:uid="{E0940834-5D70-4DB8-91B3-A964331F51CE}"/>
    <cellStyle name="Title 65" xfId="37857" xr:uid="{C1FE1706-86AE-4EBF-8B76-E98D3FF24630}"/>
    <cellStyle name="Title 7" xfId="37535" xr:uid="{D33C1FDE-D832-41F8-852D-1A04C632B746}"/>
    <cellStyle name="Title 8" xfId="37536" xr:uid="{BAF6C198-E0ED-4951-AF93-D5FC5166D60E}"/>
    <cellStyle name="Title 9" xfId="37537" xr:uid="{D117943B-C71E-4235-8913-3F273FBF79E8}"/>
    <cellStyle name="Title1" xfId="37538" xr:uid="{5F4DF6E0-F159-4BC8-8FBC-5398502B1839}"/>
    <cellStyle name="Title-1" xfId="37539" xr:uid="{3E2F375A-C743-43B6-845E-D8ABBE924379}"/>
    <cellStyle name="Title1 10" xfId="37540" xr:uid="{D27CC9A7-9FD5-4D31-AB91-21D0A373CF3E}"/>
    <cellStyle name="Title1 2" xfId="37541" xr:uid="{77EC46E9-C61C-4B2F-BF1B-B85D73E99CC6}"/>
    <cellStyle name="Title-1 2" xfId="37542" xr:uid="{128D3AB5-2B5E-4049-8560-A45755DFE3B8}"/>
    <cellStyle name="Title1 2 2" xfId="37543" xr:uid="{554A6FD1-95EA-4937-8FAA-557FB3D46D99}"/>
    <cellStyle name="Title1 2 2 2" xfId="37544" xr:uid="{6C7CB657-CC07-4775-9EBB-EEF0FFAF197B}"/>
    <cellStyle name="Title1 3" xfId="37545" xr:uid="{0A815DF0-FC7C-452A-BCD8-D2144231B2EE}"/>
    <cellStyle name="Title-1 3" xfId="37546" xr:uid="{A06AE006-F687-4725-B513-4A027B38305B}"/>
    <cellStyle name="Title1 4" xfId="37547" xr:uid="{8A0EC1F6-BCBA-4BE7-8BF1-41A3777F25ED}"/>
    <cellStyle name="Title-1 4" xfId="37548" xr:uid="{DFA8CCC1-5BEC-4721-8C42-F5625A55A00C}"/>
    <cellStyle name="Title1 5" xfId="37549" xr:uid="{34E0E4F9-C8E3-4B6B-882B-7DC429D1F937}"/>
    <cellStyle name="Title1 6" xfId="37550" xr:uid="{4083C33A-F49E-4D3D-A228-6941B6F69D33}"/>
    <cellStyle name="Title1 7" xfId="37551" xr:uid="{885C0EF1-B931-4D2E-BAB0-40163498B471}"/>
    <cellStyle name="Title1 8" xfId="37552" xr:uid="{C9E0C95D-C25C-43C1-9843-22604AB10781}"/>
    <cellStyle name="Title1 9" xfId="37553" xr:uid="{918B0DF0-CBB3-4B85-9199-45D193B9754F}"/>
    <cellStyle name="Title2" xfId="37554" xr:uid="{DC85FE8C-BDAC-4ABB-961F-973A904CC4AA}"/>
    <cellStyle name="Title-2" xfId="37555" xr:uid="{9131591C-8486-4317-83BC-4366551D7CF7}"/>
    <cellStyle name="Title2 2" xfId="37556" xr:uid="{5D39ECCC-E5CA-490C-8447-1698A5EE91CF}"/>
    <cellStyle name="Title-2 2" xfId="37557" xr:uid="{88D0C567-8D42-41FA-AD28-E908E79900BA}"/>
    <cellStyle name="Title2 2 2" xfId="37558" xr:uid="{F0574484-7EA2-4853-A8D8-E1CDB2206F8E}"/>
    <cellStyle name="Title2 3" xfId="37559" xr:uid="{05132C52-E0C2-45B3-8C4F-437DE9C1286A}"/>
    <cellStyle name="Title-2 3" xfId="37560" xr:uid="{8296079E-AD5F-450A-AB0D-65C87119D3E1}"/>
    <cellStyle name="Title-2 4" xfId="37561" xr:uid="{CAFD8811-2A5D-4F36-9ED7-4BE5EA6E2EFE}"/>
    <cellStyle name="Title3" xfId="37562" xr:uid="{A8D68A47-0FA6-42DC-B767-44678EA2DA6A}"/>
    <cellStyle name="Title3 2" xfId="37563" xr:uid="{F1ECFFB7-3857-4ED3-B0E2-15ED839784FB}"/>
    <cellStyle name="Title3 3" xfId="37564" xr:uid="{D0410F66-07FB-4DBF-B028-3C2B57A38D8F}"/>
    <cellStyle name="Title3 4" xfId="37565" xr:uid="{98468874-58BF-434C-8891-63E06B6310B6}"/>
    <cellStyle name="Title3 5" xfId="37566" xr:uid="{F51D9F4E-9DB5-46DB-AD20-D7AE8749E62E}"/>
    <cellStyle name="Title3 6" xfId="37567" xr:uid="{41A9956E-C485-4EAD-98EF-AE819822D577}"/>
    <cellStyle name="Title3 7" xfId="37568" xr:uid="{DE8D659D-2654-4DBA-905D-81DF4BE7A22D}"/>
    <cellStyle name="Title3 8" xfId="37569" xr:uid="{9FAA30C5-883A-45E8-91F0-832698390FC8}"/>
    <cellStyle name="Title4" xfId="37570" xr:uid="{A143A54E-17FE-4911-89E1-DD2E6D7D13A0}"/>
    <cellStyle name="Title4 10" xfId="37571" xr:uid="{61AE4BDF-0475-4A9E-8233-D973CC16D601}"/>
    <cellStyle name="Title4 2" xfId="37572" xr:uid="{A2B69E98-CB82-4835-A12E-95BEE671F515}"/>
    <cellStyle name="Title4 2 2" xfId="37573" xr:uid="{1DC77866-AD18-4BE0-9CBF-AC60B36BCEA3}"/>
    <cellStyle name="Title4 2 2 2" xfId="37574" xr:uid="{4409F72F-239C-431C-B43D-6EA9BA2E4710}"/>
    <cellStyle name="Title4 3" xfId="37575" xr:uid="{B2E25AC7-31DE-4B2E-B626-5F5B7D76F734}"/>
    <cellStyle name="Title4 4" xfId="37576" xr:uid="{85229FE5-E16A-4063-8DF1-549F9C833484}"/>
    <cellStyle name="Title4 5" xfId="37577" xr:uid="{345A94B8-32BF-4273-A6E3-B235CF2DC62D}"/>
    <cellStyle name="Title4 6" xfId="37578" xr:uid="{39D507F1-58DC-41CD-902E-FFBD1B5FCB0B}"/>
    <cellStyle name="Title4 7" xfId="37579" xr:uid="{641C720A-090B-4206-8517-01F3B3ABF556}"/>
    <cellStyle name="Title4 8" xfId="37580" xr:uid="{2363B514-3F1B-4F65-99F9-691FA40A1F9E}"/>
    <cellStyle name="Title4 9" xfId="37581" xr:uid="{342B9F60-32F6-4F89-AFF9-C9A7C8E6066D}"/>
    <cellStyle name="Title5" xfId="37582" xr:uid="{615D0F41-4181-431F-AB1C-526B4D2C5D0B}"/>
    <cellStyle name="Title5 10" xfId="37583" xr:uid="{4B24772F-88DC-4C09-AFD2-4E1470D284C2}"/>
    <cellStyle name="Title5 11" xfId="37584" xr:uid="{3DAA3DAD-2AC1-430C-8543-6E3C85EB91EB}"/>
    <cellStyle name="Title5 2" xfId="37585" xr:uid="{BFEC8B02-F00E-4C8E-A69E-46F737659F57}"/>
    <cellStyle name="Title5 2 2" xfId="37586" xr:uid="{41FFC6D7-535E-4A8B-977C-1A700764949D}"/>
    <cellStyle name="Title5 2 2 2" xfId="37587" xr:uid="{FC13B99A-0700-4C43-8ABC-52CE89C1D3DA}"/>
    <cellStyle name="Title5 2 2 3" xfId="37588" xr:uid="{89FFAD1A-0AC7-4788-8EEE-8C22668AB1E1}"/>
    <cellStyle name="Title5 3" xfId="37589" xr:uid="{26EA3739-FE58-4A38-B11A-A3651FAFC946}"/>
    <cellStyle name="Title5 4" xfId="37590" xr:uid="{6CC1EC24-D5F7-421D-9E40-5216E708215D}"/>
    <cellStyle name="Title5 5" xfId="37591" xr:uid="{6228621C-0F1A-4E7C-9699-B524714E0095}"/>
    <cellStyle name="Title5 6" xfId="37592" xr:uid="{97798F57-981D-4EF3-A4EA-CF63AC2F9C35}"/>
    <cellStyle name="Title5 7" xfId="37593" xr:uid="{B730109B-2DE4-4C70-BA66-C70DB28984E1}"/>
    <cellStyle name="Title5 8" xfId="37594" xr:uid="{DDF81C99-DB8B-4B8D-B73C-28DF5DEAC38C}"/>
    <cellStyle name="Title5 9" xfId="37595" xr:uid="{961F4868-A64C-40CA-880A-06C4B83AAA6F}"/>
    <cellStyle name="Title6" xfId="37596" xr:uid="{B211691D-3DFB-40E5-8871-465B8BC06F81}"/>
    <cellStyle name="Title6 10" xfId="37597" xr:uid="{AC96A9C7-E1C8-4F96-85C2-BAB2B96D157E}"/>
    <cellStyle name="Title6 11" xfId="37598" xr:uid="{1C039DA0-4862-4B6F-BD0D-0A9DEBB7A9CE}"/>
    <cellStyle name="Title6 2" xfId="37599" xr:uid="{D81F1525-02DF-47B8-845B-174517974DD2}"/>
    <cellStyle name="Title6 2 2" xfId="37600" xr:uid="{F305329E-AA3A-4F32-881B-E892BE9F2BC5}"/>
    <cellStyle name="Title6 2 2 2" xfId="37601" xr:uid="{AF42626A-5974-484B-89FC-92A9576A7483}"/>
    <cellStyle name="Title6 2 2 3" xfId="37602" xr:uid="{BBC342A6-4192-4A96-AACD-C0DD948BDF8E}"/>
    <cellStyle name="Title6 3" xfId="37603" xr:uid="{A0CFEA28-CA54-4659-A4BE-F297C5E51B09}"/>
    <cellStyle name="Title6 4" xfId="37604" xr:uid="{607F937F-7940-4E70-B522-CEF5C45D97BF}"/>
    <cellStyle name="Title6 5" xfId="37605" xr:uid="{1405523E-8121-44DE-AB69-B31190D9956F}"/>
    <cellStyle name="Title6 6" xfId="37606" xr:uid="{D2DF1B4A-4345-4AF5-A2A5-155317F91038}"/>
    <cellStyle name="Title6 7" xfId="37607" xr:uid="{B74458CC-F698-4375-A3C6-77702C292FBB}"/>
    <cellStyle name="Title6 8" xfId="37608" xr:uid="{AAC02B9E-2770-46F8-B0BA-7377584BB874}"/>
    <cellStyle name="Title6 9" xfId="37609" xr:uid="{D7DC8CAB-B229-4A89-8692-C269F79BD4B5}"/>
    <cellStyle name="Titolo" xfId="37610" xr:uid="{03E3998B-61E0-407C-9330-5ABABD8A8011}"/>
    <cellStyle name="Titolo 1" xfId="37611" xr:uid="{C2B410F5-994A-4D00-86FB-5E5C5A57433F}"/>
    <cellStyle name="Titolo 1 2" xfId="37612" xr:uid="{DF94AE5C-84DE-4AC6-A7B3-97EC8347F1AD}"/>
    <cellStyle name="Titolo 2" xfId="37613" xr:uid="{E032AA34-C4B5-4025-A16C-C08B24616434}"/>
    <cellStyle name="Titolo 2 2" xfId="37614" xr:uid="{A75357FB-F5F5-4D7B-A96A-2DE4F73E0DB5}"/>
    <cellStyle name="Titolo 3" xfId="37615" xr:uid="{78E65AD0-2691-411D-8E7C-62D0B5B3C62A}"/>
    <cellStyle name="Titolo 3 2" xfId="37616" xr:uid="{6D3E756A-EB63-4179-ADE6-CB93F5C3883E}"/>
    <cellStyle name="Titolo 4" xfId="37617" xr:uid="{B6E56F38-1744-489F-B367-7DC882985654}"/>
    <cellStyle name="Titolo 4 2" xfId="37618" xr:uid="{CA80F9C2-878C-4149-8B73-A45353013775}"/>
    <cellStyle name="Titolo 5" xfId="37619" xr:uid="{77C2C0F6-A8C8-4416-9E08-AA6604D2ABD2}"/>
    <cellStyle name="Titolo_Demand_Source_Cen" xfId="37620" xr:uid="{52BE332C-1024-44C1-A5FB-87EF713B4B2F}"/>
    <cellStyle name="titre" xfId="37621" xr:uid="{455BC06E-D0A5-4558-8CEF-CABFFD4DB3ED}"/>
    <cellStyle name="Titre ligne" xfId="37622" xr:uid="{C30A173A-9065-43B7-9CAC-8B89F36CFE74}"/>
    <cellStyle name="Tmpl_Assumptions" xfId="37623" xr:uid="{82CDB330-3660-443C-9906-8F9AF5FDA1F8}"/>
    <cellStyle name="TOC 1" xfId="37624" xr:uid="{C6BC0F1A-4B99-461E-B521-7FD15D5AA149}"/>
    <cellStyle name="TOC 2" xfId="37625" xr:uid="{9C7D0C90-FC26-4403-AF61-24F785C9AC31}"/>
    <cellStyle name="Total 10" xfId="37626" xr:uid="{48B9A9D7-E6FC-4915-BCE6-6D3604520D0D}"/>
    <cellStyle name="Total 11" xfId="37627" xr:uid="{4C35AD50-41C8-4471-9E1E-198ADBF3BDE8}"/>
    <cellStyle name="Total 12" xfId="37628" xr:uid="{F1E7FCBC-1F77-4BCF-BC88-B24D3619D99A}"/>
    <cellStyle name="Total 13" xfId="37629" xr:uid="{B5C333FC-F2B6-4A75-81F4-3A3120889AD9}"/>
    <cellStyle name="Total 14" xfId="37630" xr:uid="{74635C4F-DB67-4FF1-B099-67AA9930EB17}"/>
    <cellStyle name="Total 15" xfId="37631" xr:uid="{B23E56F4-55CC-4E5F-A969-6D03B8C48F57}"/>
    <cellStyle name="Total 16" xfId="37632" xr:uid="{CFECCCB8-0277-45B3-90BD-5D3F4E922299}"/>
    <cellStyle name="Total 17" xfId="37633" xr:uid="{CBDB9C67-58F1-4B22-903F-8E8705B35A5E}"/>
    <cellStyle name="Total 18" xfId="37634" xr:uid="{FAF8D8B4-B7A9-4BFA-8CEA-EBFD4E416BEA}"/>
    <cellStyle name="Total 19" xfId="37635" xr:uid="{9C9D7D3C-268C-45EA-A465-0F21F72A895D}"/>
    <cellStyle name="Total 2" xfId="37636" xr:uid="{6DAB9133-2065-468B-A0A9-EFC60A3DDBE5}"/>
    <cellStyle name="Total 2 10" xfId="37637" xr:uid="{20DCDA6A-B5E0-4C09-8C30-FBA27E584E42}"/>
    <cellStyle name="Total 2 11" xfId="37638" xr:uid="{4BBD2171-F963-479D-8B91-395602109F42}"/>
    <cellStyle name="Total 2 12" xfId="37639" xr:uid="{382E230D-F801-40C8-BC1E-8ACD7FF3F786}"/>
    <cellStyle name="Total 2 2" xfId="37640" xr:uid="{CEC99141-E93C-4715-8D40-09F011CF8C3F}"/>
    <cellStyle name="Total 2 2 2" xfId="37641" xr:uid="{1422F8DD-1A28-4885-A1D9-0B5845BBEF0F}"/>
    <cellStyle name="Total 2 2 3" xfId="37642" xr:uid="{9A912D94-80FF-407B-9245-60228DDE5B73}"/>
    <cellStyle name="Total 2 2 4" xfId="37643" xr:uid="{567D4C60-C86C-477D-A4B9-A41270AA511C}"/>
    <cellStyle name="Total 2 2 5" xfId="37644" xr:uid="{DE7A4858-536F-4654-8B70-F4F3D257688F}"/>
    <cellStyle name="Total 2 3" xfId="37645" xr:uid="{680820E3-7916-4FBB-96C4-37EF514E341D}"/>
    <cellStyle name="Total 2 4" xfId="37646" xr:uid="{D3E750A7-85C6-4601-9523-17F700CF473C}"/>
    <cellStyle name="Total 2 5" xfId="37647" xr:uid="{B013DF23-EEB1-49E0-8B24-21B1EBB7E74F}"/>
    <cellStyle name="Total 2 6" xfId="37648" xr:uid="{AD894443-3672-434A-A067-3A2787E97272}"/>
    <cellStyle name="Total 2 7" xfId="37649" xr:uid="{3BD9D456-2131-4B24-BE3B-AE8BBE31915E}"/>
    <cellStyle name="Total 2 8" xfId="37650" xr:uid="{E114CF1A-6DD7-4044-AC3B-27CC184BA451}"/>
    <cellStyle name="Total 2 9" xfId="37651" xr:uid="{06E74479-82C8-451A-8192-B0D947211B47}"/>
    <cellStyle name="Total 20" xfId="37652" xr:uid="{61F2AAB0-B6E4-4EF2-B8DC-9539C4314EAC}"/>
    <cellStyle name="Total 21" xfId="37653" xr:uid="{8E7CC709-1581-46BF-ABD5-3FF3426B5DEE}"/>
    <cellStyle name="Total 22" xfId="37654" xr:uid="{B9EB0F65-E156-4B46-935E-A1F2617FCEC2}"/>
    <cellStyle name="Total 23" xfId="37655" xr:uid="{400C1E2C-AAC8-4438-86DB-A6EE939C1138}"/>
    <cellStyle name="Total 24" xfId="37656" xr:uid="{205C6F95-0326-4904-A7F0-E05FBD16F769}"/>
    <cellStyle name="Total 25" xfId="37657" xr:uid="{8FBE079C-9477-4793-AE1D-08D36A50DA5A}"/>
    <cellStyle name="Total 26" xfId="37658" xr:uid="{2679FB97-3CE3-4E19-93A8-82E0AAFD5B08}"/>
    <cellStyle name="Total 27" xfId="37659" xr:uid="{0F2127DE-19A7-4192-B03C-009F068D68B2}"/>
    <cellStyle name="Total 28" xfId="37660" xr:uid="{641BC6E6-8C31-48F0-A120-EA0929C1EA1D}"/>
    <cellStyle name="Total 29" xfId="37661" xr:uid="{C5A8EC31-B0D1-46C8-864F-DF18FF27FC43}"/>
    <cellStyle name="Total 3" xfId="37662" xr:uid="{9C8E0161-B7B0-41AC-A6F6-1DE2C8AA1495}"/>
    <cellStyle name="Total 3 10" xfId="37663" xr:uid="{F42CC7E1-CCE8-4590-80CB-50A37B45DDA7}"/>
    <cellStyle name="Total 3 2" xfId="37664" xr:uid="{031EF48E-98BB-4530-A9F0-B8BA0EFCA002}"/>
    <cellStyle name="Total 3 3" xfId="37665" xr:uid="{8716FA83-3E77-4EA9-AE13-59D43ACF09BF}"/>
    <cellStyle name="Total 3 4" xfId="37666" xr:uid="{FA008841-9F0C-4740-BE48-3E6170AF3810}"/>
    <cellStyle name="Total 3 5" xfId="37667" xr:uid="{AB78BC1E-72BA-49A0-9321-7189FECDB2BB}"/>
    <cellStyle name="Total 3 6" xfId="37668" xr:uid="{BC26A302-DF83-49C3-B802-8CD09690D64E}"/>
    <cellStyle name="Total 3 7" xfId="37669" xr:uid="{A8E4A7E1-7D5B-43DE-BF3D-18DA82A90543}"/>
    <cellStyle name="Total 3 8" xfId="37670" xr:uid="{631DF74F-D3FD-4217-A655-B291CA823D83}"/>
    <cellStyle name="Total 3 9" xfId="37671" xr:uid="{6C8E681E-7475-49D6-806B-050D91486750}"/>
    <cellStyle name="Total 30" xfId="37672" xr:uid="{F738112F-92B0-4469-BF96-476000D2D36B}"/>
    <cellStyle name="Total 31" xfId="37673" xr:uid="{86AFED36-0F9F-47E3-B166-73EB90F82ABE}"/>
    <cellStyle name="Total 32" xfId="37674" xr:uid="{A8CB11DC-82B5-49C0-95AC-ECA633C73DBC}"/>
    <cellStyle name="Total 33" xfId="37675" xr:uid="{150CC325-EFAA-401A-A5B8-0E71B1C8FF9C}"/>
    <cellStyle name="Total 34" xfId="37676" xr:uid="{E839236F-266A-40F3-8359-C1E678439684}"/>
    <cellStyle name="Total 35" xfId="37677" xr:uid="{343F9B4B-5F80-4CD0-8D30-C06C55334A90}"/>
    <cellStyle name="Total 35 2" xfId="37678" xr:uid="{85EE2385-4D7B-42A8-8294-627CD5F828CF}"/>
    <cellStyle name="Total 35 2 2" xfId="37679" xr:uid="{53372AEF-41B8-436B-B17E-F6B2537E0D86}"/>
    <cellStyle name="Total 35 2 2 2" xfId="37680" xr:uid="{A572C4F0-219A-463A-8C01-6B26574F651B}"/>
    <cellStyle name="Total 35 3" xfId="37681" xr:uid="{F0C5D710-C70B-4E1D-9FFF-CDDF96A168CA}"/>
    <cellStyle name="Total 35 4" xfId="37682" xr:uid="{BD11A62C-178B-432C-A499-057BE34B2F66}"/>
    <cellStyle name="Total 36" xfId="37683" xr:uid="{5AD2F551-6CA7-43C5-A1A1-E117F9E6759E}"/>
    <cellStyle name="Total 37" xfId="37684" xr:uid="{1594A009-FB00-4AC0-B380-C8DC46FB2858}"/>
    <cellStyle name="Total 38" xfId="37685" xr:uid="{557424D3-FE0D-4164-823F-A1883BEE46F5}"/>
    <cellStyle name="Total 39" xfId="37686" xr:uid="{3DB6DE8F-D035-4817-99FF-58D39690D3BA}"/>
    <cellStyle name="Total 4" xfId="37687" xr:uid="{84A0FF17-A86E-4AAA-B1E7-12E912312B5F}"/>
    <cellStyle name="Total 4 2" xfId="37688" xr:uid="{8E593ACB-0101-4359-B5FE-D74B4EB6447B}"/>
    <cellStyle name="Total 4 3" xfId="37689" xr:uid="{6FDFCE96-5522-438C-B3BF-AA9311BB13F3}"/>
    <cellStyle name="Total 40" xfId="37690" xr:uid="{ECDF25CB-3AA5-451A-9F79-677285C00E87}"/>
    <cellStyle name="Total 41" xfId="37691" xr:uid="{33DCD4A6-7E77-4808-9F86-A8136FE24A78}"/>
    <cellStyle name="Total 42" xfId="37692" xr:uid="{04CCC578-EB17-4446-8BBF-8F9C87D9E0F6}"/>
    <cellStyle name="Total 43" xfId="37693" xr:uid="{16C81A1E-DBCA-403E-A1D7-FF32B2F5B044}"/>
    <cellStyle name="Total 44" xfId="37694" xr:uid="{05F292BD-C2A5-4CDE-8976-57A14623991D}"/>
    <cellStyle name="Total 45" xfId="37695" xr:uid="{7A668125-C4AA-47A5-AA10-509E3532A22C}"/>
    <cellStyle name="Total 46" xfId="37696" xr:uid="{1A135411-F532-47EE-81A6-AFF992B28580}"/>
    <cellStyle name="Total 47" xfId="37697" xr:uid="{C567B423-1FCD-4583-AA09-82E0EF13BAEB}"/>
    <cellStyle name="Total 48" xfId="37698" xr:uid="{58BBE03C-A72A-4184-B797-1683EA9D3906}"/>
    <cellStyle name="Total 49" xfId="37699" xr:uid="{C8BE78EE-5273-49E0-B46C-2803777A60DB}"/>
    <cellStyle name="Total 5" xfId="37700" xr:uid="{7E8D8E44-CD92-4C75-B30B-6A43D8B56004}"/>
    <cellStyle name="Total 50" xfId="37701" xr:uid="{86CE5D97-AFA5-451A-B558-6DCEEE88011C}"/>
    <cellStyle name="Total 51" xfId="37702" xr:uid="{B42D9605-276D-4AD5-A5CE-746B7B20A16C}"/>
    <cellStyle name="Total 52" xfId="37703" xr:uid="{7C4B0E86-2CC9-42F7-8EA3-1B5229FD9B2A}"/>
    <cellStyle name="Total 53" xfId="37704" xr:uid="{F9F12D09-36B0-4823-A11C-A730C14883A5}"/>
    <cellStyle name="Total 54" xfId="37705" xr:uid="{CFFCCD70-5C88-4447-9BE7-BE8B62B4F810}"/>
    <cellStyle name="Total 55" xfId="37706" xr:uid="{09C45F8D-0129-4204-912C-4C6D845B36DC}"/>
    <cellStyle name="Total 56" xfId="37707" xr:uid="{AD89A77F-C0C1-48CF-8AB6-8EE4835EB1C3}"/>
    <cellStyle name="Total 57" xfId="37708" xr:uid="{47C83CE2-B5D3-4CEE-B3F1-8CDE87F5C75A}"/>
    <cellStyle name="Total 58" xfId="37709" xr:uid="{AD97E919-2B3E-4245-B543-3F1E9FD91B6F}"/>
    <cellStyle name="Total 59" xfId="37710" xr:uid="{7834A956-076F-4819-B700-F272FAB93A07}"/>
    <cellStyle name="Total 6" xfId="37711" xr:uid="{D257F43D-EC56-4E0F-9592-765EE4FEF672}"/>
    <cellStyle name="Total 60" xfId="37712" xr:uid="{88CE7138-8C88-4980-A641-90AFDADB980E}"/>
    <cellStyle name="Total 60 2" xfId="37713" xr:uid="{43E429ED-447A-4F16-A448-88F95E68B93B}"/>
    <cellStyle name="Total 60 2 2" xfId="37714" xr:uid="{6DB98E3F-DE98-4839-9FFE-03A0F2F38C0E}"/>
    <cellStyle name="Total 60 2 2 2" xfId="37715" xr:uid="{B2AF8148-E38E-4B3F-8180-A09124DBC1F4}"/>
    <cellStyle name="Total 60 2 3" xfId="37716" xr:uid="{CF10E6C5-D31B-49E2-8862-A0D2C13AA078}"/>
    <cellStyle name="Total 61" xfId="37717" xr:uid="{63809CC6-BEC9-4F16-B707-3D3557186BC6}"/>
    <cellStyle name="Total 62" xfId="37718" xr:uid="{82D56B98-282E-4D11-B4A4-87755208B6BA}"/>
    <cellStyle name="Total 63" xfId="37719" xr:uid="{6EFAC1B0-0552-456C-9024-0ECFD2DA8257}"/>
    <cellStyle name="Total 64" xfId="37720" xr:uid="{583C4BC9-2E9B-410A-B3AC-07B3C740BF72}"/>
    <cellStyle name="Total 65" xfId="37721" xr:uid="{16EFD4F7-D2C5-4607-9BC2-434406541748}"/>
    <cellStyle name="Total 66" xfId="37722" xr:uid="{4AF02DB5-2AB1-4D1D-B840-CE6DBA9BC409}"/>
    <cellStyle name="Total 7" xfId="37723" xr:uid="{9DCC8D6A-D7B2-4844-BB7E-A7BD2F22B5BC}"/>
    <cellStyle name="Total 8" xfId="37724" xr:uid="{461A5696-80C9-4F8F-8DEF-5F0CEEB8702B}"/>
    <cellStyle name="Total 9" xfId="37725" xr:uid="{E1B2D0D4-C7D0-4F47-AD22-B8D12B00CAE5}"/>
    <cellStyle name="Total Currency" xfId="37726" xr:uid="{A38D3675-9931-4E6A-AA3D-51513F311F3A}"/>
    <cellStyle name="Total intermediaire" xfId="37727" xr:uid="{7E8E4FFD-8A93-4766-8974-E0039BAB8A89}"/>
    <cellStyle name="Total Normal" xfId="37728" xr:uid="{3BAD8D1E-27A3-4951-8F1A-54349919ED66}"/>
    <cellStyle name="Totale" xfId="37729" xr:uid="{31884C18-842D-4B64-A683-1BA81F5B3D24}"/>
    <cellStyle name="Totale 2" xfId="37730" xr:uid="{977AA8CA-84F7-40A6-B119-3A474709AEAE}"/>
    <cellStyle name="Totale 3" xfId="37731" xr:uid="{5F6518D7-355E-40A8-9955-8A589409E46E}"/>
    <cellStyle name="Totale 4" xfId="37732" xr:uid="{2F5C11C6-5495-400A-B6F6-2784D3EDF144}"/>
    <cellStyle name="Tusenskille [0]_rob4-mon.xls Diagram 1" xfId="37733" xr:uid="{68B35808-AE43-4DAE-AD68-D47528AE93B5}"/>
    <cellStyle name="Tusenskille_rob4-mon.xls Diagram 1" xfId="37734" xr:uid="{39139F33-F999-4B13-8351-F20717CC4142}"/>
    <cellStyle name="TypeNote" xfId="37735" xr:uid="{0F6368A8-00AA-49D9-A64C-37DDCBBF92F2}"/>
    <cellStyle name="Unit" xfId="37736" xr:uid="{50375BB7-FA00-478C-BA27-A8F8D5C322A1}"/>
    <cellStyle name="UnitOfMeasure" xfId="37737" xr:uid="{5A02B504-FAAE-4F68-9534-BF5BDE0966E6}"/>
    <cellStyle name="Unprot" xfId="37738" xr:uid="{26DF11D9-C1AC-4029-B2E2-13D860A30DEA}"/>
    <cellStyle name="Unprot 2" xfId="37739" xr:uid="{E61894AD-8F4D-4493-B3A4-C8BB15F3BAFF}"/>
    <cellStyle name="Unprot$" xfId="37740" xr:uid="{3346B81A-809B-47A3-AB7F-692F1EB35001}"/>
    <cellStyle name="Unprot$ 2" xfId="37741" xr:uid="{37FA69C7-50C6-46FB-90CD-0900BF7370DA}"/>
    <cellStyle name="Unprot$ 3" xfId="37742" xr:uid="{889AB3DC-1041-40FF-AFAC-1702E4F1D89C}"/>
    <cellStyle name="Unprot_OP" xfId="37743" xr:uid="{809A2D9A-AFCC-4F7C-BA41-86CE361D9AB4}"/>
    <cellStyle name="Unprotect" xfId="37744" xr:uid="{1AEA48AD-3872-4C7C-9B29-8B5826C48762}"/>
    <cellStyle name="User input" xfId="37745" xr:uid="{604A3DB1-0611-43A7-85C4-B290FD495644}"/>
    <cellStyle name="Valore non valido" xfId="37746" xr:uid="{B019D2CA-0998-46FB-9879-AAF8D2C4D8AA}"/>
    <cellStyle name="Valore non valido 2" xfId="37747" xr:uid="{EADC3B7B-662E-4AE6-9732-5D6B87B729BE}"/>
    <cellStyle name="Valore valido" xfId="37748" xr:uid="{9526F2E9-E3BF-4F2D-B9A8-5FFF89412BD7}"/>
    <cellStyle name="Valore valido 2" xfId="37749" xr:uid="{9DC23F0D-C4DF-48A8-A208-C253F9621C5F}"/>
    <cellStyle name="Value" xfId="37750" xr:uid="{CB349E14-682A-4DFB-8F58-7C0A5039A739}"/>
    <cellStyle name="Valuta [0]_rob4-mon.xls Diagram 1" xfId="37751" xr:uid="{0B0A4742-2003-48A6-961F-CF9FFCC6E53E}"/>
    <cellStyle name="Valuta_Copia di Tariffatorexx" xfId="37752" xr:uid="{07E7A0CB-4465-4A39-98AA-DB8D46C745DE}"/>
    <cellStyle name="Vertical" xfId="37753" xr:uid="{307B9914-CD41-45D5-8D2D-5676079276A0}"/>
    <cellStyle name="Währung [0]_0002VS" xfId="37754" xr:uid="{C8A2AB3C-98F2-407D-A349-B1666F5DE56A}"/>
    <cellStyle name="Währung_0002VS" xfId="37755" xr:uid="{A6CFB8C7-972C-4526-944D-18BC3169762A}"/>
    <cellStyle name="Warning Text 10" xfId="37756" xr:uid="{600966B2-5F1D-4808-AD9D-410D336B19B7}"/>
    <cellStyle name="Warning Text 11" xfId="37757" xr:uid="{C51E421B-6548-4150-9A09-947D5BA5ACC2}"/>
    <cellStyle name="Warning Text 12" xfId="37758" xr:uid="{264FC985-CAA4-4DA3-8750-AA0C9355A7A1}"/>
    <cellStyle name="Warning Text 13" xfId="37759" xr:uid="{B1FE461B-0008-4EB3-A9F2-9210968E2A7E}"/>
    <cellStyle name="Warning Text 14" xfId="37760" xr:uid="{57908018-67F6-460D-8F7F-8749EE7A7398}"/>
    <cellStyle name="Warning Text 15" xfId="37761" xr:uid="{FA24F3A1-C610-400D-ADC5-42A4245B1F5B}"/>
    <cellStyle name="Warning Text 16" xfId="37762" xr:uid="{1F48089B-377D-49AE-B9F1-B14BD65CC035}"/>
    <cellStyle name="Warning Text 17" xfId="37763" xr:uid="{D608FE65-498F-444F-B162-5BAC06B109DB}"/>
    <cellStyle name="Warning Text 18" xfId="37764" xr:uid="{641DFB80-426D-4907-81BA-17A8D7F897CC}"/>
    <cellStyle name="Warning Text 19" xfId="37765" xr:uid="{8F77A885-82AE-475E-B4E1-1443AFBC79CE}"/>
    <cellStyle name="Warning Text 2" xfId="37766" xr:uid="{0D9E26FE-0E8E-431C-990B-0CD7327B00B7}"/>
    <cellStyle name="Warning Text 2 2" xfId="37767" xr:uid="{8416AE49-B38C-41BA-97CE-91E2F213A7D7}"/>
    <cellStyle name="Warning Text 2 2 2" xfId="37768" xr:uid="{197D20AC-BEB5-45C0-9C89-B6E4445D0096}"/>
    <cellStyle name="Warning Text 2 3" xfId="37769" xr:uid="{A83DDF44-7BCC-4B81-A4AD-9FA625B11EC5}"/>
    <cellStyle name="Warning Text 2 4" xfId="37770" xr:uid="{0828DCE3-C946-428B-B85A-E860F9A26749}"/>
    <cellStyle name="Warning Text 2 5" xfId="37771" xr:uid="{49CD90CA-1017-4049-A323-5684496CAED7}"/>
    <cellStyle name="Warning Text 20" xfId="37772" xr:uid="{0CC7D4F9-6C3D-4313-9D9F-BCB3AA66A4C1}"/>
    <cellStyle name="Warning Text 21" xfId="37773" xr:uid="{829A0CFB-12E9-46D5-93FF-1A6C1E6FCEE1}"/>
    <cellStyle name="Warning Text 22" xfId="37774" xr:uid="{8BD6E074-C938-4569-B7EB-CA33299A4372}"/>
    <cellStyle name="Warning Text 23" xfId="37775" xr:uid="{F9B0D3A3-D92D-4D68-B40B-764CF8C5EA95}"/>
    <cellStyle name="Warning Text 24" xfId="37776" xr:uid="{3B92259A-C2C8-4A26-8080-A14CF161261E}"/>
    <cellStyle name="Warning Text 25" xfId="37777" xr:uid="{D350C18B-4547-4D6E-8A21-D2E042F079DF}"/>
    <cellStyle name="Warning Text 26" xfId="37778" xr:uid="{BAA91C6B-C4AE-491A-9481-AC4CFB48BE21}"/>
    <cellStyle name="Warning Text 27" xfId="37779" xr:uid="{60703C30-E859-4A06-B48C-C17438D5A13E}"/>
    <cellStyle name="Warning Text 28" xfId="37780" xr:uid="{E97CAF18-5479-47BA-9D8B-D8EDBFD0C2C1}"/>
    <cellStyle name="Warning Text 29" xfId="37781" xr:uid="{D642DD9F-A2CF-4A47-8C3F-89FFFB7C6467}"/>
    <cellStyle name="Warning Text 3" xfId="37782" xr:uid="{EB90E135-639B-4588-9828-0FC65E6BC497}"/>
    <cellStyle name="Warning Text 3 2" xfId="37783" xr:uid="{39B7BACA-4542-46CF-9764-AC69BA90DDA4}"/>
    <cellStyle name="Warning Text 30" xfId="37784" xr:uid="{9B9A04C2-E585-4F67-B54D-F60A17BF5EB2}"/>
    <cellStyle name="Warning Text 31" xfId="37785" xr:uid="{CE196D54-17E5-4C07-A332-92E2D986735A}"/>
    <cellStyle name="Warning Text 32" xfId="37786" xr:uid="{F8D4728F-BEB3-4A99-9815-CA6FC7F5AE1D}"/>
    <cellStyle name="Warning Text 33" xfId="37787" xr:uid="{9FE7E8CF-C95D-42A5-A20C-398AF2AF904A}"/>
    <cellStyle name="Warning Text 34" xfId="37788" xr:uid="{B028C292-0B5A-4AAE-9B56-C3A988DE2835}"/>
    <cellStyle name="Warning Text 35" xfId="37789" xr:uid="{411C97CC-CB95-432A-8D62-DFFF4F731EEE}"/>
    <cellStyle name="Warning Text 35 2" xfId="37790" xr:uid="{03DCD021-0AB0-4C32-9441-79B9001B2480}"/>
    <cellStyle name="Warning Text 35 2 2" xfId="37791" xr:uid="{660BD4FD-0DCE-4FB8-AB40-0FAF114AFFF5}"/>
    <cellStyle name="Warning Text 35 2 2 2" xfId="37792" xr:uid="{63DB04F1-4993-48F8-BEE0-563FE8AB64FF}"/>
    <cellStyle name="Warning Text 35 3" xfId="37793" xr:uid="{E5F37D6E-AB63-4A05-BB87-76EB07262CCB}"/>
    <cellStyle name="Warning Text 35 4" xfId="37794" xr:uid="{835147DE-B1A3-4613-A0EB-2CF5EF72A248}"/>
    <cellStyle name="Warning Text 36" xfId="37795" xr:uid="{ABCF34CF-1E13-4CAF-85B2-51AF04F1788E}"/>
    <cellStyle name="Warning Text 37" xfId="37796" xr:uid="{FA7F11E9-1C95-44E0-B362-D4BE2EF614A8}"/>
    <cellStyle name="Warning Text 38" xfId="37797" xr:uid="{D62CCE29-5572-4897-9E7A-908407258A31}"/>
    <cellStyle name="Warning Text 39" xfId="37798" xr:uid="{207A4BC1-F445-476C-9B50-C52A7DA9F2CD}"/>
    <cellStyle name="Warning Text 4" xfId="37799" xr:uid="{0CB57BFF-D2D5-4287-981D-B43B78859C19}"/>
    <cellStyle name="Warning Text 40" xfId="37800" xr:uid="{F79B0FF0-A2E0-4730-81C0-A336453AEDD2}"/>
    <cellStyle name="Warning Text 41" xfId="37801" xr:uid="{CB4D26ED-3A30-4FD4-97AF-1ED98972D567}"/>
    <cellStyle name="Warning Text 42" xfId="37802" xr:uid="{E777B2A8-6178-4B46-A4DC-7903CAA5A6D8}"/>
    <cellStyle name="Warning Text 43" xfId="37803" xr:uid="{0B30C9B2-BC67-4159-AE3B-FB0842F4DB07}"/>
    <cellStyle name="Warning Text 44" xfId="37804" xr:uid="{FF61F7FA-81B2-42C4-90AD-50EC02F60293}"/>
    <cellStyle name="Warning Text 45" xfId="37805" xr:uid="{E04C7956-22BA-4AE2-BC5B-4CC2A0F9B694}"/>
    <cellStyle name="Warning Text 46" xfId="37806" xr:uid="{BD30B070-FAE0-4FF7-8736-B6D99D4138C5}"/>
    <cellStyle name="Warning Text 47" xfId="37807" xr:uid="{EAB4FEE3-9DE1-4D3C-9BCF-9EA0063FC810}"/>
    <cellStyle name="Warning Text 48" xfId="37808" xr:uid="{D2D23780-54EF-49CA-A922-49240D94E96B}"/>
    <cellStyle name="Warning Text 49" xfId="37809" xr:uid="{5050D6BD-C3E3-4956-8DD8-1B089F8F7C10}"/>
    <cellStyle name="Warning Text 5" xfId="37810" xr:uid="{DD2FD028-D1CB-4EE6-80EA-1AD2F17B3390}"/>
    <cellStyle name="Warning Text 50" xfId="37811" xr:uid="{BCE98CAD-95E7-4C5E-9C46-509B6D2ADF48}"/>
    <cellStyle name="Warning Text 51" xfId="37812" xr:uid="{0285069A-0F2A-407E-BC92-DDB9DB07A5AD}"/>
    <cellStyle name="Warning Text 52" xfId="37813" xr:uid="{00ACD526-3707-4596-A40E-61DDD9E2B6B9}"/>
    <cellStyle name="Warning Text 53" xfId="37814" xr:uid="{861EB0DF-B323-4A02-A67A-1474AB51E24D}"/>
    <cellStyle name="Warning Text 54" xfId="37815" xr:uid="{9DA1BC1D-F181-4021-8714-3327A02067EF}"/>
    <cellStyle name="Warning Text 55" xfId="37816" xr:uid="{A0FD389F-85B4-4979-9E9E-EEE14D22CACD}"/>
    <cellStyle name="Warning Text 56" xfId="37817" xr:uid="{0FE4FEC3-697F-4F2D-8873-6EA46D42EEA5}"/>
    <cellStyle name="Warning Text 57" xfId="37818" xr:uid="{1EA117BC-BC26-4FD1-8807-8ACE42B7320F}"/>
    <cellStyle name="Warning Text 58" xfId="37819" xr:uid="{E90B350E-2C79-4F29-9EE6-9AA337CC1325}"/>
    <cellStyle name="Warning Text 59" xfId="37820" xr:uid="{4DA5E54C-7FC3-46E2-B4B1-00AAB52E7075}"/>
    <cellStyle name="Warning Text 6" xfId="37821" xr:uid="{54B168E4-6BA5-499C-B2E7-47B99B5814A1}"/>
    <cellStyle name="Warning Text 60" xfId="37822" xr:uid="{50C7AE64-220E-4399-AD0B-F812D7200A92}"/>
    <cellStyle name="Warning Text 60 2" xfId="37823" xr:uid="{550EF08D-4A06-4B97-AC6E-6BB122A74FEF}"/>
    <cellStyle name="Warning Text 60 2 2" xfId="37824" xr:uid="{08AD59B1-663F-4DD4-A68B-67AC1D63D086}"/>
    <cellStyle name="Warning Text 60 2 3" xfId="37825" xr:uid="{46A9981E-E18D-40FD-A21D-5A59B339378F}"/>
    <cellStyle name="Warning Text 61" xfId="37826" xr:uid="{411F578F-6B80-4472-B934-17B37631BCAA}"/>
    <cellStyle name="Warning Text 62" xfId="37827" xr:uid="{3C7FB4AE-3127-4709-9AE9-B3158FE341CF}"/>
    <cellStyle name="Warning Text 63" xfId="37828" xr:uid="{060DC9C9-A42F-4C51-B8AB-A995387FDD69}"/>
    <cellStyle name="Warning Text 64" xfId="37829" xr:uid="{3D35ABBB-7B3F-4E7F-B675-B6C65B34EA55}"/>
    <cellStyle name="Warning Text 65" xfId="37830" xr:uid="{3382B83A-DC5A-4993-B340-D2C55B9B0A2D}"/>
    <cellStyle name="Warning Text 7" xfId="37831" xr:uid="{75FBBA30-CF77-4D46-A063-4709EA0F1AD8}"/>
    <cellStyle name="Warning Text 8" xfId="37832" xr:uid="{40BFD6C7-BBAD-4939-8669-B788B55DC2C2}"/>
    <cellStyle name="Warning Text 9" xfId="37833" xr:uid="{9E611A08-4B20-47A2-84F5-01A28D07218D}"/>
    <cellStyle name="Warnings" xfId="37834" xr:uid="{0A111211-8A18-4CEF-BE42-060D7E90A92A}"/>
    <cellStyle name="Warnings 2" xfId="37835" xr:uid="{1076807C-9733-4C91-BC49-8712857449C6}"/>
    <cellStyle name="whole number" xfId="37836" xr:uid="{191F63E6-AAD4-43F0-BFC8-6DDCD746BE70}"/>
    <cellStyle name="WIP" xfId="37837" xr:uid="{1A7EF9D9-9717-49F6-BAC8-65E0B1C99F2C}"/>
    <cellStyle name="WIP 2" xfId="37838" xr:uid="{DF6699E0-0262-48B1-BDF9-CB155159D124}"/>
    <cellStyle name="WIP 3" xfId="37839" xr:uid="{2B89707C-BEF5-42E8-B44B-AE85514673D1}"/>
    <cellStyle name="WIP 4" xfId="37840" xr:uid="{DED51E65-4D9E-47B7-998D-F90F4FD61BC3}"/>
    <cellStyle name="WIP 5" xfId="37841" xr:uid="{3B0D2422-D02C-4DF6-81A4-2DC14F7D6D48}"/>
    <cellStyle name="WIP 6" xfId="37842" xr:uid="{A9BF8467-279F-471A-8244-BC1D506EB897}"/>
    <cellStyle name="WIP 7" xfId="37843" xr:uid="{86EA87CE-9546-41D8-BB55-652F24A9DEED}"/>
    <cellStyle name="WIP 8" xfId="37844" xr:uid="{339AA006-D09D-47E8-B89F-4D26AA8C2D77}"/>
    <cellStyle name="Work in progress" xfId="37845" xr:uid="{C501C9E2-382B-4022-AED4-2F80A936A57D}"/>
    <cellStyle name="Work in progress 2" xfId="37846" xr:uid="{B6645E76-D536-480E-8893-CE16429773F0}"/>
    <cellStyle name="Year" xfId="37847" xr:uid="{36666CDD-D1E1-4E42-92B4-07A998F2FF86}"/>
    <cellStyle name="Year 2" xfId="37848" xr:uid="{5686355F-B17D-41FC-9E8B-6D0E4646AF91}"/>
    <cellStyle name="Year 3" xfId="37849" xr:uid="{1D6D0933-EEB4-49F9-8BB6-E0805AA98FF2}"/>
    <cellStyle name="Обычный_2++_CRFReport-template" xfId="37850" xr:uid="{F35E5BA9-3FB1-4E5D-9F71-8C277F220D93}"/>
    <cellStyle name="常规_November Issue Standard" xfId="37851" xr:uid="{C30E77C2-EFA2-4423-9F56-0020ABF32C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212648</xdr:colOff>
      <xdr:row>30</xdr:row>
      <xdr:rowOff>54596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53392-D73A-4AA8-B9D3-7CB59410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5695238" cy="51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E1CA7-76D8-4E4D-898B-EDF661D0DD8E}">
  <dimension ref="B3:CA67"/>
  <sheetViews>
    <sheetView zoomScale="85" zoomScaleNormal="85" workbookViewId="0">
      <selection activeCell="B29" sqref="B29"/>
    </sheetView>
  </sheetViews>
  <sheetFormatPr defaultColWidth="9.15234375" defaultRowHeight="14.6"/>
  <cols>
    <col min="1" max="1" width="9.15234375" style="1"/>
    <col min="2" max="2" width="114.3046875" style="1" customWidth="1"/>
    <col min="3" max="3" width="12.3046875" style="1" bestFit="1" customWidth="1"/>
    <col min="4" max="4" width="13.84375" style="1" bestFit="1" customWidth="1"/>
    <col min="5" max="10" width="11.69140625" style="1" hidden="1" customWidth="1"/>
    <col min="11" max="11" width="11.3046875" style="1" bestFit="1" customWidth="1"/>
    <col min="12" max="78" width="11.69140625" style="1" customWidth="1"/>
    <col min="79" max="79" width="10.3046875" style="1" bestFit="1" customWidth="1"/>
    <col min="80" max="16384" width="9.15234375" style="1"/>
  </cols>
  <sheetData>
    <row r="3" spans="2:78">
      <c r="C3" s="7" t="s">
        <v>0</v>
      </c>
      <c r="D3" s="2">
        <v>2010</v>
      </c>
      <c r="E3" s="2">
        <v>2011</v>
      </c>
      <c r="F3" s="2">
        <v>2012</v>
      </c>
      <c r="G3" s="2">
        <v>2013</v>
      </c>
      <c r="H3" s="2">
        <v>2014</v>
      </c>
      <c r="I3" s="2">
        <v>2015</v>
      </c>
      <c r="J3" s="2">
        <v>2016</v>
      </c>
      <c r="K3" s="2">
        <v>2017</v>
      </c>
      <c r="L3" s="2">
        <v>2018</v>
      </c>
      <c r="M3" s="2">
        <v>2019</v>
      </c>
      <c r="N3" s="2">
        <v>2020</v>
      </c>
      <c r="O3" s="2">
        <v>2021</v>
      </c>
      <c r="P3" s="2">
        <v>2022</v>
      </c>
      <c r="Q3" s="2">
        <v>2023</v>
      </c>
      <c r="R3" s="2">
        <v>2024</v>
      </c>
      <c r="S3" s="2">
        <v>2025</v>
      </c>
      <c r="T3" s="2">
        <v>2026</v>
      </c>
      <c r="U3" s="2">
        <v>2027</v>
      </c>
      <c r="V3" s="2">
        <v>2028</v>
      </c>
      <c r="W3" s="2">
        <v>2029</v>
      </c>
      <c r="X3" s="2">
        <v>2030</v>
      </c>
      <c r="Y3" s="2">
        <v>2031</v>
      </c>
      <c r="Z3" s="2">
        <v>2032</v>
      </c>
      <c r="AA3" s="2">
        <v>2033</v>
      </c>
      <c r="AB3" s="2">
        <v>2034</v>
      </c>
      <c r="AC3" s="2">
        <v>2035</v>
      </c>
      <c r="AD3" s="2">
        <v>2036</v>
      </c>
      <c r="AE3" s="2">
        <v>2037</v>
      </c>
      <c r="AF3" s="2">
        <v>2038</v>
      </c>
      <c r="AG3" s="2">
        <v>2039</v>
      </c>
      <c r="AH3" s="2">
        <v>2040</v>
      </c>
      <c r="AI3" s="2">
        <v>2041</v>
      </c>
      <c r="AJ3" s="2">
        <v>2042</v>
      </c>
      <c r="AK3" s="2">
        <v>2043</v>
      </c>
      <c r="AL3" s="2">
        <v>2044</v>
      </c>
      <c r="AM3" s="2">
        <v>2045</v>
      </c>
      <c r="AN3" s="2">
        <v>2046</v>
      </c>
      <c r="AO3" s="2">
        <v>2047</v>
      </c>
      <c r="AP3" s="2">
        <v>2048</v>
      </c>
      <c r="AQ3" s="2">
        <v>2049</v>
      </c>
      <c r="AR3" s="2">
        <v>2050</v>
      </c>
      <c r="AS3" s="2">
        <v>2051</v>
      </c>
      <c r="AT3" s="2">
        <v>2052</v>
      </c>
      <c r="AU3" s="2">
        <v>2053</v>
      </c>
      <c r="AV3" s="2">
        <v>2054</v>
      </c>
      <c r="AW3" s="2">
        <v>2055</v>
      </c>
      <c r="AX3" s="2">
        <v>2056</v>
      </c>
      <c r="AY3" s="2">
        <v>2057</v>
      </c>
      <c r="AZ3" s="2">
        <v>2058</v>
      </c>
      <c r="BA3" s="2">
        <v>2059</v>
      </c>
      <c r="BB3" s="2">
        <v>2060</v>
      </c>
      <c r="BC3" s="2">
        <v>2061</v>
      </c>
      <c r="BD3" s="2">
        <v>2062</v>
      </c>
      <c r="BE3" s="2">
        <v>2063</v>
      </c>
      <c r="BF3" s="2">
        <v>2064</v>
      </c>
      <c r="BG3" s="2">
        <v>2065</v>
      </c>
      <c r="BH3" s="2">
        <v>2066</v>
      </c>
      <c r="BI3" s="2">
        <v>2067</v>
      </c>
      <c r="BJ3" s="2">
        <v>2068</v>
      </c>
      <c r="BK3" s="2">
        <v>2069</v>
      </c>
      <c r="BL3" s="2">
        <v>2070</v>
      </c>
      <c r="BM3" s="2">
        <v>2071</v>
      </c>
      <c r="BN3" s="2">
        <v>2072</v>
      </c>
      <c r="BO3" s="2">
        <v>2073</v>
      </c>
      <c r="BP3" s="2">
        <v>2074</v>
      </c>
      <c r="BQ3" s="2">
        <v>2075</v>
      </c>
      <c r="BR3" s="2">
        <v>2076</v>
      </c>
      <c r="BS3" s="2">
        <v>2077</v>
      </c>
      <c r="BT3" s="2">
        <v>2078</v>
      </c>
      <c r="BU3" s="2">
        <v>2079</v>
      </c>
      <c r="BV3" s="2">
        <v>2080</v>
      </c>
      <c r="BW3" s="2">
        <v>2081</v>
      </c>
      <c r="BX3" s="2">
        <v>2082</v>
      </c>
      <c r="BY3" s="2">
        <v>2083</v>
      </c>
      <c r="BZ3" s="2">
        <v>2084</v>
      </c>
    </row>
    <row r="4" spans="2:78">
      <c r="B4" s="10" t="s">
        <v>1</v>
      </c>
      <c r="C4" s="9"/>
      <c r="D4" s="24">
        <v>1</v>
      </c>
      <c r="E4" s="25">
        <f>D4*(1.035)</f>
        <v>1.0349999999999999</v>
      </c>
      <c r="F4" s="25">
        <f t="shared" ref="F4:AT4" si="0">E4*(1.035)</f>
        <v>1.0712249999999999</v>
      </c>
      <c r="G4" s="25">
        <f t="shared" si="0"/>
        <v>1.1087178749999997</v>
      </c>
      <c r="H4" s="25">
        <f t="shared" si="0"/>
        <v>1.1475230006249997</v>
      </c>
      <c r="I4" s="25">
        <f t="shared" si="0"/>
        <v>1.1876863056468745</v>
      </c>
      <c r="J4" s="25">
        <f t="shared" si="0"/>
        <v>1.229255326344515</v>
      </c>
      <c r="K4" s="25">
        <f t="shared" si="0"/>
        <v>1.2722792627665729</v>
      </c>
      <c r="L4" s="25">
        <f t="shared" si="0"/>
        <v>1.3168090369634029</v>
      </c>
      <c r="M4" s="25">
        <f t="shared" si="0"/>
        <v>1.3628973532571218</v>
      </c>
      <c r="N4" s="25">
        <f t="shared" si="0"/>
        <v>1.410598760621121</v>
      </c>
      <c r="O4" s="25">
        <f t="shared" si="0"/>
        <v>1.4599697172428601</v>
      </c>
      <c r="P4" s="25">
        <f t="shared" si="0"/>
        <v>1.5110686573463601</v>
      </c>
      <c r="Q4" s="26">
        <f t="shared" si="0"/>
        <v>1.5639560603534826</v>
      </c>
      <c r="R4" s="26">
        <f t="shared" si="0"/>
        <v>1.6186945224658542</v>
      </c>
      <c r="S4" s="26">
        <f t="shared" si="0"/>
        <v>1.6753488307521589</v>
      </c>
      <c r="T4" s="26">
        <f t="shared" si="0"/>
        <v>1.7339860398284843</v>
      </c>
      <c r="U4" s="26">
        <f t="shared" si="0"/>
        <v>1.7946755512224812</v>
      </c>
      <c r="V4" s="26">
        <f t="shared" si="0"/>
        <v>1.8574891955152679</v>
      </c>
      <c r="W4" s="26">
        <f t="shared" si="0"/>
        <v>1.9225013173583021</v>
      </c>
      <c r="X4" s="26">
        <f t="shared" si="0"/>
        <v>1.9897888634658425</v>
      </c>
      <c r="Y4" s="26">
        <f t="shared" si="0"/>
        <v>2.0594314736871469</v>
      </c>
      <c r="Z4" s="26">
        <f t="shared" si="0"/>
        <v>2.1315115752661966</v>
      </c>
      <c r="AA4" s="26">
        <f t="shared" si="0"/>
        <v>2.2061144804005135</v>
      </c>
      <c r="AB4" s="26">
        <f t="shared" si="0"/>
        <v>2.2833284872145314</v>
      </c>
      <c r="AC4" s="26">
        <f t="shared" si="0"/>
        <v>2.3632449842670398</v>
      </c>
      <c r="AD4" s="26">
        <f t="shared" si="0"/>
        <v>2.4459585587163861</v>
      </c>
      <c r="AE4" s="26">
        <f t="shared" si="0"/>
        <v>2.5315671082714593</v>
      </c>
      <c r="AF4" s="26">
        <f t="shared" si="0"/>
        <v>2.6201719570609603</v>
      </c>
      <c r="AG4" s="26">
        <f t="shared" si="0"/>
        <v>2.7118779755580937</v>
      </c>
      <c r="AH4" s="26">
        <f t="shared" si="0"/>
        <v>2.8067937047026268</v>
      </c>
      <c r="AI4" s="26">
        <f t="shared" si="0"/>
        <v>2.9050314843672185</v>
      </c>
      <c r="AJ4" s="26">
        <f t="shared" si="0"/>
        <v>3.0067075863200707</v>
      </c>
      <c r="AK4" s="26">
        <f t="shared" si="0"/>
        <v>3.111942351841273</v>
      </c>
      <c r="AL4" s="26">
        <f t="shared" si="0"/>
        <v>3.2208603341557174</v>
      </c>
      <c r="AM4" s="26">
        <f t="shared" si="0"/>
        <v>3.3335904458511671</v>
      </c>
      <c r="AN4" s="26">
        <f t="shared" si="0"/>
        <v>3.4502661114559579</v>
      </c>
      <c r="AO4" s="26">
        <f t="shared" si="0"/>
        <v>3.571025425356916</v>
      </c>
      <c r="AP4" s="26">
        <f t="shared" si="0"/>
        <v>3.6960113152444078</v>
      </c>
      <c r="AQ4" s="26">
        <f t="shared" si="0"/>
        <v>3.8253717112779619</v>
      </c>
      <c r="AR4" s="26">
        <f t="shared" si="0"/>
        <v>3.9592597211726903</v>
      </c>
      <c r="AS4" s="26">
        <f t="shared" si="0"/>
        <v>4.097833811413734</v>
      </c>
      <c r="AT4" s="26">
        <f t="shared" si="0"/>
        <v>4.2412579948132141</v>
      </c>
      <c r="AU4" s="27">
        <f>AT4*(1.03)</f>
        <v>4.3684957346576105</v>
      </c>
      <c r="AV4" s="27">
        <f t="shared" ref="AV4:BZ4" si="1">AU4*(1.03)</f>
        <v>4.4995506066973388</v>
      </c>
      <c r="AW4" s="27">
        <f t="shared" si="1"/>
        <v>4.6345371248982588</v>
      </c>
      <c r="AX4" s="27">
        <f t="shared" si="1"/>
        <v>4.7735732386452066</v>
      </c>
      <c r="AY4" s="27">
        <f t="shared" si="1"/>
        <v>4.9167804358045633</v>
      </c>
      <c r="AZ4" s="27">
        <f t="shared" si="1"/>
        <v>5.0642838488787003</v>
      </c>
      <c r="BA4" s="27">
        <f t="shared" si="1"/>
        <v>5.2162123643450613</v>
      </c>
      <c r="BB4" s="27">
        <f t="shared" si="1"/>
        <v>5.3726987352754136</v>
      </c>
      <c r="BC4" s="27">
        <f t="shared" si="1"/>
        <v>5.5338796973336759</v>
      </c>
      <c r="BD4" s="27">
        <f t="shared" si="1"/>
        <v>5.699896088253686</v>
      </c>
      <c r="BE4" s="27">
        <f t="shared" si="1"/>
        <v>5.8708929709012967</v>
      </c>
      <c r="BF4" s="27">
        <f t="shared" si="1"/>
        <v>6.047019760028336</v>
      </c>
      <c r="BG4" s="27">
        <f t="shared" si="1"/>
        <v>6.2284303528291858</v>
      </c>
      <c r="BH4" s="27">
        <f t="shared" si="1"/>
        <v>6.4152832634140617</v>
      </c>
      <c r="BI4" s="27">
        <f t="shared" si="1"/>
        <v>6.6077417613164835</v>
      </c>
      <c r="BJ4" s="27">
        <f t="shared" si="1"/>
        <v>6.8059740141559786</v>
      </c>
      <c r="BK4" s="27">
        <f t="shared" si="1"/>
        <v>7.0101532345806579</v>
      </c>
      <c r="BL4" s="27">
        <f t="shared" si="1"/>
        <v>7.2204578316180781</v>
      </c>
      <c r="BM4" s="27">
        <f t="shared" si="1"/>
        <v>7.4370715665666207</v>
      </c>
      <c r="BN4" s="27">
        <f t="shared" si="1"/>
        <v>7.6601837135636197</v>
      </c>
      <c r="BO4" s="27">
        <f t="shared" si="1"/>
        <v>7.8899892249705283</v>
      </c>
      <c r="BP4" s="27">
        <f t="shared" si="1"/>
        <v>8.1266889017196444</v>
      </c>
      <c r="BQ4" s="27">
        <f t="shared" si="1"/>
        <v>8.3704895687712337</v>
      </c>
      <c r="BR4" s="27">
        <f t="shared" si="1"/>
        <v>8.6216042558343702</v>
      </c>
      <c r="BS4" s="27">
        <f t="shared" si="1"/>
        <v>8.8802523835094007</v>
      </c>
      <c r="BT4" s="27">
        <f t="shared" si="1"/>
        <v>9.1466599550146821</v>
      </c>
      <c r="BU4" s="27">
        <f t="shared" si="1"/>
        <v>9.4210597536651228</v>
      </c>
      <c r="BV4" s="27">
        <f t="shared" si="1"/>
        <v>9.7036915462750759</v>
      </c>
      <c r="BW4" s="27">
        <f t="shared" si="1"/>
        <v>9.9948022926633282</v>
      </c>
      <c r="BX4" s="27">
        <f t="shared" si="1"/>
        <v>10.294646361443228</v>
      </c>
      <c r="BY4" s="27">
        <f t="shared" si="1"/>
        <v>10.603485752286524</v>
      </c>
      <c r="BZ4" s="27">
        <f t="shared" si="1"/>
        <v>10.921590324855119</v>
      </c>
    </row>
    <row r="5" spans="2:78">
      <c r="C5" s="13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</row>
    <row r="6" spans="2:78">
      <c r="C6" s="13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</row>
    <row r="7" spans="2:78">
      <c r="B7" s="16"/>
      <c r="C7" s="13" t="s">
        <v>2</v>
      </c>
      <c r="D7" s="5"/>
      <c r="E7" s="5"/>
      <c r="F7" s="5"/>
      <c r="G7" s="5"/>
      <c r="H7" s="5"/>
      <c r="I7" s="5"/>
      <c r="J7" s="5"/>
      <c r="K7" s="5"/>
      <c r="L7" s="5" t="s">
        <v>3</v>
      </c>
      <c r="M7" s="5" t="s">
        <v>4</v>
      </c>
      <c r="N7" s="5" t="s">
        <v>5</v>
      </c>
      <c r="O7" s="5" t="s">
        <v>6</v>
      </c>
      <c r="P7" s="5" t="s">
        <v>7</v>
      </c>
      <c r="Q7" s="5" t="s">
        <v>8</v>
      </c>
      <c r="R7" s="5" t="s">
        <v>9</v>
      </c>
      <c r="S7" s="5" t="s">
        <v>10</v>
      </c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</row>
    <row r="8" spans="2:78">
      <c r="B8" s="15" t="s">
        <v>11</v>
      </c>
      <c r="C8" s="11">
        <f>SUM(P8:BZ8)</f>
        <v>5856401</v>
      </c>
      <c r="D8" s="33">
        <f>C8/(C13-C8)</f>
        <v>6.3455182999592116E-2</v>
      </c>
      <c r="E8" s="5"/>
      <c r="F8" s="5"/>
      <c r="G8" s="5"/>
      <c r="H8" s="5"/>
      <c r="I8" s="5"/>
      <c r="J8" s="5"/>
      <c r="K8" s="5"/>
      <c r="L8" s="4">
        <f>'Cost Source'!F49</f>
        <v>0</v>
      </c>
      <c r="M8" s="4">
        <f>'Cost Source'!G49</f>
        <v>0</v>
      </c>
      <c r="N8" s="4">
        <f>'Cost Source'!H49</f>
        <v>0</v>
      </c>
      <c r="O8" s="4">
        <f>'Cost Source'!I49</f>
        <v>0</v>
      </c>
      <c r="P8" s="3">
        <f>'Cost Source'!J49</f>
        <v>0</v>
      </c>
      <c r="Q8" s="3">
        <f>'Cost Source'!K49</f>
        <v>1952133.6666666667</v>
      </c>
      <c r="R8" s="3">
        <f>'Cost Source'!L49</f>
        <v>1952133.6666666667</v>
      </c>
      <c r="S8" s="3">
        <f>'Cost Source'!M49</f>
        <v>1952133.6666666667</v>
      </c>
      <c r="T8" s="3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</row>
    <row r="9" spans="2:78">
      <c r="B9" s="15" t="s">
        <v>12</v>
      </c>
      <c r="C9" s="11">
        <f t="shared" ref="C9:C12" si="2">SUM(P9:BZ9)</f>
        <v>4606368.2761000004</v>
      </c>
      <c r="D9" s="33"/>
      <c r="E9" s="5"/>
      <c r="F9" s="5"/>
      <c r="G9" s="5"/>
      <c r="H9" s="5"/>
      <c r="I9" s="5"/>
      <c r="J9" s="5"/>
      <c r="K9" s="5"/>
      <c r="L9" s="4">
        <f>'Cost Source'!F52</f>
        <v>0</v>
      </c>
      <c r="M9" s="4">
        <f>'Cost Source'!G52</f>
        <v>0</v>
      </c>
      <c r="N9" s="4">
        <f>'Cost Source'!H52</f>
        <v>0</v>
      </c>
      <c r="O9" s="4">
        <f>'Cost Source'!I52</f>
        <v>0</v>
      </c>
      <c r="P9" s="3">
        <f>'Cost Source'!J52</f>
        <v>1765915.9385000002</v>
      </c>
      <c r="Q9" s="3">
        <f>'Cost Source'!K52</f>
        <v>1399864.2253000003</v>
      </c>
      <c r="R9" s="3">
        <f>'Cost Source'!L52</f>
        <v>1302534.0667999999</v>
      </c>
      <c r="S9" s="3">
        <f>'Cost Source'!M52</f>
        <v>138054.04550000001</v>
      </c>
      <c r="T9" s="3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</row>
    <row r="10" spans="2:78">
      <c r="B10" s="15" t="s">
        <v>13</v>
      </c>
      <c r="C10" s="11">
        <f>SUM(P10:BZ10)</f>
        <v>2296000</v>
      </c>
      <c r="D10" s="33"/>
      <c r="E10" s="5"/>
      <c r="F10" s="5"/>
      <c r="G10" s="5"/>
      <c r="H10" s="5"/>
      <c r="I10" s="5"/>
      <c r="J10" s="5"/>
      <c r="K10" s="5"/>
      <c r="L10" s="4">
        <f>'Cost Source'!F53</f>
        <v>0</v>
      </c>
      <c r="M10" s="4">
        <f>'Cost Source'!G53</f>
        <v>0</v>
      </c>
      <c r="N10" s="4">
        <f>'Cost Source'!H53</f>
        <v>0</v>
      </c>
      <c r="O10" s="4">
        <f>'Cost Source'!I53</f>
        <v>0</v>
      </c>
      <c r="P10" s="3">
        <f>'Cost Source'!J53</f>
        <v>2066400</v>
      </c>
      <c r="Q10" s="3">
        <f>'Cost Source'!K53</f>
        <v>0</v>
      </c>
      <c r="R10" s="3">
        <f>'Cost Source'!L53</f>
        <v>229600</v>
      </c>
      <c r="S10" s="3">
        <f>'Cost Source'!M53</f>
        <v>0</v>
      </c>
      <c r="T10" s="3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</row>
    <row r="11" spans="2:78">
      <c r="B11" s="15" t="s">
        <v>14</v>
      </c>
      <c r="C11" s="11">
        <f t="shared" si="2"/>
        <v>91245957.877399996</v>
      </c>
      <c r="D11" s="33"/>
      <c r="E11" s="5"/>
      <c r="F11" s="5"/>
      <c r="G11" s="5"/>
      <c r="H11" s="5"/>
      <c r="I11" s="5"/>
      <c r="J11" s="5"/>
      <c r="K11" s="5"/>
      <c r="L11" s="4">
        <f>'Cost Source'!F54</f>
        <v>0</v>
      </c>
      <c r="M11" s="4">
        <f>'Cost Source'!G54</f>
        <v>0</v>
      </c>
      <c r="N11" s="4">
        <f>'Cost Source'!H54</f>
        <v>0</v>
      </c>
      <c r="O11" s="4">
        <f>'Cost Source'!I54</f>
        <v>0</v>
      </c>
      <c r="P11" s="3">
        <f>'Cost Source'!J54</f>
        <v>3004777.6617000001</v>
      </c>
      <c r="Q11" s="3">
        <f>'Cost Source'!K54</f>
        <v>43640599.156900004</v>
      </c>
      <c r="R11" s="3">
        <f>'Cost Source'!L54</f>
        <v>37655981.934199996</v>
      </c>
      <c r="S11" s="3">
        <f>'Cost Source'!M54</f>
        <v>6944599.1245999997</v>
      </c>
      <c r="T11" s="3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</row>
    <row r="12" spans="2:78">
      <c r="B12" s="15" t="s">
        <v>15</v>
      </c>
      <c r="C12" s="11">
        <f t="shared" si="2"/>
        <v>0</v>
      </c>
      <c r="D12" s="33"/>
      <c r="E12" s="5"/>
      <c r="F12" s="5"/>
      <c r="G12" s="5"/>
      <c r="H12" s="5"/>
      <c r="I12" s="5"/>
      <c r="J12" s="5"/>
      <c r="K12" s="5"/>
      <c r="L12" s="4"/>
      <c r="M12" s="4"/>
      <c r="N12" s="4"/>
      <c r="O12" s="4"/>
      <c r="P12" s="3"/>
      <c r="Q12" s="3"/>
      <c r="R12" s="3"/>
      <c r="S12" s="3"/>
      <c r="T12" s="3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</row>
    <row r="13" spans="2:78">
      <c r="B13" s="15" t="s">
        <v>16</v>
      </c>
      <c r="C13" s="141">
        <f>SUM(P13:CA13)</f>
        <v>98148326.153499991</v>
      </c>
      <c r="D13" s="5"/>
      <c r="E13" s="5"/>
      <c r="F13" s="5"/>
      <c r="G13" s="5"/>
      <c r="H13" s="5"/>
      <c r="I13" s="5"/>
      <c r="J13" s="5"/>
      <c r="K13" s="5"/>
      <c r="L13" s="4">
        <f>SUM(L9:L12)</f>
        <v>0</v>
      </c>
      <c r="M13" s="4">
        <f t="shared" ref="M13:S13" si="3">SUM(M9:M12)</f>
        <v>0</v>
      </c>
      <c r="N13" s="4">
        <f t="shared" si="3"/>
        <v>0</v>
      </c>
      <c r="O13" s="4">
        <f t="shared" si="3"/>
        <v>0</v>
      </c>
      <c r="P13" s="3">
        <f t="shared" si="3"/>
        <v>6837093.6002000002</v>
      </c>
      <c r="Q13" s="3">
        <f t="shared" si="3"/>
        <v>45040463.382200003</v>
      </c>
      <c r="R13" s="3">
        <f t="shared" si="3"/>
        <v>39188116.000999995</v>
      </c>
      <c r="S13" s="3">
        <f t="shared" si="3"/>
        <v>7082653.1700999998</v>
      </c>
      <c r="T13" s="3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</row>
    <row r="14" spans="2:78">
      <c r="C14" s="13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94" t="s">
        <v>17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</row>
    <row r="15" spans="2:78">
      <c r="C15" s="13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</row>
    <row r="16" spans="2:78">
      <c r="B16" s="6" t="s">
        <v>18</v>
      </c>
      <c r="C16" s="11">
        <f t="shared" ref="C16:C24" si="4">SUM(P16:BZ16)</f>
        <v>98148326.153500006</v>
      </c>
      <c r="L16" s="5"/>
      <c r="M16" s="5"/>
      <c r="N16" s="5"/>
      <c r="O16" s="5"/>
      <c r="P16" s="3">
        <f>(9/12)*P13</f>
        <v>5127820.2001499999</v>
      </c>
      <c r="Q16" s="3">
        <f>(9/12)*(Q13)+(3/12)*(P13)</f>
        <v>35489620.936700001</v>
      </c>
      <c r="R16" s="3">
        <f>(9/12)*(R13)+(3/12)*(Q13)</f>
        <v>40651202.846299998</v>
      </c>
      <c r="S16" s="3">
        <f>S13+(3/12*R13)</f>
        <v>16879682.17035</v>
      </c>
      <c r="T16" s="3"/>
    </row>
    <row r="17" spans="2:78">
      <c r="B17" s="28" t="s">
        <v>19</v>
      </c>
      <c r="C17" s="29">
        <f t="shared" si="4"/>
        <v>5856401</v>
      </c>
      <c r="D17" s="30"/>
      <c r="E17" s="30"/>
      <c r="F17" s="30"/>
      <c r="G17" s="30"/>
      <c r="H17" s="30"/>
      <c r="I17" s="30"/>
      <c r="J17" s="30"/>
      <c r="K17" s="30"/>
      <c r="L17" s="31"/>
      <c r="M17" s="31"/>
      <c r="N17" s="31"/>
      <c r="O17" s="31"/>
      <c r="P17" s="32">
        <f>(9/12)*P8</f>
        <v>0</v>
      </c>
      <c r="Q17" s="32">
        <f>(3/12)*P8+(9/12)*Q8</f>
        <v>1464100.25</v>
      </c>
      <c r="R17" s="32">
        <f>(3/12)*Q8+(9/12)*R8</f>
        <v>1952133.6666666667</v>
      </c>
      <c r="S17" s="32">
        <f>(3/12)*R8+S8</f>
        <v>2440167.0833333335</v>
      </c>
      <c r="T17" s="32"/>
    </row>
    <row r="18" spans="2:78">
      <c r="B18" s="6" t="s">
        <v>20</v>
      </c>
      <c r="C18" s="11">
        <f t="shared" si="4"/>
        <v>19629665.230700001</v>
      </c>
      <c r="D18" s="3">
        <f>C16+C18</f>
        <v>117777991.38420001</v>
      </c>
      <c r="L18" s="5"/>
      <c r="M18" s="5"/>
      <c r="N18" s="5"/>
      <c r="O18" s="5"/>
      <c r="P18" s="3">
        <f>0.2*P16</f>
        <v>1025564.04003</v>
      </c>
      <c r="Q18" s="3">
        <f t="shared" ref="Q18:S18" si="5">0.2*Q16</f>
        <v>7097924.1873400006</v>
      </c>
      <c r="R18" s="3">
        <f t="shared" si="5"/>
        <v>8130240.5692600003</v>
      </c>
      <c r="S18" s="3">
        <f t="shared" si="5"/>
        <v>3375936.4340700004</v>
      </c>
      <c r="T18" s="3"/>
    </row>
    <row r="19" spans="2:78">
      <c r="B19" s="6" t="s">
        <v>21</v>
      </c>
      <c r="C19" s="11">
        <f t="shared" si="4"/>
        <v>22377818.362998001</v>
      </c>
      <c r="L19" s="5"/>
      <c r="M19" s="5"/>
      <c r="N19" s="5"/>
      <c r="O19" s="5"/>
      <c r="P19" s="3">
        <f>0.19*(P16+P18)</f>
        <v>1169143.0056342001</v>
      </c>
      <c r="Q19" s="3">
        <f>0.19*(Q16+Q18)</f>
        <v>8091633.5735676</v>
      </c>
      <c r="R19" s="3">
        <f>0.19*(R16+R18)</f>
        <v>9268474.2489564009</v>
      </c>
      <c r="S19" s="3">
        <f>0.19*(S16+S18)</f>
        <v>3848567.5348397996</v>
      </c>
      <c r="T19" s="3"/>
    </row>
    <row r="20" spans="2:78">
      <c r="B20" s="6" t="s">
        <v>22</v>
      </c>
      <c r="C20" s="11">
        <f t="shared" si="4"/>
        <v>370306.44451596192</v>
      </c>
      <c r="D20" s="3">
        <f>C20/1.19</f>
        <v>311181.88614786719</v>
      </c>
      <c r="K20" s="3"/>
      <c r="O20" s="23"/>
      <c r="P20" s="23"/>
      <c r="Q20" s="23">
        <f>'M&amp;E Costs'!$L$31/5*(1.021^(Q3-$P$3))*1.19</f>
        <v>70075.860439199983</v>
      </c>
      <c r="R20" s="23">
        <f>'M&amp;E Costs'!$L$31/5*(1.021^(R3-$P$3))*1.19</f>
        <v>71547.453508423176</v>
      </c>
      <c r="S20" s="23">
        <f>'M&amp;E Costs'!$L$31/5*(1.021^(S3-$P$3))*1.19</f>
        <v>73049.950032100052</v>
      </c>
      <c r="T20" s="23">
        <f>'M&amp;E Costs'!$L$31/5*(1.021^(T3-$P$3))*1.19</f>
        <v>74583.998982774137</v>
      </c>
      <c r="U20" s="84"/>
      <c r="V20" s="84"/>
      <c r="W20" s="23"/>
      <c r="X20" s="23">
        <f>'M&amp;E Costs'!$L$31/5*(1.021^(X3-$P$3))*1.19</f>
        <v>81049.181553464572</v>
      </c>
    </row>
    <row r="21" spans="2:78" ht="29.15">
      <c r="B21" s="34" t="s">
        <v>23</v>
      </c>
      <c r="C21" s="114">
        <f t="shared" si="4"/>
        <v>11943133.093894945</v>
      </c>
      <c r="D21" s="3">
        <f>C21/1.19</f>
        <v>10036246.297390711</v>
      </c>
      <c r="K21" s="3"/>
      <c r="T21" s="3">
        <f>'Maintenance Costs'!$C$8*(1.021^(T3-2022))*1.19</f>
        <v>104148.71483995194</v>
      </c>
      <c r="U21" s="3">
        <f>'Maintenance Costs'!$C$8*(1.021^(U3-2022))*1.19</f>
        <v>106335.83785159093</v>
      </c>
      <c r="V21" s="3">
        <f>'Maintenance Costs'!$C$8*(1.021^(V3-2022))*1.19</f>
        <v>108568.89044647432</v>
      </c>
      <c r="W21" s="3">
        <f>'Maintenance Costs'!$C$8*(1.021^(W3-2022))*1.19</f>
        <v>110848.83714585028</v>
      </c>
      <c r="X21" s="3">
        <f>'Maintenance Costs'!$C$8*(1.021^(X3-2022))*1.19</f>
        <v>113176.66272591311</v>
      </c>
      <c r="Y21" s="3">
        <f>'Maintenance Costs'!$C$8*(1.021^(Y3-2022))*1.19</f>
        <v>115553.37264315727</v>
      </c>
      <c r="Z21" s="3">
        <f>'Maintenance Costs'!$C$8*(1.021^(Z3-2022))*1.19</f>
        <v>117979.99346866355</v>
      </c>
      <c r="AA21" s="3">
        <f>'Maintenance Costs'!$C$8*(1.021^(AA3-2022))*1.19</f>
        <v>120457.5733315055</v>
      </c>
      <c r="AB21" s="3">
        <f>'Maintenance Costs'!$C$8*(1.021^(AB3-2022))*1.19</f>
        <v>122987.18237146706</v>
      </c>
      <c r="AC21" s="3">
        <f>'Maintenance Costs'!$C$8*(1.021^(AC3-2022))*1.19</f>
        <v>125569.91320126786</v>
      </c>
      <c r="AD21" s="3">
        <f>'Maintenance Costs'!$C$8*(1.021^(AD3-2022))*1.19</f>
        <v>128206.88137849449</v>
      </c>
      <c r="AE21" s="3">
        <f>'Maintenance Costs'!$C$8*(1.021^(AE3-2022))*1.19</f>
        <v>130899.22588744284</v>
      </c>
      <c r="AF21" s="3">
        <f>'Maintenance Costs'!$C$8*(1.021^(AF3-2022))*1.19</f>
        <v>133648.10963107913</v>
      </c>
      <c r="AG21" s="3">
        <f>'Maintenance Costs'!$C$8*(1.021^(AG3-2022))*1.19</f>
        <v>136454.7199333318</v>
      </c>
      <c r="AH21" s="3">
        <f>'Maintenance Costs'!$C$8*(1.021^(AH3-2022))*1.19</f>
        <v>139320.26905193174</v>
      </c>
      <c r="AI21" s="3">
        <f>'Maintenance Costs'!$C$8*(1.021^(AI3-2022))*1.19</f>
        <v>142245.99470202229</v>
      </c>
      <c r="AJ21" s="3">
        <f>'Maintenance Costs'!$C$8*(1.021^(AJ3-2022))*1.19</f>
        <v>145233.16059076472</v>
      </c>
      <c r="AK21" s="3">
        <f>'Maintenance Costs'!$C$8*(1.021^(AK3-2022))*1.19</f>
        <v>148283.05696317079</v>
      </c>
      <c r="AL21" s="3">
        <f>'Maintenance Costs'!$C$8*(1.021^(AL3-2022))*1.19</f>
        <v>151397.00115939736</v>
      </c>
      <c r="AM21" s="3">
        <f>'Maintenance Costs'!$C$8*(1.021^(AM3-2022))*1.19</f>
        <v>154576.33818374469</v>
      </c>
      <c r="AN21" s="3">
        <f>'Maintenance Costs'!$C$8*(1.021^(AN3-2022))*1.19</f>
        <v>157822.4412856033</v>
      </c>
      <c r="AO21" s="3">
        <f>'Maintenance Costs'!$C$8*(1.021^(AO3-2022))*1.19</f>
        <v>161136.71255260095</v>
      </c>
      <c r="AP21" s="3">
        <f>'Maintenance Costs'!$C$8*(1.021^(AP3-2022))*1.19</f>
        <v>164520.58351620552</v>
      </c>
      <c r="AQ21" s="3">
        <f>'Maintenance Costs'!$C$8*(1.021^(AQ3-2022))*1.19</f>
        <v>167975.51577004587</v>
      </c>
      <c r="AR21" s="3">
        <f>'Maintenance Costs'!$C$8*(1.021^(AR3-2022))*1.19</f>
        <v>171503.00160121679</v>
      </c>
      <c r="AS21" s="3">
        <f>'Maintenance Costs'!$C$8*(1.021^(AS3-2022))*1.19</f>
        <v>175104.5646348423</v>
      </c>
      <c r="AT21" s="3">
        <f>'Maintenance Costs'!$C$8*(1.021^(AT3-2022))*1.19</f>
        <v>178781.76049217398</v>
      </c>
      <c r="AU21" s="3">
        <f>'Maintenance Costs'!$C$8*(1.021^(AU3-2022))*1.19</f>
        <v>182536.1774625096</v>
      </c>
      <c r="AV21" s="3">
        <f>'Maintenance Costs'!$C$8*(1.021^(AV3-2022))*1.19</f>
        <v>186369.43718922231</v>
      </c>
      <c r="AW21" s="3">
        <f>'Maintenance Costs'!$C$8*(1.021^(AW3-2022))*1.19</f>
        <v>190283.19537019593</v>
      </c>
      <c r="AX21" s="3">
        <f>'Maintenance Costs'!$C$8*(1.021^(AX3-2022))*1.19</f>
        <v>194279.14247297004</v>
      </c>
      <c r="AY21" s="3">
        <f>'Maintenance Costs'!$C$8*(1.021^(AY3-2022))*1.19</f>
        <v>198359.00446490239</v>
      </c>
      <c r="AZ21" s="3">
        <f>'Maintenance Costs'!$C$8*(1.021^(AZ3-2022))*1.19</f>
        <v>202524.54355866532</v>
      </c>
      <c r="BA21" s="3">
        <f>'Maintenance Costs'!$C$8*(1.021^(BA3-2022))*1.19</f>
        <v>206777.55897339724</v>
      </c>
      <c r="BB21" s="3">
        <f>'Maintenance Costs'!$C$8*(1.021^(BB3-2022))*1.19</f>
        <v>211119.88771183856</v>
      </c>
      <c r="BC21" s="3">
        <f>'Maintenance Costs'!$C$8*(1.021^(BC3-2022))*1.19</f>
        <v>215553.40535378715</v>
      </c>
      <c r="BD21" s="3">
        <f>'Maintenance Costs'!$C$8*(1.021^(BD3-2022))*1.19</f>
        <v>220080.02686621665</v>
      </c>
      <c r="BE21" s="3">
        <f>'Maintenance Costs'!$C$8*(1.021^(BE3-2022))*1.19</f>
        <v>224701.70743040714</v>
      </c>
      <c r="BF21" s="3">
        <f>'Maintenance Costs'!$C$8*(1.021^(BF3-2022))*1.19</f>
        <v>229420.44328644569</v>
      </c>
      <c r="BG21" s="3">
        <f>'Maintenance Costs'!$C$8*(1.021^(BG3-2022))*1.19</f>
        <v>234238.27259546105</v>
      </c>
      <c r="BH21" s="3">
        <f>'Maintenance Costs'!$C$8*(1.021^(BH3-2022))*1.19</f>
        <v>239157.27631996566</v>
      </c>
      <c r="BI21" s="3">
        <f>'Maintenance Costs'!$C$8*(1.021^(BI3-2022))*1.19</f>
        <v>244179.5791226849</v>
      </c>
      <c r="BJ21" s="3">
        <f>'Maintenance Costs'!$C$8*(1.021^(BJ3-2022))*1.19</f>
        <v>249307.35028426131</v>
      </c>
      <c r="BK21" s="3">
        <f>'Maintenance Costs'!$C$8*(1.021^(BK3-2022))*1.19</f>
        <v>254542.80464023072</v>
      </c>
      <c r="BL21" s="3">
        <f>'Maintenance Costs'!$C$8*(1.021^(BL3-2022))*1.19</f>
        <v>259888.20353767555</v>
      </c>
      <c r="BM21" s="3">
        <f>'Maintenance Costs'!$C$8*(1.021^(BM3-2022))*1.19</f>
        <v>265345.85581196676</v>
      </c>
      <c r="BN21" s="3">
        <f>'Maintenance Costs'!$C$8*(1.021^(BN3-2022))*1.19</f>
        <v>270918.11878401792</v>
      </c>
      <c r="BO21" s="3">
        <f>'Maintenance Costs'!$C$8*(1.021^(BO3-2022))*1.19</f>
        <v>276607.39927848231</v>
      </c>
      <c r="BP21" s="3">
        <f>'Maintenance Costs'!$C$8*(1.021^(BP3-2022))*1.19</f>
        <v>282416.15466333041</v>
      </c>
      <c r="BQ21" s="3">
        <f>'Maintenance Costs'!$C$8*(1.021^(BQ3-2022))*1.19</f>
        <v>288346.8939112603</v>
      </c>
      <c r="BR21" s="3">
        <f>'Maintenance Costs'!$C$8*(1.021^(BR3-2022))*1.19</f>
        <v>294402.17868339678</v>
      </c>
      <c r="BS21" s="3">
        <f>'Maintenance Costs'!$C$8*(1.021^(BS3-2022))*1.19</f>
        <v>300584.62443574809</v>
      </c>
      <c r="BT21" s="3">
        <f>'Maintenance Costs'!$C$8*(1.021^(BT3-2022))*1.19</f>
        <v>306896.90154889872</v>
      </c>
      <c r="BU21" s="3">
        <f>'Maintenance Costs'!$C$8*(1.021^(BU3-2022))*1.19</f>
        <v>313341.73648142553</v>
      </c>
      <c r="BV21" s="3">
        <f>'Maintenance Costs'!$C$8*(1.021^(BV3-2022))*1.19</f>
        <v>319921.91294753546</v>
      </c>
      <c r="BW21" s="3">
        <f>'Maintenance Costs'!$C$8*(1.021^(BW3-2022))*1.19</f>
        <v>326640.27311943372</v>
      </c>
      <c r="BX21" s="3">
        <f>'Maintenance Costs'!$C$8*(1.021^(BX3-2022))*1.19</f>
        <v>333499.71885494172</v>
      </c>
      <c r="BY21" s="3">
        <f>'Maintenance Costs'!$C$8*(1.021^(BY3-2022))*1.19</f>
        <v>340503.21295089537</v>
      </c>
      <c r="BZ21" s="3">
        <f>'Maintenance Costs'!$C$8*(1.021^(BZ3-2022))*1.19</f>
        <v>347653.78042286425</v>
      </c>
    </row>
    <row r="22" spans="2:78">
      <c r="B22" s="6" t="s">
        <v>24</v>
      </c>
      <c r="C22" s="11">
        <f t="shared" si="4"/>
        <v>152469249.28560892</v>
      </c>
      <c r="L22" s="3"/>
      <c r="M22" s="3"/>
      <c r="N22" s="3"/>
      <c r="O22" s="3"/>
      <c r="P22" s="3">
        <f t="shared" ref="P22:BZ22" si="6">SUM(P18:P21,P16)</f>
        <v>7322527.2458142005</v>
      </c>
      <c r="Q22" s="3">
        <f t="shared" si="6"/>
        <v>50749254.558046803</v>
      </c>
      <c r="R22" s="3">
        <f t="shared" si="6"/>
        <v>58121465.118024826</v>
      </c>
      <c r="S22" s="3">
        <f t="shared" si="6"/>
        <v>24177236.0892919</v>
      </c>
      <c r="T22" s="3">
        <f t="shared" si="6"/>
        <v>178732.71382272607</v>
      </c>
      <c r="U22" s="3">
        <f t="shared" si="6"/>
        <v>106335.83785159093</v>
      </c>
      <c r="V22" s="3">
        <f t="shared" si="6"/>
        <v>108568.89044647432</v>
      </c>
      <c r="W22" s="3">
        <f t="shared" si="6"/>
        <v>110848.83714585028</v>
      </c>
      <c r="X22" s="3">
        <f t="shared" si="6"/>
        <v>194225.84427937766</v>
      </c>
      <c r="Y22" s="3">
        <f t="shared" si="6"/>
        <v>115553.37264315727</v>
      </c>
      <c r="Z22" s="3">
        <f t="shared" si="6"/>
        <v>117979.99346866355</v>
      </c>
      <c r="AA22" s="3">
        <f t="shared" si="6"/>
        <v>120457.5733315055</v>
      </c>
      <c r="AB22" s="3">
        <f t="shared" si="6"/>
        <v>122987.18237146706</v>
      </c>
      <c r="AC22" s="3">
        <f t="shared" si="6"/>
        <v>125569.91320126786</v>
      </c>
      <c r="AD22" s="3">
        <f t="shared" si="6"/>
        <v>128206.88137849449</v>
      </c>
      <c r="AE22" s="3">
        <f t="shared" si="6"/>
        <v>130899.22588744284</v>
      </c>
      <c r="AF22" s="3">
        <f t="shared" si="6"/>
        <v>133648.10963107913</v>
      </c>
      <c r="AG22" s="3">
        <f t="shared" si="6"/>
        <v>136454.7199333318</v>
      </c>
      <c r="AH22" s="3">
        <f t="shared" si="6"/>
        <v>139320.26905193174</v>
      </c>
      <c r="AI22" s="3">
        <f t="shared" si="6"/>
        <v>142245.99470202229</v>
      </c>
      <c r="AJ22" s="3">
        <f t="shared" si="6"/>
        <v>145233.16059076472</v>
      </c>
      <c r="AK22" s="3">
        <f t="shared" si="6"/>
        <v>148283.05696317079</v>
      </c>
      <c r="AL22" s="3">
        <f t="shared" si="6"/>
        <v>151397.00115939736</v>
      </c>
      <c r="AM22" s="3">
        <f t="shared" si="6"/>
        <v>154576.33818374469</v>
      </c>
      <c r="AN22" s="3">
        <f t="shared" si="6"/>
        <v>157822.4412856033</v>
      </c>
      <c r="AO22" s="3">
        <f t="shared" si="6"/>
        <v>161136.71255260095</v>
      </c>
      <c r="AP22" s="3">
        <f t="shared" si="6"/>
        <v>164520.58351620552</v>
      </c>
      <c r="AQ22" s="3">
        <f t="shared" si="6"/>
        <v>167975.51577004587</v>
      </c>
      <c r="AR22" s="3">
        <f t="shared" si="6"/>
        <v>171503.00160121679</v>
      </c>
      <c r="AS22" s="3">
        <f t="shared" si="6"/>
        <v>175104.5646348423</v>
      </c>
      <c r="AT22" s="3">
        <f t="shared" si="6"/>
        <v>178781.76049217398</v>
      </c>
      <c r="AU22" s="3">
        <f t="shared" si="6"/>
        <v>182536.1774625096</v>
      </c>
      <c r="AV22" s="3">
        <f t="shared" si="6"/>
        <v>186369.43718922231</v>
      </c>
      <c r="AW22" s="3">
        <f t="shared" si="6"/>
        <v>190283.19537019593</v>
      </c>
      <c r="AX22" s="3">
        <f t="shared" si="6"/>
        <v>194279.14247297004</v>
      </c>
      <c r="AY22" s="3">
        <f t="shared" si="6"/>
        <v>198359.00446490239</v>
      </c>
      <c r="AZ22" s="3">
        <f t="shared" si="6"/>
        <v>202524.54355866532</v>
      </c>
      <c r="BA22" s="3">
        <f t="shared" si="6"/>
        <v>206777.55897339724</v>
      </c>
      <c r="BB22" s="3">
        <f t="shared" si="6"/>
        <v>211119.88771183856</v>
      </c>
      <c r="BC22" s="3">
        <f t="shared" si="6"/>
        <v>215553.40535378715</v>
      </c>
      <c r="BD22" s="3">
        <f t="shared" si="6"/>
        <v>220080.02686621665</v>
      </c>
      <c r="BE22" s="3">
        <f t="shared" si="6"/>
        <v>224701.70743040714</v>
      </c>
      <c r="BF22" s="3">
        <f t="shared" si="6"/>
        <v>229420.44328644569</v>
      </c>
      <c r="BG22" s="3">
        <f t="shared" si="6"/>
        <v>234238.27259546105</v>
      </c>
      <c r="BH22" s="3">
        <f t="shared" si="6"/>
        <v>239157.27631996566</v>
      </c>
      <c r="BI22" s="3">
        <f t="shared" si="6"/>
        <v>244179.5791226849</v>
      </c>
      <c r="BJ22" s="3">
        <f t="shared" si="6"/>
        <v>249307.35028426131</v>
      </c>
      <c r="BK22" s="3">
        <f t="shared" si="6"/>
        <v>254542.80464023072</v>
      </c>
      <c r="BL22" s="3">
        <f t="shared" si="6"/>
        <v>259888.20353767555</v>
      </c>
      <c r="BM22" s="3">
        <f t="shared" si="6"/>
        <v>265345.85581196676</v>
      </c>
      <c r="BN22" s="3">
        <f t="shared" si="6"/>
        <v>270918.11878401792</v>
      </c>
      <c r="BO22" s="3">
        <f t="shared" si="6"/>
        <v>276607.39927848231</v>
      </c>
      <c r="BP22" s="3">
        <f t="shared" si="6"/>
        <v>282416.15466333041</v>
      </c>
      <c r="BQ22" s="3">
        <f t="shared" si="6"/>
        <v>288346.8939112603</v>
      </c>
      <c r="BR22" s="3">
        <f t="shared" si="6"/>
        <v>294402.17868339678</v>
      </c>
      <c r="BS22" s="3">
        <f t="shared" si="6"/>
        <v>300584.62443574809</v>
      </c>
      <c r="BT22" s="3">
        <f t="shared" si="6"/>
        <v>306896.90154889872</v>
      </c>
      <c r="BU22" s="3">
        <f t="shared" si="6"/>
        <v>313341.73648142553</v>
      </c>
      <c r="BV22" s="3">
        <f t="shared" si="6"/>
        <v>319921.91294753546</v>
      </c>
      <c r="BW22" s="3">
        <f t="shared" si="6"/>
        <v>326640.27311943372</v>
      </c>
      <c r="BX22" s="3">
        <f t="shared" si="6"/>
        <v>333499.71885494172</v>
      </c>
      <c r="BY22" s="3">
        <f t="shared" si="6"/>
        <v>340503.21295089537</v>
      </c>
      <c r="BZ22" s="3">
        <f t="shared" si="6"/>
        <v>347653.78042286425</v>
      </c>
    </row>
    <row r="23" spans="2:78">
      <c r="B23" s="6" t="s">
        <v>25</v>
      </c>
      <c r="C23" s="11">
        <f t="shared" si="4"/>
        <v>115614498.10123862</v>
      </c>
      <c r="D23" s="3"/>
      <c r="L23" s="3"/>
      <c r="M23" s="3"/>
      <c r="N23" s="3"/>
      <c r="O23" s="23"/>
      <c r="P23" s="23">
        <f>P22/(VLOOKUP(2022,'GDP Deflator'!$B$5:$C$115,2,FALSE)/VLOOKUP(2010,'GDP Deflator'!$B$5:$C$115,2,FALSE))</f>
        <v>5740143.1361036226</v>
      </c>
      <c r="Q23" s="140">
        <f>SUM(Q16,Q18,Q19)/(VLOOKUP(2023,'GDP Deflator'!$B$5:$C$115,2,FALSE)/VLOOKUP(2010,'GDP Deflator'!$B$5:$C$115,2,FALSE))+Q20/(VLOOKUP(2022,'GDP Deflator'!$B$5:$C$115,2,FALSE)/VLOOKUP(2010,'GDP Deflator'!$B$5:$C$115,2,FALSE))</f>
        <v>38879687.781041071</v>
      </c>
      <c r="R23" s="140">
        <f>SUM(R16,R18,R19)/(VLOOKUP(2024,'GDP Deflator'!$B$5:$C$115,2,FALSE)/VLOOKUP(2010,'GDP Deflator'!$B$5:$C$115,2,FALSE))+R20/(VLOOKUP(2022,'GDP Deflator'!$B$5:$C$115,2,FALSE)/VLOOKUP(2010,'GDP Deflator'!$B$5:$C$115,2,FALSE))</f>
        <v>43683717.401205994</v>
      </c>
      <c r="S23" s="140">
        <f>SUM(S16,S18,S19)/(VLOOKUP(2025,'GDP Deflator'!$B$5:$C$115,2,FALSE)/VLOOKUP(2010,'GDP Deflator'!$B$5:$C$115,2,FALSE))+S20/(VLOOKUP(2022,'GDP Deflator'!$B$5:$C$115,2,FALSE)/VLOOKUP(2010,'GDP Deflator'!$B$5:$C$115,2,FALSE))</f>
        <v>17826703.722185709</v>
      </c>
      <c r="T23" s="23">
        <f>T22/(VLOOKUP(2022,'GDP Deflator'!$B$5:$C$115,2,FALSE)/VLOOKUP(2010,'GDP Deflator'!$B$5:$C$115,2,FALSE))</f>
        <v>140108.9167723018</v>
      </c>
      <c r="U23" s="23">
        <f>U22/(VLOOKUP(2022,'GDP Deflator'!$B$5:$C$115,2,FALSE)/VLOOKUP(2010,'GDP Deflator'!$B$5:$C$115,2,FALSE))</f>
        <v>83356.867004428364</v>
      </c>
      <c r="V23" s="23">
        <f>V22/(VLOOKUP(2022,'GDP Deflator'!$B$5:$C$115,2,FALSE)/VLOOKUP(2010,'GDP Deflator'!$B$5:$C$115,2,FALSE))</f>
        <v>85107.361211521347</v>
      </c>
      <c r="W23" s="23">
        <f>W22/(VLOOKUP(2022,'GDP Deflator'!$B$5:$C$115,2,FALSE)/VLOOKUP(2010,'GDP Deflator'!$B$5:$C$115,2,FALSE))</f>
        <v>86894.615796963291</v>
      </c>
      <c r="X23" s="23">
        <f>X22/(VLOOKUP(2022,'GDP Deflator'!$B$5:$C$115,2,FALSE)/VLOOKUP(2010,'GDP Deflator'!$B$5:$C$115,2,FALSE))</f>
        <v>152254.01141818974</v>
      </c>
      <c r="Y23" s="23">
        <f>Y22/(VLOOKUP(2022,'GDP Deflator'!$B$5:$C$115,2,FALSE)/VLOOKUP(2010,'GDP Deflator'!$B$5:$C$115,2,FALSE))</f>
        <v>90582.510186002182</v>
      </c>
      <c r="Z23" s="23">
        <f>Z22/(VLOOKUP(2022,'GDP Deflator'!$B$5:$C$115,2,FALSE)/VLOOKUP(2010,'GDP Deflator'!$B$5:$C$115,2,FALSE))</f>
        <v>92484.742899908219</v>
      </c>
      <c r="AA23" s="23">
        <f>AA22/(VLOOKUP(2022,'GDP Deflator'!$B$5:$C$115,2,FALSE)/VLOOKUP(2010,'GDP Deflator'!$B$5:$C$115,2,FALSE))</f>
        <v>94426.922500806293</v>
      </c>
      <c r="AB23" s="23">
        <f>AB22/(VLOOKUP(2022,'GDP Deflator'!$B$5:$C$115,2,FALSE)/VLOOKUP(2010,'GDP Deflator'!$B$5:$C$115,2,FALSE))</f>
        <v>96409.887873323183</v>
      </c>
      <c r="AC23" s="23">
        <f>AC22/(VLOOKUP(2022,'GDP Deflator'!$B$5:$C$115,2,FALSE)/VLOOKUP(2010,'GDP Deflator'!$B$5:$C$115,2,FALSE))</f>
        <v>98434.495518662967</v>
      </c>
      <c r="AD23" s="23">
        <f>AD22/(VLOOKUP(2022,'GDP Deflator'!$B$5:$C$115,2,FALSE)/VLOOKUP(2010,'GDP Deflator'!$B$5:$C$115,2,FALSE))</f>
        <v>100501.61992455489</v>
      </c>
      <c r="AE23" s="23">
        <f>AE22/(VLOOKUP(2022,'GDP Deflator'!$B$5:$C$115,2,FALSE)/VLOOKUP(2010,'GDP Deflator'!$B$5:$C$115,2,FALSE))</f>
        <v>102612.15394297052</v>
      </c>
      <c r="AF23" s="23">
        <f>AF22/(VLOOKUP(2022,'GDP Deflator'!$B$5:$C$115,2,FALSE)/VLOOKUP(2010,'GDP Deflator'!$B$5:$C$115,2,FALSE))</f>
        <v>104767.0091757729</v>
      </c>
      <c r="AG23" s="23">
        <f>AG22/(VLOOKUP(2022,'GDP Deflator'!$B$5:$C$115,2,FALSE)/VLOOKUP(2010,'GDP Deflator'!$B$5:$C$115,2,FALSE))</f>
        <v>106967.11636846412</v>
      </c>
      <c r="AH23" s="23">
        <f>AH22/(VLOOKUP(2022,'GDP Deflator'!$B$5:$C$115,2,FALSE)/VLOOKUP(2010,'GDP Deflator'!$B$5:$C$115,2,FALSE))</f>
        <v>109213.42581220185</v>
      </c>
      <c r="AI23" s="23">
        <f>AI22/(VLOOKUP(2022,'GDP Deflator'!$B$5:$C$115,2,FALSE)/VLOOKUP(2010,'GDP Deflator'!$B$5:$C$115,2,FALSE))</f>
        <v>111506.90775425808</v>
      </c>
      <c r="AJ23" s="23">
        <f>AJ22/(VLOOKUP(2022,'GDP Deflator'!$B$5:$C$115,2,FALSE)/VLOOKUP(2010,'GDP Deflator'!$B$5:$C$115,2,FALSE))</f>
        <v>113848.55281709747</v>
      </c>
      <c r="AK23" s="23">
        <f>AK22/(VLOOKUP(2022,'GDP Deflator'!$B$5:$C$115,2,FALSE)/VLOOKUP(2010,'GDP Deflator'!$B$5:$C$115,2,FALSE))</f>
        <v>116239.37242625652</v>
      </c>
      <c r="AL23" s="23">
        <f>AL22/(VLOOKUP(2022,'GDP Deflator'!$B$5:$C$115,2,FALSE)/VLOOKUP(2010,'GDP Deflator'!$B$5:$C$115,2,FALSE))</f>
        <v>118680.3992472079</v>
      </c>
      <c r="AM23" s="23">
        <f>AM22/(VLOOKUP(2022,'GDP Deflator'!$B$5:$C$115,2,FALSE)/VLOOKUP(2010,'GDP Deflator'!$B$5:$C$115,2,FALSE))</f>
        <v>121172.68763139925</v>
      </c>
      <c r="AN23" s="23">
        <f>AN22/(VLOOKUP(2022,'GDP Deflator'!$B$5:$C$115,2,FALSE)/VLOOKUP(2010,'GDP Deflator'!$B$5:$C$115,2,FALSE))</f>
        <v>123717.31407165862</v>
      </c>
      <c r="AO23" s="23">
        <f>AO22/(VLOOKUP(2022,'GDP Deflator'!$B$5:$C$115,2,FALSE)/VLOOKUP(2010,'GDP Deflator'!$B$5:$C$115,2,FALSE))</f>
        <v>126315.37766716343</v>
      </c>
      <c r="AP23" s="23">
        <f>AP22/(VLOOKUP(2022,'GDP Deflator'!$B$5:$C$115,2,FALSE)/VLOOKUP(2010,'GDP Deflator'!$B$5:$C$115,2,FALSE))</f>
        <v>128968.00059817382</v>
      </c>
      <c r="AQ23" s="23">
        <f>AQ22/(VLOOKUP(2022,'GDP Deflator'!$B$5:$C$115,2,FALSE)/VLOOKUP(2010,'GDP Deflator'!$B$5:$C$115,2,FALSE))</f>
        <v>131676.32861073551</v>
      </c>
      <c r="AR23" s="23">
        <f>AR22/(VLOOKUP(2022,'GDP Deflator'!$B$5:$C$115,2,FALSE)/VLOOKUP(2010,'GDP Deflator'!$B$5:$C$115,2,FALSE))</f>
        <v>134441.53151156093</v>
      </c>
      <c r="AS23" s="23">
        <f>AS22/(VLOOKUP(2022,'GDP Deflator'!$B$5:$C$115,2,FALSE)/VLOOKUP(2010,'GDP Deflator'!$B$5:$C$115,2,FALSE))</f>
        <v>137264.80367330366</v>
      </c>
      <c r="AT23" s="23">
        <f>AT22/(VLOOKUP(2022,'GDP Deflator'!$B$5:$C$115,2,FALSE)/VLOOKUP(2010,'GDP Deflator'!$B$5:$C$115,2,FALSE))</f>
        <v>140147.36455044305</v>
      </c>
      <c r="AU23" s="23">
        <f>AU22/(VLOOKUP(2022,'GDP Deflator'!$B$5:$C$115,2,FALSE)/VLOOKUP(2010,'GDP Deflator'!$B$5:$C$115,2,FALSE))</f>
        <v>143090.4592060023</v>
      </c>
      <c r="AV23" s="23">
        <f>AV22/(VLOOKUP(2022,'GDP Deflator'!$B$5:$C$115,2,FALSE)/VLOOKUP(2010,'GDP Deflator'!$B$5:$C$115,2,FALSE))</f>
        <v>146095.35884932836</v>
      </c>
      <c r="AW23" s="23">
        <f>AW22/(VLOOKUP(2022,'GDP Deflator'!$B$5:$C$115,2,FALSE)/VLOOKUP(2010,'GDP Deflator'!$B$5:$C$115,2,FALSE))</f>
        <v>149163.36138516423</v>
      </c>
      <c r="AX23" s="23">
        <f>AX22/(VLOOKUP(2022,'GDP Deflator'!$B$5:$C$115,2,FALSE)/VLOOKUP(2010,'GDP Deflator'!$B$5:$C$115,2,FALSE))</f>
        <v>152295.79197425267</v>
      </c>
      <c r="AY23" s="23">
        <f>AY22/(VLOOKUP(2022,'GDP Deflator'!$B$5:$C$115,2,FALSE)/VLOOKUP(2010,'GDP Deflator'!$B$5:$C$115,2,FALSE))</f>
        <v>155494.00360571194</v>
      </c>
      <c r="AZ23" s="23">
        <f>AZ22/(VLOOKUP(2022,'GDP Deflator'!$B$5:$C$115,2,FALSE)/VLOOKUP(2010,'GDP Deflator'!$B$5:$C$115,2,FALSE))</f>
        <v>158759.37768143188</v>
      </c>
      <c r="BA23" s="23">
        <f>BA22/(VLOOKUP(2022,'GDP Deflator'!$B$5:$C$115,2,FALSE)/VLOOKUP(2010,'GDP Deflator'!$B$5:$C$115,2,FALSE))</f>
        <v>162093.32461274191</v>
      </c>
      <c r="BB23" s="23">
        <f>BB22/(VLOOKUP(2022,'GDP Deflator'!$B$5:$C$115,2,FALSE)/VLOOKUP(2010,'GDP Deflator'!$B$5:$C$115,2,FALSE))</f>
        <v>165497.28442960948</v>
      </c>
      <c r="BC23" s="23">
        <f>BC22/(VLOOKUP(2022,'GDP Deflator'!$B$5:$C$115,2,FALSE)/VLOOKUP(2010,'GDP Deflator'!$B$5:$C$115,2,FALSE))</f>
        <v>168972.72740263125</v>
      </c>
      <c r="BD23" s="23">
        <f>BD22/(VLOOKUP(2022,'GDP Deflator'!$B$5:$C$115,2,FALSE)/VLOOKUP(2010,'GDP Deflator'!$B$5:$C$115,2,FALSE))</f>
        <v>172521.15467808649</v>
      </c>
      <c r="BE23" s="23">
        <f>BE22/(VLOOKUP(2022,'GDP Deflator'!$B$5:$C$115,2,FALSE)/VLOOKUP(2010,'GDP Deflator'!$B$5:$C$115,2,FALSE))</f>
        <v>176144.09892632626</v>
      </c>
      <c r="BF23" s="23">
        <f>BF22/(VLOOKUP(2022,'GDP Deflator'!$B$5:$C$115,2,FALSE)/VLOOKUP(2010,'GDP Deflator'!$B$5:$C$115,2,FALSE))</f>
        <v>179843.12500377913</v>
      </c>
      <c r="BG23" s="23">
        <f>BG22/(VLOOKUP(2022,'GDP Deflator'!$B$5:$C$115,2,FALSE)/VLOOKUP(2010,'GDP Deflator'!$B$5:$C$115,2,FALSE))</f>
        <v>183619.83062885847</v>
      </c>
      <c r="BH23" s="23">
        <f>BH22/(VLOOKUP(2022,'GDP Deflator'!$B$5:$C$115,2,FALSE)/VLOOKUP(2010,'GDP Deflator'!$B$5:$C$115,2,FALSE))</f>
        <v>187475.84707206444</v>
      </c>
      <c r="BI23" s="23">
        <f>BI22/(VLOOKUP(2022,'GDP Deflator'!$B$5:$C$115,2,FALSE)/VLOOKUP(2010,'GDP Deflator'!$B$5:$C$115,2,FALSE))</f>
        <v>191412.83986057778</v>
      </c>
      <c r="BJ23" s="23">
        <f>BJ22/(VLOOKUP(2022,'GDP Deflator'!$B$5:$C$115,2,FALSE)/VLOOKUP(2010,'GDP Deflator'!$B$5:$C$115,2,FALSE))</f>
        <v>195432.50949764994</v>
      </c>
      <c r="BK23" s="23">
        <f>BK22/(VLOOKUP(2022,'GDP Deflator'!$B$5:$C$115,2,FALSE)/VLOOKUP(2010,'GDP Deflator'!$B$5:$C$115,2,FALSE))</f>
        <v>199536.59219710052</v>
      </c>
      <c r="BL23" s="23">
        <f>BL22/(VLOOKUP(2022,'GDP Deflator'!$B$5:$C$115,2,FALSE)/VLOOKUP(2010,'GDP Deflator'!$B$5:$C$115,2,FALSE))</f>
        <v>203726.86063323962</v>
      </c>
      <c r="BM23" s="23">
        <f>BM22/(VLOOKUP(2022,'GDP Deflator'!$B$5:$C$115,2,FALSE)/VLOOKUP(2010,'GDP Deflator'!$B$5:$C$115,2,FALSE))</f>
        <v>208005.12470653767</v>
      </c>
      <c r="BN23" s="23">
        <f>BN22/(VLOOKUP(2022,'GDP Deflator'!$B$5:$C$115,2,FALSE)/VLOOKUP(2010,'GDP Deflator'!$B$5:$C$115,2,FALSE))</f>
        <v>212373.23232537485</v>
      </c>
      <c r="BO23" s="23">
        <f>BO22/(VLOOKUP(2022,'GDP Deflator'!$B$5:$C$115,2,FALSE)/VLOOKUP(2010,'GDP Deflator'!$B$5:$C$115,2,FALSE))</f>
        <v>216833.07020420773</v>
      </c>
      <c r="BP23" s="23">
        <f>BP22/(VLOOKUP(2022,'GDP Deflator'!$B$5:$C$115,2,FALSE)/VLOOKUP(2010,'GDP Deflator'!$B$5:$C$115,2,FALSE))</f>
        <v>221386.56467849607</v>
      </c>
      <c r="BQ23" s="23">
        <f>BQ22/(VLOOKUP(2022,'GDP Deflator'!$B$5:$C$115,2,FALSE)/VLOOKUP(2010,'GDP Deflator'!$B$5:$C$115,2,FALSE))</f>
        <v>226035.68253674445</v>
      </c>
      <c r="BR23" s="23">
        <f>BR22/(VLOOKUP(2022,'GDP Deflator'!$B$5:$C$115,2,FALSE)/VLOOKUP(2010,'GDP Deflator'!$B$5:$C$115,2,FALSE))</f>
        <v>230782.43187001609</v>
      </c>
      <c r="BS23" s="23">
        <f>BS22/(VLOOKUP(2022,'GDP Deflator'!$B$5:$C$115,2,FALSE)/VLOOKUP(2010,'GDP Deflator'!$B$5:$C$115,2,FALSE))</f>
        <v>235628.86293928642</v>
      </c>
      <c r="BT23" s="23">
        <f>BT22/(VLOOKUP(2022,'GDP Deflator'!$B$5:$C$115,2,FALSE)/VLOOKUP(2010,'GDP Deflator'!$B$5:$C$115,2,FALSE))</f>
        <v>240577.06906101137</v>
      </c>
      <c r="BU23" s="23">
        <f>BU22/(VLOOKUP(2022,'GDP Deflator'!$B$5:$C$115,2,FALSE)/VLOOKUP(2010,'GDP Deflator'!$B$5:$C$115,2,FALSE))</f>
        <v>245629.18751129255</v>
      </c>
      <c r="BV23" s="23">
        <f>BV22/(VLOOKUP(2022,'GDP Deflator'!$B$5:$C$115,2,FALSE)/VLOOKUP(2010,'GDP Deflator'!$B$5:$C$115,2,FALSE))</f>
        <v>250787.40044902969</v>
      </c>
      <c r="BW23" s="23">
        <f>BW22/(VLOOKUP(2022,'GDP Deflator'!$B$5:$C$115,2,FALSE)/VLOOKUP(2010,'GDP Deflator'!$B$5:$C$115,2,FALSE))</f>
        <v>256053.93585845933</v>
      </c>
      <c r="BX23" s="23">
        <f>BX22/(VLOOKUP(2022,'GDP Deflator'!$B$5:$C$115,2,FALSE)/VLOOKUP(2010,'GDP Deflator'!$B$5:$C$115,2,FALSE))</f>
        <v>261431.0685114869</v>
      </c>
      <c r="BY23" s="23">
        <f>BY22/(VLOOKUP(2022,'GDP Deflator'!$B$5:$C$115,2,FALSE)/VLOOKUP(2010,'GDP Deflator'!$B$5:$C$115,2,FALSE))</f>
        <v>266921.12095022801</v>
      </c>
      <c r="BZ23" s="23">
        <f>BZ22/(VLOOKUP(2022,'GDP Deflator'!$B$5:$C$115,2,FALSE)/VLOOKUP(2010,'GDP Deflator'!$B$5:$C$115,2,FALSE))</f>
        <v>272526.46449018287</v>
      </c>
    </row>
    <row r="24" spans="2:78">
      <c r="B24" s="8" t="s">
        <v>26</v>
      </c>
      <c r="C24" s="12">
        <f t="shared" si="4"/>
        <v>68340656.486705557</v>
      </c>
      <c r="D24" s="143">
        <f>C24-O26</f>
        <v>66351810.370045654</v>
      </c>
      <c r="L24" s="3"/>
      <c r="M24" s="3"/>
      <c r="N24" s="3"/>
      <c r="O24" s="3"/>
      <c r="P24" s="3">
        <f t="shared" ref="P24:BZ24" si="7">P23/P$4</f>
        <v>3798730.8572623604</v>
      </c>
      <c r="Q24" s="3">
        <f t="shared" si="7"/>
        <v>24859833.832066581</v>
      </c>
      <c r="R24" s="3">
        <f t="shared" si="7"/>
        <v>26987005.1420573</v>
      </c>
      <c r="S24" s="3">
        <f t="shared" si="7"/>
        <v>10640592.212776544</v>
      </c>
      <c r="T24" s="3">
        <f t="shared" si="7"/>
        <v>80801.640586541602</v>
      </c>
      <c r="U24" s="3">
        <f t="shared" si="7"/>
        <v>46446.7613366929</v>
      </c>
      <c r="V24" s="3">
        <f t="shared" si="7"/>
        <v>45818.495965955022</v>
      </c>
      <c r="W24" s="3">
        <f t="shared" si="7"/>
        <v>45198.728870763363</v>
      </c>
      <c r="X24" s="3">
        <f t="shared" si="7"/>
        <v>76517.67190665222</v>
      </c>
      <c r="Y24" s="3">
        <f t="shared" si="7"/>
        <v>43984.231251854115</v>
      </c>
      <c r="Z24" s="3">
        <f t="shared" si="7"/>
        <v>43389.275466804887</v>
      </c>
      <c r="AA24" s="3">
        <f t="shared" si="7"/>
        <v>42802.36739285777</v>
      </c>
      <c r="AB24" s="3">
        <f t="shared" si="7"/>
        <v>42223.398172084795</v>
      </c>
      <c r="AC24" s="3">
        <f t="shared" si="7"/>
        <v>41652.260419032442</v>
      </c>
      <c r="AD24" s="3">
        <f t="shared" si="7"/>
        <v>41088.848200803986</v>
      </c>
      <c r="AE24" s="3">
        <f t="shared" si="7"/>
        <v>40533.057017411462</v>
      </c>
      <c r="AF24" s="3">
        <f t="shared" si="7"/>
        <v>39984.783782393337</v>
      </c>
      <c r="AG24" s="3">
        <f t="shared" si="7"/>
        <v>39443.926803694296</v>
      </c>
      <c r="AH24" s="3">
        <f t="shared" si="7"/>
        <v>38910.385764803745</v>
      </c>
      <c r="AI24" s="3">
        <f t="shared" si="7"/>
        <v>38384.06170614939</v>
      </c>
      <c r="AJ24" s="3">
        <f t="shared" si="7"/>
        <v>37864.857006742539</v>
      </c>
      <c r="AK24" s="3">
        <f t="shared" si="7"/>
        <v>37352.675366071628</v>
      </c>
      <c r="AL24" s="3">
        <f t="shared" si="7"/>
        <v>36847.421786240702</v>
      </c>
      <c r="AM24" s="3">
        <f t="shared" si="7"/>
        <v>36349.002554349529</v>
      </c>
      <c r="AN24" s="3">
        <f t="shared" si="7"/>
        <v>35857.325225111948</v>
      </c>
      <c r="AO24" s="3">
        <f t="shared" si="7"/>
        <v>35372.29860370946</v>
      </c>
      <c r="AP24" s="3">
        <f t="shared" si="7"/>
        <v>34893.832728876667</v>
      </c>
      <c r="AQ24" s="3">
        <f t="shared" si="7"/>
        <v>34421.838856215545</v>
      </c>
      <c r="AR24" s="3">
        <f t="shared" si="7"/>
        <v>33956.229441735333</v>
      </c>
      <c r="AS24" s="3">
        <f t="shared" si="7"/>
        <v>33496.91812561523</v>
      </c>
      <c r="AT24" s="3">
        <f t="shared" si="7"/>
        <v>33043.819716186626</v>
      </c>
      <c r="AU24" s="3">
        <f t="shared" si="7"/>
        <v>32755.087310899547</v>
      </c>
      <c r="AV24" s="3">
        <f t="shared" si="7"/>
        <v>32468.877810124701</v>
      </c>
      <c r="AW24" s="3">
        <f t="shared" si="7"/>
        <v>32185.169169065353</v>
      </c>
      <c r="AX24" s="3">
        <f t="shared" si="7"/>
        <v>31903.939535549249</v>
      </c>
      <c r="AY24" s="3">
        <f t="shared" si="7"/>
        <v>31625.167248345409</v>
      </c>
      <c r="AZ24" s="3">
        <f t="shared" si="7"/>
        <v>31348.830835495788</v>
      </c>
      <c r="BA24" s="3">
        <f t="shared" si="7"/>
        <v>31074.909012661348</v>
      </c>
      <c r="BB24" s="3">
        <f t="shared" si="7"/>
        <v>30803.380681482751</v>
      </c>
      <c r="BC24" s="3">
        <f t="shared" si="7"/>
        <v>30534.224927955227</v>
      </c>
      <c r="BD24" s="3">
        <f t="shared" si="7"/>
        <v>30267.42102081775</v>
      </c>
      <c r="BE24" s="3">
        <f t="shared" si="7"/>
        <v>30002.948409956229</v>
      </c>
      <c r="BF24" s="3">
        <f t="shared" si="7"/>
        <v>29740.786724820689</v>
      </c>
      <c r="BG24" s="3">
        <f t="shared" si="7"/>
        <v>29480.915772856235</v>
      </c>
      <c r="BH24" s="3">
        <f t="shared" si="7"/>
        <v>29223.315537947772</v>
      </c>
      <c r="BI24" s="3">
        <f t="shared" si="7"/>
        <v>28967.966178878323</v>
      </c>
      <c r="BJ24" s="3">
        <f t="shared" si="7"/>
        <v>28714.848027800748</v>
      </c>
      <c r="BK24" s="3">
        <f t="shared" si="7"/>
        <v>28463.941588722868</v>
      </c>
      <c r="BL24" s="3">
        <f t="shared" si="7"/>
        <v>28215.227536005867</v>
      </c>
      <c r="BM24" s="3">
        <f t="shared" si="7"/>
        <v>27968.686712875722</v>
      </c>
      <c r="BN24" s="3">
        <f t="shared" si="7"/>
        <v>27724.300129947664</v>
      </c>
      <c r="BO24" s="3">
        <f t="shared" si="7"/>
        <v>27482.048963763657</v>
      </c>
      <c r="BP24" s="3">
        <f t="shared" si="7"/>
        <v>27241.914555342417</v>
      </c>
      <c r="BQ24" s="3">
        <f t="shared" si="7"/>
        <v>27003.878408742334</v>
      </c>
      <c r="BR24" s="3">
        <f t="shared" si="7"/>
        <v>26767.922189636822</v>
      </c>
      <c r="BS24" s="3">
        <f t="shared" si="7"/>
        <v>26534.027723902131</v>
      </c>
      <c r="BT24" s="3">
        <f t="shared" si="7"/>
        <v>26302.176996217542</v>
      </c>
      <c r="BU24" s="3">
        <f t="shared" si="7"/>
        <v>26072.352148677772</v>
      </c>
      <c r="BV24" s="3">
        <f t="shared" si="7"/>
        <v>25844.535479417482</v>
      </c>
      <c r="BW24" s="3">
        <f t="shared" si="7"/>
        <v>25618.709441247818</v>
      </c>
      <c r="BX24" s="3">
        <f t="shared" si="7"/>
        <v>25394.856640304868</v>
      </c>
      <c r="BY24" s="3">
        <f t="shared" si="7"/>
        <v>25172.959834709964</v>
      </c>
      <c r="BZ24" s="3">
        <f t="shared" si="7"/>
        <v>24953.00193324163</v>
      </c>
    </row>
    <row r="25" spans="2:78">
      <c r="N25" s="1" t="s">
        <v>27</v>
      </c>
      <c r="O25" s="3">
        <f>SUM(Q25:X25)</f>
        <v>165337.2301928029</v>
      </c>
      <c r="Q25" s="3">
        <f>Q20/Q$4/(VLOOKUP(2023,'GDP Deflator'!$B$5:$C$115,2,FALSE)/VLOOKUP(2010,'GDP Deflator'!$B$5:$C$115,2,FALSE))</f>
        <v>34325.988245972927</v>
      </c>
      <c r="R25" s="3">
        <f>R20/R$4/(VLOOKUP(2024,'GDP Deflator'!$B$5:$C$115,2,FALSE)/VLOOKUP(2010,'GDP Deflator'!$B$5:$C$115,2,FALSE))</f>
        <v>33219.210704499681</v>
      </c>
      <c r="S25" s="3">
        <f>S20/S$4/(VLOOKUP(2025,'GDP Deflator'!$B$5:$C$115,2,FALSE)/VLOOKUP(2010,'GDP Deflator'!$B$5:$C$115,2,FALSE))</f>
        <v>32143.705359465752</v>
      </c>
      <c r="T25" s="3">
        <f>T20/T$4/(VLOOKUP(2022,'GDP Deflator'!$B$5:$C$115,2,FALSE)/VLOOKUP(2010,'GDP Deflator'!$B$5:$C$115,2,FALSE))</f>
        <v>33717.999074810796</v>
      </c>
      <c r="X25" s="3">
        <f>X20/X$4/(VLOOKUP(2022,'GDP Deflator'!$B$5:$C$115,2,FALSE)/VLOOKUP(2010,'GDP Deflator'!$B$5:$C$115,2,FALSE))</f>
        <v>31930.326808053778</v>
      </c>
    </row>
    <row r="26" spans="2:78">
      <c r="M26" s="144">
        <f>O26/D24</f>
        <v>2.9974255496090563E-2</v>
      </c>
      <c r="N26" s="1" t="s">
        <v>28</v>
      </c>
      <c r="O26" s="3">
        <f>SUM(T26,U24:W24,X26,Y24:BZ24)</f>
        <v>1988846.1166598997</v>
      </c>
      <c r="Q26" s="3"/>
      <c r="R26" s="3"/>
      <c r="S26" s="3"/>
      <c r="T26" s="3">
        <f>T21/T$4/(VLOOKUP(2022,'GDP Deflator'!$B$5:$C$115,2,FALSE)/VLOOKUP(2010,'GDP Deflator'!$B$5:$C$115,2,FALSE))</f>
        <v>47083.641511730806</v>
      </c>
      <c r="U26" s="3"/>
      <c r="V26" s="3"/>
      <c r="W26" s="3"/>
      <c r="X26" s="3">
        <f>X21/X$4/(VLOOKUP(2022,'GDP Deflator'!$B$5:$C$115,2,FALSE)/VLOOKUP(2010,'GDP Deflator'!$B$5:$C$115,2,FALSE))</f>
        <v>44587.345098598445</v>
      </c>
    </row>
    <row r="27" spans="2:78">
      <c r="P27" s="3"/>
      <c r="Q27" s="3"/>
      <c r="R27" s="3"/>
      <c r="S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</row>
    <row r="28" spans="2:78">
      <c r="P28" s="3"/>
      <c r="Q28" s="3"/>
      <c r="R28" s="3"/>
      <c r="S28" s="3"/>
    </row>
    <row r="29" spans="2:78">
      <c r="B29" s="46" t="s">
        <v>29</v>
      </c>
      <c r="C29" s="14">
        <f>SUM(P29:AC29)</f>
        <v>14000000</v>
      </c>
      <c r="P29" s="3">
        <v>3092164.6799999997</v>
      </c>
      <c r="Q29" s="3">
        <v>2004922.4166666667</v>
      </c>
      <c r="R29" s="3">
        <v>1738231.7566666666</v>
      </c>
      <c r="S29" s="3">
        <v>1766964.9166666667</v>
      </c>
      <c r="T29" s="3">
        <v>562500</v>
      </c>
      <c r="U29" s="3">
        <v>1427800</v>
      </c>
      <c r="V29" s="3">
        <v>1072100.23</v>
      </c>
      <c r="W29" s="3">
        <v>0</v>
      </c>
      <c r="X29" s="3">
        <v>0</v>
      </c>
      <c r="Y29" s="3">
        <v>1492642.5</v>
      </c>
      <c r="Z29" s="3">
        <v>0</v>
      </c>
      <c r="AA29" s="3">
        <v>0</v>
      </c>
      <c r="AB29" s="3">
        <v>627342.5</v>
      </c>
      <c r="AC29" s="3">
        <v>215331</v>
      </c>
    </row>
    <row r="30" spans="2:78">
      <c r="B30" s="6" t="s">
        <v>30</v>
      </c>
      <c r="C30" s="11">
        <f>SUM(P30:BZ30)</f>
        <v>12999327.777368065</v>
      </c>
      <c r="P30" s="3">
        <f>P29/(VLOOKUP(P3,'GDP Deflator'!$B$5:$C$115,2,FALSE)/VLOOKUP(2022,'GDP Deflator'!$B$5:$C$115,2,FALSE))</f>
        <v>3092164.6799999997</v>
      </c>
      <c r="Q30" s="3">
        <f>Q29/(VLOOKUP(Q3,'GDP Deflator'!$B$5:$C$115,2,FALSE)/VLOOKUP(2022,'GDP Deflator'!$B$5:$C$115,2,FALSE))</f>
        <v>1959363.4549523764</v>
      </c>
      <c r="R30" s="3">
        <f>R29/(VLOOKUP(R3,'GDP Deflator'!$B$5:$C$115,2,FALSE)/VLOOKUP(2022,'GDP Deflator'!$B$5:$C$115,2,FALSE))</f>
        <v>1666502.5383768459</v>
      </c>
      <c r="S30" s="3">
        <f>S29/(VLOOKUP(S3,'GDP Deflator'!$B$5:$C$115,2,FALSE)/VLOOKUP(2022,'GDP Deflator'!$B$5:$C$115,2,FALSE))</f>
        <v>1661680.2689978406</v>
      </c>
      <c r="T30" s="3">
        <f>T29/(VLOOKUP(T3,'GDP Deflator'!$B$5:$C$115,2,FALSE)/VLOOKUP(2022,'GDP Deflator'!$B$5:$C$115,2,FALSE))</f>
        <v>518324.49790776637</v>
      </c>
      <c r="U30" s="3">
        <f>U29/(VLOOKUP(U3,'GDP Deflator'!$B$5:$C$115,2,FALSE)/VLOOKUP(2022,'GDP Deflator'!$B$5:$C$115,2,FALSE))</f>
        <v>1286088.7900296885</v>
      </c>
      <c r="V30" s="3">
        <f>V29/(VLOOKUP(V3,'GDP Deflator'!$B$5:$C$115,2,FALSE)/VLOOKUP(2022,'GDP Deflator'!$B$5:$C$115,2,FALSE))</f>
        <v>943981.16851513856</v>
      </c>
      <c r="W30" s="3">
        <f>W29/(VLOOKUP(W3,'GDP Deflator'!$B$5:$C$115,2,FALSE)/VLOOKUP(2022,'GDP Deflator'!$B$5:$C$115,2,FALSE))</f>
        <v>0</v>
      </c>
      <c r="X30" s="3">
        <f>X29/(VLOOKUP(X3,'GDP Deflator'!$B$5:$C$115,2,FALSE)/VLOOKUP(2022,'GDP Deflator'!$B$5:$C$115,2,FALSE))</f>
        <v>0</v>
      </c>
      <c r="Y30" s="3">
        <f>Y29/(VLOOKUP(Y3,'GDP Deflator'!$B$5:$C$115,2,FALSE)/VLOOKUP(2022,'GDP Deflator'!$B$5:$C$115,2,FALSE))</f>
        <v>1227599.8973569914</v>
      </c>
      <c r="Z30" s="3">
        <f>Z29/(VLOOKUP(Z3,'GDP Deflator'!$B$5:$C$115,2,FALSE)/VLOOKUP(2022,'GDP Deflator'!$B$5:$C$115,2,FALSE))</f>
        <v>0</v>
      </c>
      <c r="AA30" s="3">
        <f>AA29/(VLOOKUP(AA3,'GDP Deflator'!$B$5:$C$115,2,FALSE)/VLOOKUP(2022,'GDP Deflator'!$B$5:$C$115,2,FALSE))</f>
        <v>0</v>
      </c>
      <c r="AB30" s="3">
        <f>AB29/(VLOOKUP(AB3,'GDP Deflator'!$B$5:$C$115,2,FALSE)/VLOOKUP(2022,'GDP Deflator'!$B$5:$C$115,2,FALSE))</f>
        <v>481924.32691024267</v>
      </c>
      <c r="AC30" s="3">
        <f>AC29/(VLOOKUP(AC3,'GDP Deflator'!$B$5:$C$115,2,FALSE)/VLOOKUP(2022,'GDP Deflator'!$B$5:$C$115,2,FALSE))</f>
        <v>161698.15432117722</v>
      </c>
    </row>
    <row r="31" spans="2:78">
      <c r="B31" s="6" t="s">
        <v>31</v>
      </c>
      <c r="C31" s="11">
        <f>SUM(P31:BZ31)</f>
        <v>15469200.055067999</v>
      </c>
      <c r="D31" s="93"/>
      <c r="P31" s="3">
        <f>P30*1.19</f>
        <v>3679675.9691999997</v>
      </c>
      <c r="Q31" s="3">
        <f t="shared" ref="Q31:AC31" si="8">Q30*1.19</f>
        <v>2331642.5113933277</v>
      </c>
      <c r="R31" s="3">
        <f t="shared" si="8"/>
        <v>1983138.0206684466</v>
      </c>
      <c r="S31" s="3">
        <f t="shared" si="8"/>
        <v>1977399.5201074302</v>
      </c>
      <c r="T31" s="3">
        <f t="shared" si="8"/>
        <v>616806.15251024195</v>
      </c>
      <c r="U31" s="3">
        <f t="shared" si="8"/>
        <v>1530445.6601353292</v>
      </c>
      <c r="V31" s="3">
        <f t="shared" si="8"/>
        <v>1123337.5905330149</v>
      </c>
      <c r="W31" s="3">
        <f t="shared" si="8"/>
        <v>0</v>
      </c>
      <c r="X31" s="3">
        <f t="shared" si="8"/>
        <v>0</v>
      </c>
      <c r="Y31" s="3">
        <f t="shared" si="8"/>
        <v>1460843.8778548196</v>
      </c>
      <c r="Z31" s="3">
        <f t="shared" si="8"/>
        <v>0</v>
      </c>
      <c r="AA31" s="3">
        <f t="shared" si="8"/>
        <v>0</v>
      </c>
      <c r="AB31" s="3">
        <f t="shared" si="8"/>
        <v>573489.94902318879</v>
      </c>
      <c r="AC31" s="3">
        <f t="shared" si="8"/>
        <v>192420.80364220089</v>
      </c>
    </row>
    <row r="32" spans="2:78">
      <c r="B32" s="6" t="s">
        <v>32</v>
      </c>
      <c r="C32" s="11">
        <f>SUM(P32:BZ32)</f>
        <v>12126335.558241969</v>
      </c>
      <c r="D32" s="3"/>
      <c r="P32" s="3">
        <f>P31/(VLOOKUP(2022,'GDP Deflator'!$B$5:$C$115,2,FALSE)/VLOOKUP(2010,'GDP Deflator'!$B$5:$C$115,2,FALSE))</f>
        <v>2884505.0415842133</v>
      </c>
      <c r="Q32" s="3">
        <f>Q31/(VLOOKUP(2022,'GDP Deflator'!$B$5:$C$115,2,FALSE)/VLOOKUP(2010,'GDP Deflator'!$B$5:$C$115,2,FALSE))</f>
        <v>1827779.0315184609</v>
      </c>
      <c r="R32" s="3">
        <f>R31/(VLOOKUP(2022,'GDP Deflator'!$B$5:$C$115,2,FALSE)/VLOOKUP(2010,'GDP Deflator'!$B$5:$C$115,2,FALSE))</f>
        <v>1554585.6935927814</v>
      </c>
      <c r="S32" s="3">
        <f>S31/(VLOOKUP(2022,'GDP Deflator'!$B$5:$C$115,2,FALSE)/VLOOKUP(2010,'GDP Deflator'!$B$5:$C$115,2,FALSE))</f>
        <v>1550087.2720094852</v>
      </c>
      <c r="T32" s="3">
        <f>T31/(VLOOKUP(2022,'GDP Deflator'!$B$5:$C$115,2,FALSE)/VLOOKUP(2010,'GDP Deflator'!$B$5:$C$115,2,FALSE))</f>
        <v>483515.52459733747</v>
      </c>
      <c r="U32" s="3">
        <f>U31/(VLOOKUP(2022,'GDP Deflator'!$B$5:$C$115,2,FALSE)/VLOOKUP(2010,'GDP Deflator'!$B$5:$C$115,2,FALSE))</f>
        <v>1199719.2849268226</v>
      </c>
      <c r="V32" s="3">
        <f>V31/(VLOOKUP(2022,'GDP Deflator'!$B$5:$C$115,2,FALSE)/VLOOKUP(2010,'GDP Deflator'!$B$5:$C$115,2,FALSE))</f>
        <v>880586.48924949043</v>
      </c>
      <c r="W32" s="3">
        <f>W31/(VLOOKUP(2022,'GDP Deflator'!$B$5:$C$115,2,FALSE)/VLOOKUP(2010,'GDP Deflator'!$B$5:$C$115,2,FALSE))</f>
        <v>0</v>
      </c>
      <c r="X32" s="3">
        <f>X31/(VLOOKUP(2022,'GDP Deflator'!$B$5:$C$115,2,FALSE)/VLOOKUP(2010,'GDP Deflator'!$B$5:$C$115,2,FALSE))</f>
        <v>0</v>
      </c>
      <c r="Y32" s="3">
        <f>Y31/(VLOOKUP(2022,'GDP Deflator'!$B$5:$C$115,2,FALSE)/VLOOKUP(2010,'GDP Deflator'!$B$5:$C$115,2,FALSE))</f>
        <v>1145158.3144577229</v>
      </c>
      <c r="Z32" s="3">
        <f>Z31/(VLOOKUP(2022,'GDP Deflator'!$B$5:$C$115,2,FALSE)/VLOOKUP(2010,'GDP Deflator'!$B$5:$C$115,2,FALSE))</f>
        <v>0</v>
      </c>
      <c r="AA32" s="3">
        <f>AA31/(VLOOKUP(2022,'GDP Deflator'!$B$5:$C$115,2,FALSE)/VLOOKUP(2010,'GDP Deflator'!$B$5:$C$115,2,FALSE))</f>
        <v>0</v>
      </c>
      <c r="AB32" s="3">
        <f>AB31/(VLOOKUP(2022,'GDP Deflator'!$B$5:$C$115,2,FALSE)/VLOOKUP(2010,'GDP Deflator'!$B$5:$C$115,2,FALSE))</f>
        <v>449559.86970094801</v>
      </c>
      <c r="AC32" s="3">
        <f>AC31/(VLOOKUP(2022,'GDP Deflator'!$B$5:$C$115,2,FALSE)/VLOOKUP(2010,'GDP Deflator'!$B$5:$C$115,2,FALSE))</f>
        <v>150839.03660470562</v>
      </c>
    </row>
    <row r="33" spans="2:79">
      <c r="B33" s="8" t="s">
        <v>33</v>
      </c>
      <c r="C33" s="12">
        <f>SUM(P33:BZ33)</f>
        <v>7201412.56736972</v>
      </c>
      <c r="D33" s="18"/>
      <c r="P33" s="3">
        <f t="shared" ref="P33:R33" si="9">P32/P$4</f>
        <v>1908917.260351222</v>
      </c>
      <c r="Q33" s="3">
        <f t="shared" si="9"/>
        <v>1168689.5034028958</v>
      </c>
      <c r="R33" s="3">
        <f t="shared" si="9"/>
        <v>960394.73292625218</v>
      </c>
      <c r="S33" s="3">
        <f>S32/S$4</f>
        <v>925232.55071217811</v>
      </c>
      <c r="T33" s="3">
        <f t="shared" ref="T33:AC33" si="10">T32/T$4</f>
        <v>278846.26144116127</v>
      </c>
      <c r="U33" s="3">
        <f t="shared" si="10"/>
        <v>668488.11982177419</v>
      </c>
      <c r="V33" s="3">
        <f t="shared" si="10"/>
        <v>474073.54582496808</v>
      </c>
      <c r="W33" s="3">
        <f t="shared" si="10"/>
        <v>0</v>
      </c>
      <c r="X33" s="3">
        <f t="shared" si="10"/>
        <v>0</v>
      </c>
      <c r="Y33" s="3">
        <f t="shared" si="10"/>
        <v>556055.55663741729</v>
      </c>
      <c r="Z33" s="3">
        <f t="shared" si="10"/>
        <v>0</v>
      </c>
      <c r="AA33" s="3">
        <f t="shared" si="10"/>
        <v>0</v>
      </c>
      <c r="AB33" s="3">
        <f t="shared" si="10"/>
        <v>196887.95204818438</v>
      </c>
      <c r="AC33" s="3">
        <f t="shared" si="10"/>
        <v>63827.084203666818</v>
      </c>
    </row>
    <row r="37" spans="2:79" ht="29.15">
      <c r="B37" s="34" t="s">
        <v>34</v>
      </c>
      <c r="C37" s="92">
        <f t="shared" ref="C37:C44" si="11">SUM(P37:BZ37)</f>
        <v>44946587.117583796</v>
      </c>
      <c r="X37" s="3"/>
      <c r="Y37" s="3"/>
      <c r="AE37" s="3">
        <f>'North v N&amp;E Costs'!$T$2*P16*1.021^(AE3-P3)</f>
        <v>2348262.332960113</v>
      </c>
      <c r="AF37" s="3">
        <f>'North v N&amp;E Costs'!$T$2*Q16*1.021^(AF3-Q3)</f>
        <v>16252313.225461254</v>
      </c>
      <c r="AG37" s="3">
        <f>'North v N&amp;E Costs'!$T$2*R16*1.021^(AG3-R3)</f>
        <v>18616036.582307395</v>
      </c>
      <c r="AH37" s="3">
        <f>'North v N&amp;E Costs'!$T$2*S16*1.021^(AH3-S3)</f>
        <v>7729974.9768550424</v>
      </c>
      <c r="AI37" s="3"/>
    </row>
    <row r="38" spans="2:79">
      <c r="B38" s="6" t="s">
        <v>20</v>
      </c>
      <c r="C38" s="11">
        <f t="shared" si="11"/>
        <v>8989317.4235167615</v>
      </c>
      <c r="X38" s="3"/>
      <c r="Y38" s="3"/>
      <c r="AE38" s="3">
        <f>0.2*AE37</f>
        <v>469652.46659202263</v>
      </c>
      <c r="AF38" s="3">
        <f t="shared" ref="AF38:AH38" si="12">0.2*AF37</f>
        <v>3250462.6450922508</v>
      </c>
      <c r="AG38" s="3">
        <f t="shared" si="12"/>
        <v>3723207.3164614793</v>
      </c>
      <c r="AH38" s="3">
        <f t="shared" si="12"/>
        <v>1545994.9953710085</v>
      </c>
    </row>
    <row r="39" spans="2:79">
      <c r="B39" s="6" t="s">
        <v>21</v>
      </c>
      <c r="C39" s="11">
        <f t="shared" si="11"/>
        <v>10247821.862809107</v>
      </c>
      <c r="X39" s="3"/>
      <c r="Y39" s="3"/>
      <c r="AE39" s="3">
        <f>0.19*SUM(AE37:AE38)</f>
        <v>535403.81191490579</v>
      </c>
      <c r="AF39" s="3">
        <f t="shared" ref="AF39:AH39" si="13">0.19*SUM(AF37:AF38)</f>
        <v>3705527.4154051659</v>
      </c>
      <c r="AG39" s="3">
        <f t="shared" si="13"/>
        <v>4244456.3407660853</v>
      </c>
      <c r="AH39" s="3">
        <f t="shared" si="13"/>
        <v>1762434.2947229499</v>
      </c>
    </row>
    <row r="40" spans="2:79">
      <c r="B40" s="6" t="s">
        <v>22</v>
      </c>
      <c r="C40" s="11">
        <f t="shared" ref="C40:C41" si="14">SUM(P40:BZ40)</f>
        <v>505763.40404861147</v>
      </c>
      <c r="D40" s="3">
        <f>C40/1.19</f>
        <v>425011.26390639623</v>
      </c>
      <c r="K40" s="3"/>
      <c r="O40" s="23"/>
      <c r="P40" s="23"/>
      <c r="Q40" s="23"/>
      <c r="R40" s="23"/>
      <c r="S40" s="23"/>
      <c r="T40" s="23"/>
      <c r="U40" s="84"/>
      <c r="V40" s="84"/>
      <c r="W40" s="23"/>
      <c r="X40" s="23"/>
      <c r="AF40" s="23">
        <f>'M&amp;E Costs'!$L$31/5*(1.021^(AF3-$P$3))*1.19</f>
        <v>95709.394859957683</v>
      </c>
      <c r="AG40" s="23">
        <f>'M&amp;E Costs'!$L$31/5*(1.021^(AG3-$P$3))*1.19</f>
        <v>97719.292152016773</v>
      </c>
      <c r="AH40" s="23">
        <f>'M&amp;E Costs'!$L$31/5*(1.021^(AH3-$P$3))*1.19</f>
        <v>99771.397287209096</v>
      </c>
      <c r="AI40" s="23">
        <f>'M&amp;E Costs'!$L$31/5*(1.021^(AI3-$P$3))*1.19</f>
        <v>101866.59663024048</v>
      </c>
      <c r="AJ40" s="84"/>
      <c r="AK40" s="84"/>
      <c r="AL40" s="23"/>
      <c r="AM40" s="23">
        <f>'M&amp;E Costs'!$L$31/5*(1.021^(AM3-$P$3))*1.19</f>
        <v>110696.7231191874</v>
      </c>
    </row>
    <row r="41" spans="2:79" ht="29.15">
      <c r="B41" s="34" t="s">
        <v>23</v>
      </c>
      <c r="C41" s="114">
        <f t="shared" si="14"/>
        <v>3396200.1190944714</v>
      </c>
      <c r="D41" s="3">
        <f>C41/1.19</f>
        <v>2853949.6799113206</v>
      </c>
      <c r="K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>
        <f>AI21*'North v N&amp;E Costs'!$T$2</f>
        <v>47694.438287385543</v>
      </c>
      <c r="AJ41" s="3">
        <f>AJ40+AJ21*'North v N&amp;E Costs'!$T$2</f>
        <v>48696.021491420623</v>
      </c>
      <c r="AK41" s="3">
        <f>AK40+AK21*'North v N&amp;E Costs'!$T$2</f>
        <v>49718.637942740461</v>
      </c>
      <c r="AL41" s="3">
        <f>AL40+AL21*'North v N&amp;E Costs'!$T$2</f>
        <v>50762.729339538004</v>
      </c>
      <c r="AM41" s="3">
        <f>AM21*'North v N&amp;E Costs'!$T$2</f>
        <v>51828.746655668299</v>
      </c>
      <c r="AN41" s="3">
        <f>AN40+AN21*'North v N&amp;E Costs'!$T$2</f>
        <v>52917.15033543732</v>
      </c>
      <c r="AO41" s="3">
        <f>AO40+AO21*'North v N&amp;E Costs'!$T$2</f>
        <v>54028.410492481496</v>
      </c>
      <c r="AP41" s="3">
        <f>AP40+AP21*'North v N&amp;E Costs'!$T$2</f>
        <v>55163.007112823594</v>
      </c>
      <c r="AQ41" s="3">
        <f>AQ40+AQ21*'North v N&amp;E Costs'!$T$2</f>
        <v>56321.430262192902</v>
      </c>
      <c r="AR41" s="3">
        <f>AR40+AR21*'North v N&amp;E Costs'!$T$2</f>
        <v>57504.180297698935</v>
      </c>
      <c r="AS41" s="3">
        <f>AS40+AS21*'North v N&amp;E Costs'!$T$2</f>
        <v>58711.768083950599</v>
      </c>
      <c r="AT41" s="3">
        <f>AT40+AT21*'North v N&amp;E Costs'!$T$2</f>
        <v>59944.715213713564</v>
      </c>
      <c r="AU41" s="3">
        <f>AU40+AU21*'North v N&amp;E Costs'!$T$2</f>
        <v>61203.554233201532</v>
      </c>
      <c r="AV41" s="3">
        <f>AV40+AV21*'North v N&amp;E Costs'!$T$2</f>
        <v>62488.828872098769</v>
      </c>
      <c r="AW41" s="3">
        <f>AW40+AW21*'North v N&amp;E Costs'!$T$2</f>
        <v>63801.094278412827</v>
      </c>
      <c r="AX41" s="3">
        <f>AX40+AX21*'North v N&amp;E Costs'!$T$2</f>
        <v>65140.917258259491</v>
      </c>
      <c r="AY41" s="3">
        <f>AY40+AY21*'North v N&amp;E Costs'!$T$2</f>
        <v>66508.876520682941</v>
      </c>
      <c r="AZ41" s="3">
        <f>AZ40+AZ21*'North v N&amp;E Costs'!$T$2</f>
        <v>67905.562927617269</v>
      </c>
      <c r="BA41" s="3">
        <f>BA40+BA21*'North v N&amp;E Costs'!$T$2</f>
        <v>69331.579749097218</v>
      </c>
      <c r="BB41" s="3">
        <f>BB40+BB21*'North v N&amp;E Costs'!$T$2</f>
        <v>70787.542923828252</v>
      </c>
      <c r="BC41" s="3">
        <f>BC40+BC21*'North v N&amp;E Costs'!$T$2</f>
        <v>72274.081325228632</v>
      </c>
      <c r="BD41" s="3">
        <f>BD40+BD21*'North v N&amp;E Costs'!$T$2</f>
        <v>73791.837033058429</v>
      </c>
      <c r="BE41" s="3">
        <f>BE40+BE21*'North v N&amp;E Costs'!$T$2</f>
        <v>75341.465610752639</v>
      </c>
      <c r="BF41" s="3">
        <f>BF40+BF21*'North v N&amp;E Costs'!$T$2</f>
        <v>76923.636388578438</v>
      </c>
      <c r="BG41" s="3">
        <f>BG40+BG21*'North v N&amp;E Costs'!$T$2</f>
        <v>78539.032752738596</v>
      </c>
      <c r="BH41" s="3">
        <f>BH40+BH21*'North v N&amp;E Costs'!$T$2</f>
        <v>80188.352440546078</v>
      </c>
      <c r="BI41" s="3">
        <f>BI40+BI21*'North v N&amp;E Costs'!$T$2</f>
        <v>81872.307841797534</v>
      </c>
      <c r="BJ41" s="3">
        <f>BJ40+BJ21*'North v N&amp;E Costs'!$T$2</f>
        <v>83591.626306475286</v>
      </c>
      <c r="BK41" s="3">
        <f>BK40+BK21*'North v N&amp;E Costs'!$T$2</f>
        <v>85347.050458911239</v>
      </c>
      <c r="BL41" s="3">
        <f>BL40+BL21*'North v N&amp;E Costs'!$T$2</f>
        <v>87139.338518548378</v>
      </c>
      <c r="BM41" s="3">
        <f>BM40+BM21*'North v N&amp;E Costs'!$T$2</f>
        <v>88969.264627437893</v>
      </c>
      <c r="BN41" s="3">
        <f>BN40+BN21*'North v N&amp;E Costs'!$T$2</f>
        <v>90837.619184614043</v>
      </c>
      <c r="BO41" s="3">
        <f>BO40+BO21*'North v N&amp;E Costs'!$T$2</f>
        <v>92745.209187490938</v>
      </c>
      <c r="BP41" s="3">
        <f>BP40+BP21*'North v N&amp;E Costs'!$T$2</f>
        <v>94692.858580428248</v>
      </c>
      <c r="BQ41" s="3">
        <f>BQ40+BQ21*'North v N&amp;E Costs'!$T$2</f>
        <v>96681.408610617218</v>
      </c>
      <c r="BR41" s="3">
        <f>BR40+BR21*'North v N&amp;E Costs'!$T$2</f>
        <v>98711.718191440188</v>
      </c>
      <c r="BS41" s="3">
        <f>BS40+BS21*'North v N&amp;E Costs'!$T$2</f>
        <v>100784.66427346042</v>
      </c>
      <c r="BT41" s="3">
        <f>BT40+BT21*'North v N&amp;E Costs'!$T$2</f>
        <v>102901.14222320306</v>
      </c>
      <c r="BU41" s="3">
        <f>BU40+BU21*'North v N&amp;E Costs'!$T$2</f>
        <v>105062.06620989031</v>
      </c>
      <c r="BV41" s="3">
        <f>BV40+BV21*'North v N&amp;E Costs'!$T$2</f>
        <v>107268.369600298</v>
      </c>
      <c r="BW41" s="3">
        <f>BW40+BW21*'North v N&amp;E Costs'!$T$2</f>
        <v>109521.00536190427</v>
      </c>
      <c r="BX41" s="3">
        <f>BX40+BX21*'North v N&amp;E Costs'!$T$2</f>
        <v>111820.94647450422</v>
      </c>
      <c r="BY41" s="3">
        <f>BY40+BY21*'North v N&amp;E Costs'!$T$2</f>
        <v>114169.18635046876</v>
      </c>
      <c r="BZ41" s="3">
        <f>BZ40+BZ21*'North v N&amp;E Costs'!$T$2</f>
        <v>116566.73926382864</v>
      </c>
      <c r="CA41" s="3"/>
    </row>
    <row r="42" spans="2:79">
      <c r="B42" s="6" t="s">
        <v>35</v>
      </c>
      <c r="C42" s="11">
        <f t="shared" si="11"/>
        <v>64476926.488208853</v>
      </c>
      <c r="X42" s="3"/>
      <c r="Y42" s="3"/>
      <c r="AE42" s="3">
        <f>SUM(AE37:AE40)</f>
        <v>3353318.6114670415</v>
      </c>
      <c r="AF42" s="3">
        <f t="shared" ref="AF42:AH42" si="15">SUM(AF37:AF40)</f>
        <v>23304012.680818629</v>
      </c>
      <c r="AG42" s="3">
        <f t="shared" si="15"/>
        <v>26681419.531686977</v>
      </c>
      <c r="AH42" s="3">
        <f t="shared" si="15"/>
        <v>11138175.66423621</v>
      </c>
    </row>
    <row r="43" spans="2:79">
      <c r="B43" s="6" t="s">
        <v>25</v>
      </c>
      <c r="C43" s="11">
        <f>SUM(P43:BZ43)</f>
        <v>51574040.599346191</v>
      </c>
      <c r="X43" s="3"/>
      <c r="Y43" s="3"/>
      <c r="AE43" s="3">
        <f>AE42/(VLOOKUP(2022,'GDP Deflator'!$B$5:$C$115,2,FALSE)/VLOOKUP(2010,'GDP Deflator'!$B$5:$C$115,2,FALSE))</f>
        <v>2628672.8836392062</v>
      </c>
      <c r="AF43" s="3">
        <f>AF42/(VLOOKUP(2023,'GDP Deflator'!$B$5:$C$115,2,FALSE)/VLOOKUP(2010,'GDP Deflator'!$B$5:$C$115,2,FALSE))</f>
        <v>17852944.942896966</v>
      </c>
      <c r="AG43" s="3">
        <f>AG42/(VLOOKUP(2024,'GDP Deflator'!$B$5:$C$115,2,FALSE)/VLOOKUP(2010,'GDP Deflator'!$B$5:$C$115,2,FALSE))</f>
        <v>20052519.942531843</v>
      </c>
      <c r="AH43" s="3">
        <f>AH42/(VLOOKUP(2025,'GDP Deflator'!$B$5:$C$115,2,FALSE)/VLOOKUP(2010,'GDP Deflator'!$B$5:$C$115,2,FALSE))</f>
        <v>8210986.2570905862</v>
      </c>
      <c r="AI43" s="3">
        <f>SUM(AI40:AI41)/(VLOOKUP(2022,'GDP Deflator'!$B$5:$C$115,2,FALSE)/VLOOKUP(2010,'GDP Deflator'!$B$5:$C$115,2,FALSE))</f>
        <v>117241.18179303648</v>
      </c>
      <c r="AJ43" s="3">
        <f>SUM(AJ40:AJ41)/(VLOOKUP(2022,'GDP Deflator'!$B$5:$C$115,2,FALSE)/VLOOKUP(2010,'GDP Deflator'!$B$5:$C$115,2,FALSE))</f>
        <v>38172.904536383488</v>
      </c>
      <c r="AK43" s="3">
        <f>SUM(AK40:AK41)/(VLOOKUP(2022,'GDP Deflator'!$B$5:$C$115,2,FALSE)/VLOOKUP(2010,'GDP Deflator'!$B$5:$C$115,2,FALSE))</f>
        <v>38974.535531647547</v>
      </c>
      <c r="AL43" s="3">
        <f>SUM(AL40:AL41)/(VLOOKUP(2022,'GDP Deflator'!$B$5:$C$115,2,FALSE)/VLOOKUP(2010,'GDP Deflator'!$B$5:$C$115,2,FALSE))</f>
        <v>39793.000777812136</v>
      </c>
      <c r="AM43" s="3">
        <f>SUM(AM40:AM41)/(VLOOKUP(2022,'GDP Deflator'!$B$5:$C$115,2,FALSE)/VLOOKUP(2010,'GDP Deflator'!$B$5:$C$115,2,FALSE))</f>
        <v>127404.02711419646</v>
      </c>
      <c r="AN43" s="3">
        <f>SUM(AN40:AN41)/(VLOOKUP(2022,'GDP Deflator'!$B$5:$C$115,2,FALSE)/VLOOKUP(2010,'GDP Deflator'!$B$5:$C$115,2,FALSE))</f>
        <v>41481.855523823251</v>
      </c>
      <c r="AO43" s="3">
        <f>SUM(AO40:AO41)/(VLOOKUP(2022,'GDP Deflator'!$B$5:$C$115,2,FALSE)/VLOOKUP(2010,'GDP Deflator'!$B$5:$C$115,2,FALSE))</f>
        <v>42352.974489823537</v>
      </c>
      <c r="AP43" s="3">
        <f>SUM(AP40:AP41)/(VLOOKUP(2022,'GDP Deflator'!$B$5:$C$115,2,FALSE)/VLOOKUP(2010,'GDP Deflator'!$B$5:$C$115,2,FALSE))</f>
        <v>43242.386954109817</v>
      </c>
      <c r="AQ43" s="3">
        <f>SUM(AQ40:AQ41)/(VLOOKUP(2022,'GDP Deflator'!$B$5:$C$115,2,FALSE)/VLOOKUP(2010,'GDP Deflator'!$B$5:$C$115,2,FALSE))</f>
        <v>44150.477080146135</v>
      </c>
      <c r="AR43" s="3">
        <f>SUM(AR40:AR41)/(VLOOKUP(2022,'GDP Deflator'!$B$5:$C$115,2,FALSE)/VLOOKUP(2010,'GDP Deflator'!$B$5:$C$115,2,FALSE))</f>
        <v>45077.637098829189</v>
      </c>
      <c r="AS43" s="3">
        <f>SUM(AS40:AS41)/(VLOOKUP(2022,'GDP Deflator'!$B$5:$C$115,2,FALSE)/VLOOKUP(2010,'GDP Deflator'!$B$5:$C$115,2,FALSE))</f>
        <v>46024.267477904592</v>
      </c>
      <c r="AT43" s="3">
        <f>SUM(AT40:AT41)/(VLOOKUP(2022,'GDP Deflator'!$B$5:$C$115,2,FALSE)/VLOOKUP(2010,'GDP Deflator'!$B$5:$C$115,2,FALSE))</f>
        <v>46990.777094940589</v>
      </c>
      <c r="AU43" s="3">
        <f>SUM(AU40:AU41)/(VLOOKUP(2022,'GDP Deflator'!$B$5:$C$115,2,FALSE)/VLOOKUP(2010,'GDP Deflator'!$B$5:$C$115,2,FALSE))</f>
        <v>47977.583413934328</v>
      </c>
      <c r="AV43" s="3">
        <f>SUM(AV40:AV41)/(VLOOKUP(2022,'GDP Deflator'!$B$5:$C$115,2,FALSE)/VLOOKUP(2010,'GDP Deflator'!$B$5:$C$115,2,FALSE))</f>
        <v>48985.112665626955</v>
      </c>
      <c r="AW43" s="3">
        <f>SUM(AW40:AW41)/(VLOOKUP(2022,'GDP Deflator'!$B$5:$C$115,2,FALSE)/VLOOKUP(2010,'GDP Deflator'!$B$5:$C$115,2,FALSE))</f>
        <v>50013.800031605104</v>
      </c>
      <c r="AX43" s="3">
        <f>SUM(AX40:AX41)/(VLOOKUP(2022,'GDP Deflator'!$B$5:$C$115,2,FALSE)/VLOOKUP(2010,'GDP Deflator'!$B$5:$C$115,2,FALSE))</f>
        <v>51064.089832268808</v>
      </c>
      <c r="AY43" s="3">
        <f>SUM(AY40:AY41)/(VLOOKUP(2022,'GDP Deflator'!$B$5:$C$115,2,FALSE)/VLOOKUP(2010,'GDP Deflator'!$B$5:$C$115,2,FALSE))</f>
        <v>52136.435718746456</v>
      </c>
      <c r="AZ43" s="3">
        <f>SUM(AZ40:AZ41)/(VLOOKUP(2022,'GDP Deflator'!$B$5:$C$115,2,FALSE)/VLOOKUP(2010,'GDP Deflator'!$B$5:$C$115,2,FALSE))</f>
        <v>53231.300868840117</v>
      </c>
      <c r="BA43" s="3">
        <f>SUM(BA40:BA41)/(VLOOKUP(2022,'GDP Deflator'!$B$5:$C$115,2,FALSE)/VLOOKUP(2010,'GDP Deflator'!$B$5:$C$115,2,FALSE))</f>
        <v>54349.158187085748</v>
      </c>
      <c r="BB43" s="3">
        <f>SUM(BB40:BB41)/(VLOOKUP(2022,'GDP Deflator'!$B$5:$C$115,2,FALSE)/VLOOKUP(2010,'GDP Deflator'!$B$5:$C$115,2,FALSE))</f>
        <v>55490.490509014548</v>
      </c>
      <c r="BC43" s="3">
        <f>SUM(BC40:BC41)/(VLOOKUP(2022,'GDP Deflator'!$B$5:$C$115,2,FALSE)/VLOOKUP(2010,'GDP Deflator'!$B$5:$C$115,2,FALSE))</f>
        <v>56655.790809703838</v>
      </c>
      <c r="BD43" s="3">
        <f>SUM(BD40:BD41)/(VLOOKUP(2022,'GDP Deflator'!$B$5:$C$115,2,FALSE)/VLOOKUP(2010,'GDP Deflator'!$B$5:$C$115,2,FALSE))</f>
        <v>57845.562416707617</v>
      </c>
      <c r="BE43" s="3">
        <f>SUM(BE40:BE41)/(VLOOKUP(2022,'GDP Deflator'!$B$5:$C$115,2,FALSE)/VLOOKUP(2010,'GDP Deflator'!$B$5:$C$115,2,FALSE))</f>
        <v>59060.319227458465</v>
      </c>
      <c r="BF43" s="3">
        <f>SUM(BF40:BF41)/(VLOOKUP(2022,'GDP Deflator'!$B$5:$C$115,2,FALSE)/VLOOKUP(2010,'GDP Deflator'!$B$5:$C$115,2,FALSE))</f>
        <v>60300.585931235088</v>
      </c>
      <c r="BG43" s="3">
        <f>SUM(BG40:BG41)/(VLOOKUP(2022,'GDP Deflator'!$B$5:$C$115,2,FALSE)/VLOOKUP(2010,'GDP Deflator'!$B$5:$C$115,2,FALSE))</f>
        <v>61566.898235791035</v>
      </c>
      <c r="BH43" s="3">
        <f>SUM(BH40:BH41)/(VLOOKUP(2022,'GDP Deflator'!$B$5:$C$115,2,FALSE)/VLOOKUP(2010,'GDP Deflator'!$B$5:$C$115,2,FALSE))</f>
        <v>62859.803098742625</v>
      </c>
      <c r="BI43" s="3">
        <f>SUM(BI40:BI41)/(VLOOKUP(2022,'GDP Deflator'!$B$5:$C$115,2,FALSE)/VLOOKUP(2010,'GDP Deflator'!$B$5:$C$115,2,FALSE))</f>
        <v>64179.858963816208</v>
      </c>
      <c r="BJ43" s="3">
        <f>SUM(BJ40:BJ41)/(VLOOKUP(2022,'GDP Deflator'!$B$5:$C$115,2,FALSE)/VLOOKUP(2010,'GDP Deflator'!$B$5:$C$115,2,FALSE))</f>
        <v>65527.636002056352</v>
      </c>
      <c r="BK43" s="3">
        <f>SUM(BK40:BK41)/(VLOOKUP(2022,'GDP Deflator'!$B$5:$C$115,2,FALSE)/VLOOKUP(2010,'GDP Deflator'!$B$5:$C$115,2,FALSE))</f>
        <v>66903.716358099511</v>
      </c>
      <c r="BL43" s="3">
        <f>SUM(BL40:BL41)/(VLOOKUP(2022,'GDP Deflator'!$B$5:$C$115,2,FALSE)/VLOOKUP(2010,'GDP Deflator'!$B$5:$C$115,2,FALSE))</f>
        <v>68308.694401619607</v>
      </c>
      <c r="BM43" s="3">
        <f>SUM(BM40:BM41)/(VLOOKUP(2022,'GDP Deflator'!$B$5:$C$115,2,FALSE)/VLOOKUP(2010,'GDP Deflator'!$B$5:$C$115,2,FALSE))</f>
        <v>69743.176984053614</v>
      </c>
      <c r="BN43" s="3">
        <f>SUM(BN40:BN41)/(VLOOKUP(2022,'GDP Deflator'!$B$5:$C$115,2,FALSE)/VLOOKUP(2010,'GDP Deflator'!$B$5:$C$115,2,FALSE))</f>
        <v>71207.783700718704</v>
      </c>
      <c r="BO43" s="3">
        <f>SUM(BO40:BO41)/(VLOOKUP(2022,'GDP Deflator'!$B$5:$C$115,2,FALSE)/VLOOKUP(2010,'GDP Deflator'!$B$5:$C$115,2,FALSE))</f>
        <v>72703.1471584338</v>
      </c>
      <c r="BP43" s="3">
        <f>SUM(BP40:BP41)/(VLOOKUP(2022,'GDP Deflator'!$B$5:$C$115,2,FALSE)/VLOOKUP(2010,'GDP Deflator'!$B$5:$C$115,2,FALSE))</f>
        <v>74229.913248760902</v>
      </c>
      <c r="BQ43" s="3">
        <f>SUM(BQ40:BQ41)/(VLOOKUP(2022,'GDP Deflator'!$B$5:$C$115,2,FALSE)/VLOOKUP(2010,'GDP Deflator'!$B$5:$C$115,2,FALSE))</f>
        <v>75788.741426984867</v>
      </c>
      <c r="BR43" s="3">
        <f>SUM(BR40:BR41)/(VLOOKUP(2022,'GDP Deflator'!$B$5:$C$115,2,FALSE)/VLOOKUP(2010,'GDP Deflator'!$B$5:$C$115,2,FALSE))</f>
        <v>77380.304996951556</v>
      </c>
      <c r="BS43" s="3">
        <f>SUM(BS40:BS41)/(VLOOKUP(2022,'GDP Deflator'!$B$5:$C$115,2,FALSE)/VLOOKUP(2010,'GDP Deflator'!$B$5:$C$115,2,FALSE))</f>
        <v>79005.291401887531</v>
      </c>
      <c r="BT43" s="3">
        <f>SUM(BT40:BT41)/(VLOOKUP(2022,'GDP Deflator'!$B$5:$C$115,2,FALSE)/VLOOKUP(2010,'GDP Deflator'!$B$5:$C$115,2,FALSE))</f>
        <v>80664.402521327152</v>
      </c>
      <c r="BU43" s="3">
        <f>SUM(BU40:BU41)/(VLOOKUP(2022,'GDP Deflator'!$B$5:$C$115,2,FALSE)/VLOOKUP(2010,'GDP Deflator'!$B$5:$C$115,2,FALSE))</f>
        <v>82358.354974275004</v>
      </c>
      <c r="BV43" s="3">
        <f>SUM(BV40:BV41)/(VLOOKUP(2022,'GDP Deflator'!$B$5:$C$115,2,FALSE)/VLOOKUP(2010,'GDP Deflator'!$B$5:$C$115,2,FALSE))</f>
        <v>84087.880428734774</v>
      </c>
      <c r="BW43" s="3">
        <f>SUM(BW40:BW41)/(VLOOKUP(2022,'GDP Deflator'!$B$5:$C$115,2,FALSE)/VLOOKUP(2010,'GDP Deflator'!$B$5:$C$115,2,FALSE))</f>
        <v>85853.725917738222</v>
      </c>
      <c r="BX43" s="3">
        <f>SUM(BX40:BX41)/(VLOOKUP(2022,'GDP Deflator'!$B$5:$C$115,2,FALSE)/VLOOKUP(2010,'GDP Deflator'!$B$5:$C$115,2,FALSE))</f>
        <v>87656.654162010687</v>
      </c>
      <c r="BY43" s="3">
        <f>SUM(BY40:BY41)/(VLOOKUP(2022,'GDP Deflator'!$B$5:$C$115,2,FALSE)/VLOOKUP(2010,'GDP Deflator'!$B$5:$C$115,2,FALSE))</f>
        <v>89497.443899412872</v>
      </c>
      <c r="BZ43" s="3">
        <f>SUM(BZ40:BZ41)/(VLOOKUP(2022,'GDP Deflator'!$B$5:$C$115,2,FALSE)/VLOOKUP(2010,'GDP Deflator'!$B$5:$C$115,2,FALSE))</f>
        <v>91376.890221300579</v>
      </c>
    </row>
    <row r="44" spans="2:79">
      <c r="B44" s="8" t="s">
        <v>36</v>
      </c>
      <c r="C44" s="12">
        <f t="shared" si="11"/>
        <v>18676463.989586417</v>
      </c>
      <c r="D44" s="143">
        <f>C44-O46</f>
        <v>18218349.696130395</v>
      </c>
      <c r="X44" s="3"/>
      <c r="Y44" s="3"/>
      <c r="AE44" s="3">
        <f t="shared" ref="AE44:BZ44" si="16">AE43/AE$4</f>
        <v>1038357.9700693971</v>
      </c>
      <c r="AF44" s="3">
        <f t="shared" si="16"/>
        <v>6813653.9263333557</v>
      </c>
      <c r="AG44" s="3">
        <f t="shared" si="16"/>
        <v>7394329.7313755844</v>
      </c>
      <c r="AH44" s="3">
        <f t="shared" si="16"/>
        <v>2925397.133153582</v>
      </c>
      <c r="AI44" s="3">
        <f t="shared" si="16"/>
        <v>40357.972856385153</v>
      </c>
      <c r="AJ44" s="3">
        <f t="shared" si="16"/>
        <v>12695.915196430378</v>
      </c>
      <c r="AK44" s="3">
        <f t="shared" si="16"/>
        <v>12524.183010198472</v>
      </c>
      <c r="AL44" s="3">
        <f t="shared" si="16"/>
        <v>12354.773771413176</v>
      </c>
      <c r="AM44" s="3">
        <f t="shared" si="16"/>
        <v>38218.260216325507</v>
      </c>
      <c r="AN44" s="3">
        <f t="shared" si="16"/>
        <v>12022.798875162287</v>
      </c>
      <c r="AO44" s="3">
        <f t="shared" si="16"/>
        <v>11860.171644000673</v>
      </c>
      <c r="AP44" s="3">
        <f t="shared" si="16"/>
        <v>11699.744201473124</v>
      </c>
      <c r="AQ44" s="3">
        <f t="shared" si="16"/>
        <v>11541.486791984602</v>
      </c>
      <c r="AR44" s="3">
        <f t="shared" si="16"/>
        <v>11385.370062431184</v>
      </c>
      <c r="AS44" s="3">
        <f t="shared" si="16"/>
        <v>11231.365056755785</v>
      </c>
      <c r="AT44" s="3">
        <f t="shared" si="16"/>
        <v>11079.443210577449</v>
      </c>
      <c r="AU44" s="3">
        <f t="shared" si="16"/>
        <v>10982.632541747158</v>
      </c>
      <c r="AV44" s="3">
        <f t="shared" si="16"/>
        <v>10886.667791382379</v>
      </c>
      <c r="AW44" s="3">
        <f t="shared" si="16"/>
        <v>10791.541567962529</v>
      </c>
      <c r="AX44" s="3">
        <f t="shared" si="16"/>
        <v>10697.246544553147</v>
      </c>
      <c r="AY44" s="3">
        <f t="shared" si="16"/>
        <v>10603.775458241516</v>
      </c>
      <c r="AZ44" s="3">
        <f t="shared" si="16"/>
        <v>10511.121109577267</v>
      </c>
      <c r="BA44" s="3">
        <f t="shared" si="16"/>
        <v>10419.276362017852</v>
      </c>
      <c r="BB44" s="3">
        <f t="shared" si="16"/>
        <v>10328.23414137886</v>
      </c>
      <c r="BC44" s="3">
        <f t="shared" si="16"/>
        <v>10237.987435289138</v>
      </c>
      <c r="BD44" s="3">
        <f t="shared" si="16"/>
        <v>10148.52929265069</v>
      </c>
      <c r="BE44" s="3">
        <f t="shared" si="16"/>
        <v>10059.852823103254</v>
      </c>
      <c r="BF44" s="3">
        <f t="shared" si="16"/>
        <v>9971.9511964936137</v>
      </c>
      <c r="BG44" s="3">
        <f t="shared" si="16"/>
        <v>9884.817642349497</v>
      </c>
      <c r="BH44" s="3">
        <f t="shared" si="16"/>
        <v>9798.4454493580888</v>
      </c>
      <c r="BI44" s="3">
        <f t="shared" si="16"/>
        <v>9712.8279648491334</v>
      </c>
      <c r="BJ44" s="3">
        <f t="shared" si="16"/>
        <v>9627.9585942824906</v>
      </c>
      <c r="BK44" s="3">
        <f t="shared" si="16"/>
        <v>9543.830800740212</v>
      </c>
      <c r="BL44" s="3">
        <f t="shared" si="16"/>
        <v>9460.4381044230649</v>
      </c>
      <c r="BM44" s="3">
        <f t="shared" si="16"/>
        <v>9377.7740821514071</v>
      </c>
      <c r="BN44" s="3">
        <f t="shared" si="16"/>
        <v>9295.832366870467</v>
      </c>
      <c r="BO44" s="3">
        <f t="shared" si="16"/>
        <v>9214.6066471599479</v>
      </c>
      <c r="BP44" s="3">
        <f t="shared" si="16"/>
        <v>9134.0906667478703</v>
      </c>
      <c r="BQ44" s="3">
        <f t="shared" si="16"/>
        <v>9054.2782240287124</v>
      </c>
      <c r="BR44" s="3">
        <f t="shared" si="16"/>
        <v>8975.1631715857438</v>
      </c>
      <c r="BS44" s="3">
        <f t="shared" si="16"/>
        <v>8896.7394157175186</v>
      </c>
      <c r="BT44" s="3">
        <f t="shared" si="16"/>
        <v>8819.0009159685305</v>
      </c>
      <c r="BU44" s="3">
        <f t="shared" si="16"/>
        <v>8741.9416846639488</v>
      </c>
      <c r="BV44" s="3">
        <f t="shared" si="16"/>
        <v>8665.5557864484381</v>
      </c>
      <c r="BW44" s="3">
        <f t="shared" si="16"/>
        <v>8589.8373378289871</v>
      </c>
      <c r="BX44" s="3">
        <f t="shared" si="16"/>
        <v>8514.7805067217414</v>
      </c>
      <c r="BY44" s="3">
        <f t="shared" si="16"/>
        <v>8440.3795120028099</v>
      </c>
      <c r="BZ44" s="3">
        <f t="shared" si="16"/>
        <v>8366.628623062983</v>
      </c>
    </row>
    <row r="45" spans="2:79">
      <c r="N45" s="1" t="s">
        <v>27</v>
      </c>
      <c r="O45" s="3">
        <f>SUM(AF45:AM45)</f>
        <v>176380.13914683647</v>
      </c>
      <c r="AF45" s="3">
        <f>AF40/AF$4</f>
        <v>36527.90596511637</v>
      </c>
      <c r="AG45" s="3">
        <f>AG40/AG$4</f>
        <v>36033.808686361168</v>
      </c>
      <c r="AH45" s="3">
        <f>AH40/AH$4</f>
        <v>35546.394849057724</v>
      </c>
      <c r="AI45" s="3">
        <f>AI40/AI$4</f>
        <v>35065.574049167088</v>
      </c>
      <c r="AM45" s="3">
        <f>AM40/AM$4</f>
        <v>33206.455597134147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2:79">
      <c r="N46" s="1" t="s">
        <v>28</v>
      </c>
      <c r="O46" s="3">
        <f>SUM(AI46,AJ44:AL44,AM46,AN44:BZ44)</f>
        <v>458114.29345602018</v>
      </c>
      <c r="AF46" s="3"/>
      <c r="AG46" s="3"/>
      <c r="AH46" s="3"/>
      <c r="AI46" s="3">
        <f>AI41/AI$4</f>
        <v>16417.873108791613</v>
      </c>
      <c r="AJ46" s="3"/>
      <c r="AK46" s="3"/>
      <c r="AL46" s="3"/>
      <c r="AM46" s="3">
        <f>AM41/AM$4</f>
        <v>15547.424765442307</v>
      </c>
    </row>
    <row r="48" spans="2:79">
      <c r="B48" s="6" t="s">
        <v>37</v>
      </c>
      <c r="C48" s="12">
        <f t="shared" ref="C48" si="17">SUM(P48:BZ48)</f>
        <v>22914312.843412906</v>
      </c>
      <c r="D48" s="18"/>
      <c r="P48" s="3">
        <f>P24*'North v N&amp;E Costs'!$T$2</f>
        <v>1273697.2652314056</v>
      </c>
      <c r="Q48" s="3">
        <f>Q24*'North v N&amp;E Costs'!$T$2</f>
        <v>8335389.7803725097</v>
      </c>
      <c r="R48" s="3">
        <f>R24*'North v N&amp;E Costs'!$T$2</f>
        <v>9048620.6940694209</v>
      </c>
      <c r="S48" s="3">
        <f>S24*'North v N&amp;E Costs'!$T$2</f>
        <v>3567742.4147977852</v>
      </c>
      <c r="T48" s="3">
        <f>T24*'North v N&amp;E Costs'!$T$2</f>
        <v>27092.424419733248</v>
      </c>
      <c r="U48" s="3">
        <f>U24*'North v N&amp;E Costs'!$T$2</f>
        <v>15573.388880736831</v>
      </c>
      <c r="V48" s="3">
        <f>V24*'North v N&amp;E Costs'!$T$2</f>
        <v>15362.734345151985</v>
      </c>
      <c r="W48" s="3">
        <f>W24*'North v N&amp;E Costs'!$T$2</f>
        <v>15154.929242898723</v>
      </c>
      <c r="X48" s="3">
        <f>X24*'North v N&amp;E Costs'!$T$2</f>
        <v>25656.029108525432</v>
      </c>
      <c r="Y48" s="3">
        <f>Y24*'North v N&amp;E Costs'!$T$2</f>
        <v>14747.713687504105</v>
      </c>
      <c r="Z48" s="3">
        <f>Z24*'North v N&amp;E Costs'!$T$2</f>
        <v>14548.227705257676</v>
      </c>
      <c r="AA48" s="3">
        <f>AA24*'North v N&amp;E Costs'!$T$2</f>
        <v>14351.440084123755</v>
      </c>
      <c r="AB48" s="3">
        <f>AB24*'North v N&amp;E Costs'!$T$2</f>
        <v>14157.314324531737</v>
      </c>
      <c r="AC48" s="3">
        <f>AC24*'North v N&amp;E Costs'!$T$2</f>
        <v>13965.814420625027</v>
      </c>
      <c r="AD48" s="3">
        <f>AD24*'North v N&amp;E Costs'!$T$2</f>
        <v>13776.904853582757</v>
      </c>
      <c r="AE48" s="3">
        <f>AE24*'North v N&amp;E Costs'!$T$2</f>
        <v>13590.550585031877</v>
      </c>
      <c r="AF48" s="3">
        <f>AF24*'North v N&amp;E Costs'!$T$2</f>
        <v>13406.717050548355</v>
      </c>
      <c r="AG48" s="3">
        <f>AG24*'North v N&amp;E Costs'!$T$2</f>
        <v>13225.370153246251</v>
      </c>
      <c r="AH48" s="3">
        <f>AH24*'North v N&amp;E Costs'!$T$2</f>
        <v>13046.476257453549</v>
      </c>
      <c r="AI48" s="3">
        <f>AI24*'North v N&amp;E Costs'!$T$2</f>
        <v>12870.002182473499</v>
      </c>
      <c r="AJ48" s="3">
        <f>AJ24*'North v N&amp;E Costs'!$T$2</f>
        <v>12695.915196430378</v>
      </c>
      <c r="AK48" s="3">
        <f>AK24*'North v N&amp;E Costs'!$T$2</f>
        <v>12524.183010198471</v>
      </c>
      <c r="AL48" s="3">
        <f>AL24*'North v N&amp;E Costs'!$T$2</f>
        <v>12354.773771413176</v>
      </c>
      <c r="AM48" s="3">
        <f>AM24*'North v N&amp;E Costs'!$T$2</f>
        <v>12187.656058563145</v>
      </c>
      <c r="AN48" s="3">
        <f>AN24*'North v N&amp;E Costs'!$T$2</f>
        <v>12022.798875162291</v>
      </c>
      <c r="AO48" s="3">
        <f>AO24*'North v N&amp;E Costs'!$T$2</f>
        <v>11860.171644000671</v>
      </c>
      <c r="AP48" s="3">
        <f>AP24*'North v N&amp;E Costs'!$T$2</f>
        <v>11699.744201473124</v>
      </c>
      <c r="AQ48" s="3">
        <f>AQ24*'North v N&amp;E Costs'!$T$2</f>
        <v>11541.486791984602</v>
      </c>
      <c r="AR48" s="3">
        <f>AR24*'North v N&amp;E Costs'!$T$2</f>
        <v>11385.370062431186</v>
      </c>
      <c r="AS48" s="3">
        <f>AS24*'North v N&amp;E Costs'!$T$2</f>
        <v>11231.365056755785</v>
      </c>
      <c r="AT48" s="3">
        <f>AT24*'North v N&amp;E Costs'!$T$2</f>
        <v>11079.443210577449</v>
      </c>
      <c r="AU48" s="3">
        <f>AU24*'North v N&amp;E Costs'!$T$2</f>
        <v>10982.632541747156</v>
      </c>
      <c r="AV48" s="3">
        <f>AV24*'North v N&amp;E Costs'!$T$2</f>
        <v>10886.667791382377</v>
      </c>
      <c r="AW48" s="3">
        <f>AW24*'North v N&amp;E Costs'!$T$2</f>
        <v>10791.541567962529</v>
      </c>
      <c r="AX48" s="3">
        <f>AX24*'North v N&amp;E Costs'!$T$2</f>
        <v>10697.246544553147</v>
      </c>
      <c r="AY48" s="3">
        <f>AY24*'North v N&amp;E Costs'!$T$2</f>
        <v>10603.775458241515</v>
      </c>
      <c r="AZ48" s="3">
        <f>AZ24*'North v N&amp;E Costs'!$T$2</f>
        <v>10511.121109577269</v>
      </c>
      <c r="BA48" s="3">
        <f>BA24*'North v N&amp;E Costs'!$T$2</f>
        <v>10419.276362017852</v>
      </c>
      <c r="BB48" s="3">
        <f>BB24*'North v N&amp;E Costs'!$T$2</f>
        <v>10328.23414137886</v>
      </c>
      <c r="BC48" s="3">
        <f>BC24*'North v N&amp;E Costs'!$T$2</f>
        <v>10237.98743528914</v>
      </c>
      <c r="BD48" s="3">
        <f>BD24*'North v N&amp;E Costs'!$T$2</f>
        <v>10148.52929265069</v>
      </c>
      <c r="BE48" s="3">
        <f>BE24*'North v N&amp;E Costs'!$T$2</f>
        <v>10059.852823103254</v>
      </c>
      <c r="BF48" s="3">
        <f>BF24*'North v N&amp;E Costs'!$T$2</f>
        <v>9971.9511964936137</v>
      </c>
      <c r="BG48" s="3">
        <f>BG24*'North v N&amp;E Costs'!$T$2</f>
        <v>9884.8176423494951</v>
      </c>
      <c r="BH48" s="3">
        <f>BH24*'North v N&amp;E Costs'!$T$2</f>
        <v>9798.445449358087</v>
      </c>
      <c r="BI48" s="3">
        <f>BI24*'North v N&amp;E Costs'!$T$2</f>
        <v>9712.8279648491334</v>
      </c>
      <c r="BJ48" s="3">
        <f>BJ24*'North v N&amp;E Costs'!$T$2</f>
        <v>9627.9585942824906</v>
      </c>
      <c r="BK48" s="3">
        <f>BK24*'North v N&amp;E Costs'!$T$2</f>
        <v>9543.8308007402138</v>
      </c>
      <c r="BL48" s="3">
        <f>BL24*'North v N&amp;E Costs'!$T$2</f>
        <v>9460.4381044230631</v>
      </c>
      <c r="BM48" s="3">
        <f>BM24*'North v N&amp;E Costs'!$T$2</f>
        <v>9377.7740821514071</v>
      </c>
      <c r="BN48" s="3">
        <f>BN24*'North v N&amp;E Costs'!$T$2</f>
        <v>9295.832366870467</v>
      </c>
      <c r="BO48" s="3">
        <f>BO24*'North v N&amp;E Costs'!$T$2</f>
        <v>9214.6066471599479</v>
      </c>
      <c r="BP48" s="3">
        <f>BP24*'North v N&amp;E Costs'!$T$2</f>
        <v>9134.0906667478703</v>
      </c>
      <c r="BQ48" s="3">
        <f>BQ24*'North v N&amp;E Costs'!$T$2</f>
        <v>9054.2782240287124</v>
      </c>
      <c r="BR48" s="3">
        <f>BR24*'North v N&amp;E Costs'!$T$2</f>
        <v>8975.1631715857438</v>
      </c>
      <c r="BS48" s="3">
        <f>BS24*'North v N&amp;E Costs'!$T$2</f>
        <v>8896.7394157175204</v>
      </c>
      <c r="BT48" s="3">
        <f>BT24*'North v N&amp;E Costs'!$T$2</f>
        <v>8819.0009159685287</v>
      </c>
      <c r="BU48" s="3">
        <f>BU24*'North v N&amp;E Costs'!$T$2</f>
        <v>8741.9416846639488</v>
      </c>
      <c r="BV48" s="3">
        <f>BV24*'North v N&amp;E Costs'!$T$2</f>
        <v>8665.5557864484381</v>
      </c>
      <c r="BW48" s="3">
        <f>BW24*'North v N&amp;E Costs'!$T$2</f>
        <v>8589.8373378289871</v>
      </c>
      <c r="BX48" s="3">
        <f>BX24*'North v N&amp;E Costs'!$T$2</f>
        <v>8514.7805067217414</v>
      </c>
      <c r="BY48" s="3">
        <f>BY24*'North v N&amp;E Costs'!$T$2</f>
        <v>8440.3795120028099</v>
      </c>
      <c r="BZ48" s="3">
        <f>BZ24*'North v N&amp;E Costs'!$T$2</f>
        <v>8366.628623062983</v>
      </c>
    </row>
    <row r="49" spans="2:29">
      <c r="B49" s="6" t="s">
        <v>38</v>
      </c>
      <c r="C49" s="35">
        <f>C48-C44</f>
        <v>4237848.8538264893</v>
      </c>
    </row>
    <row r="51" spans="2:29">
      <c r="C51" s="3"/>
    </row>
    <row r="52" spans="2:29">
      <c r="C52" s="3"/>
    </row>
    <row r="53" spans="2:29">
      <c r="B53" s="8" t="s">
        <v>39</v>
      </c>
      <c r="C53" s="18">
        <f>C24</f>
        <v>68340656.486705557</v>
      </c>
      <c r="D53" s="18"/>
    </row>
    <row r="54" spans="2:29">
      <c r="B54" s="8" t="s">
        <v>40</v>
      </c>
      <c r="C54" s="18"/>
      <c r="D54" s="18"/>
    </row>
    <row r="55" spans="2:29">
      <c r="B55" s="8" t="s">
        <v>41</v>
      </c>
      <c r="C55" s="18">
        <f>C53-C54</f>
        <v>68340656.486705557</v>
      </c>
      <c r="D55" s="18"/>
    </row>
    <row r="56" spans="2:29">
      <c r="B56" s="8" t="s">
        <v>42</v>
      </c>
      <c r="C56" s="18">
        <f>C55-C33</f>
        <v>61139243.919335835</v>
      </c>
      <c r="D56" s="18"/>
    </row>
    <row r="57" spans="2:29">
      <c r="C57" s="3"/>
    </row>
    <row r="58" spans="2:29">
      <c r="C58" s="3"/>
    </row>
    <row r="59" spans="2:29">
      <c r="C59" s="3"/>
    </row>
    <row r="60" spans="2:29">
      <c r="B60" s="46" t="s">
        <v>43</v>
      </c>
      <c r="C60" s="14">
        <f>'Cont. &amp; Benefits'!F4</f>
        <v>49472000</v>
      </c>
      <c r="D60" s="18"/>
    </row>
    <row r="61" spans="2:29">
      <c r="B61" s="6" t="s">
        <v>44</v>
      </c>
      <c r="C61" s="3">
        <f>C60*1.19</f>
        <v>58871680</v>
      </c>
      <c r="D61" s="18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2:29">
      <c r="B62" s="6" t="s">
        <v>45</v>
      </c>
      <c r="C62" s="3">
        <f>C61/(VLOOKUP(N3,'GDP Deflator'!$B$5:$C$115,2,FALSE)/VLOOKUP(2010,'GDP Deflator'!$B$5:$C$115,2,FALSE))</f>
        <v>47322410.432640001</v>
      </c>
      <c r="D62" s="18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2:29">
      <c r="B63" s="8" t="s">
        <v>46</v>
      </c>
      <c r="C63" s="3">
        <f>C62/N$4</f>
        <v>33547747.065794095</v>
      </c>
      <c r="D63" s="18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2:29">
      <c r="B64" s="6" t="s">
        <v>47</v>
      </c>
      <c r="C64" s="50">
        <f>C55-C63</f>
        <v>34792909.420911461</v>
      </c>
      <c r="D64" s="3">
        <f>C64-O26</f>
        <v>32804063.304251563</v>
      </c>
    </row>
    <row r="65" spans="2:4">
      <c r="B65" s="6" t="s">
        <v>48</v>
      </c>
      <c r="C65" s="3">
        <f>C64-C33</f>
        <v>27591496.853541739</v>
      </c>
      <c r="D65" s="18"/>
    </row>
    <row r="66" spans="2:4">
      <c r="C66" s="3"/>
    </row>
    <row r="67" spans="2:4">
      <c r="C67" s="3"/>
    </row>
  </sheetData>
  <sheetProtection algorithmName="SHA-512" hashValue="5DwMKKZd0hM3TbcXhc/eBE+ylH1HJ1+LzHc23a4ge+3yytm+jOy1DSLFVFkVCAyNxH/nSB/vdCJvydTZd+IKcA==" saltValue="B92/Igrx4RSPPObWn0D+F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9EFF3-631C-4462-A90C-FDBFEF2652FC}">
  <dimension ref="A2:K28"/>
  <sheetViews>
    <sheetView workbookViewId="0">
      <selection activeCell="I24" sqref="I24"/>
    </sheetView>
  </sheetViews>
  <sheetFormatPr defaultRowHeight="14.6"/>
  <cols>
    <col min="1" max="1" width="21.15234375" customWidth="1"/>
    <col min="2" max="2" width="13.3828125" customWidth="1"/>
    <col min="5" max="5" width="18.3046875" bestFit="1" customWidth="1"/>
    <col min="6" max="6" width="13.84375" bestFit="1" customWidth="1"/>
    <col min="9" max="9" width="41" customWidth="1"/>
    <col min="10" max="11" width="12.15234375" bestFit="1" customWidth="1"/>
    <col min="12" max="13" width="11.84375" bestFit="1" customWidth="1"/>
    <col min="14" max="14" width="10.15234375" bestFit="1" customWidth="1"/>
  </cols>
  <sheetData>
    <row r="2" spans="1:11">
      <c r="F2" t="s">
        <v>49</v>
      </c>
    </row>
    <row r="3" spans="1:11" ht="15" thickBot="1">
      <c r="B3" t="s">
        <v>50</v>
      </c>
      <c r="E3" s="39" t="s">
        <v>0</v>
      </c>
      <c r="F3" s="37">
        <f>'Cost Source'!N31</f>
        <v>104004727.15349999</v>
      </c>
      <c r="J3" t="s">
        <v>50</v>
      </c>
    </row>
    <row r="4" spans="1:11" ht="15.75" customHeight="1" thickTop="1" thickBot="1">
      <c r="A4" s="56" t="s">
        <v>51</v>
      </c>
      <c r="B4" s="64">
        <v>24108000</v>
      </c>
      <c r="E4" s="48" t="s">
        <v>52</v>
      </c>
      <c r="F4" s="36">
        <v>49472000</v>
      </c>
      <c r="G4" s="49"/>
      <c r="I4" s="56" t="s">
        <v>53</v>
      </c>
      <c r="J4" s="57">
        <v>3797505</v>
      </c>
    </row>
    <row r="5" spans="1:11" ht="15.75" customHeight="1" thickBot="1">
      <c r="A5" s="58" t="s">
        <v>54</v>
      </c>
      <c r="B5" s="60">
        <v>-535000</v>
      </c>
      <c r="E5" s="48" t="s">
        <v>55</v>
      </c>
      <c r="F5" s="36">
        <v>4000000</v>
      </c>
      <c r="I5" s="58" t="s">
        <v>56</v>
      </c>
      <c r="J5" s="59">
        <v>591206</v>
      </c>
    </row>
    <row r="6" spans="1:11" ht="15.75" customHeight="1" thickBot="1">
      <c r="A6" s="62" t="s">
        <v>14</v>
      </c>
      <c r="B6" s="65">
        <v>-98000</v>
      </c>
      <c r="E6" s="48" t="s">
        <v>57</v>
      </c>
      <c r="F6" s="36">
        <v>14000000</v>
      </c>
      <c r="I6" s="58" t="s">
        <v>58</v>
      </c>
      <c r="J6" s="60">
        <v>-2753000</v>
      </c>
    </row>
    <row r="7" spans="1:11" ht="15.75" customHeight="1" thickTop="1" thickBot="1">
      <c r="A7" s="66" t="s">
        <v>0</v>
      </c>
      <c r="B7" s="67">
        <v>23475000</v>
      </c>
      <c r="E7" s="48" t="s">
        <v>59</v>
      </c>
      <c r="F7" s="36">
        <v>27882</v>
      </c>
      <c r="I7" s="58" t="s">
        <v>60</v>
      </c>
      <c r="J7" s="61" t="s">
        <v>61</v>
      </c>
    </row>
    <row r="8" spans="1:11" ht="15.75" customHeight="1" thickTop="1" thickBot="1">
      <c r="A8" s="68"/>
      <c r="B8" s="47"/>
      <c r="E8" s="48" t="s">
        <v>62</v>
      </c>
      <c r="F8" s="36">
        <f>F3-(SUM(F4:F7))</f>
        <v>36504845.153499991</v>
      </c>
      <c r="I8" s="58" t="s">
        <v>63</v>
      </c>
      <c r="J8" s="59">
        <v>432000</v>
      </c>
    </row>
    <row r="9" spans="1:11" ht="15.75" customHeight="1" thickTop="1" thickBot="1">
      <c r="A9" s="69" t="s">
        <v>64</v>
      </c>
      <c r="B9" s="70" t="s">
        <v>0</v>
      </c>
      <c r="I9" s="58" t="s">
        <v>65</v>
      </c>
      <c r="J9" s="60">
        <v>-4099600</v>
      </c>
    </row>
    <row r="10" spans="1:11" ht="25.75" thickTop="1" thickBot="1">
      <c r="A10" s="58" t="s">
        <v>51</v>
      </c>
      <c r="B10" s="71">
        <v>39665000</v>
      </c>
      <c r="E10" s="48"/>
      <c r="F10" s="36"/>
      <c r="I10" s="58" t="s">
        <v>66</v>
      </c>
      <c r="J10" s="59">
        <v>23475000</v>
      </c>
    </row>
    <row r="11" spans="1:11" ht="15" thickBot="1">
      <c r="A11" s="58" t="s">
        <v>54</v>
      </c>
      <c r="B11" s="60">
        <v>-4607000</v>
      </c>
      <c r="E11" s="48"/>
      <c r="F11" s="36"/>
      <c r="I11" s="58" t="s">
        <v>67</v>
      </c>
      <c r="J11" s="59">
        <v>34945000</v>
      </c>
    </row>
    <row r="12" spans="1:11" ht="25.3" thickBot="1">
      <c r="A12" s="62" t="s">
        <v>14</v>
      </c>
      <c r="B12" s="65">
        <v>-113000</v>
      </c>
      <c r="I12" s="58" t="s">
        <v>68</v>
      </c>
      <c r="J12" s="145">
        <f>B25</f>
        <v>59767051.422216691</v>
      </c>
      <c r="K12" s="36">
        <v>-24126.106452226639</v>
      </c>
    </row>
    <row r="13" spans="1:11" ht="25.75" thickTop="1" thickBot="1">
      <c r="A13" s="66" t="s">
        <v>0</v>
      </c>
      <c r="B13" s="67">
        <v>34945000</v>
      </c>
      <c r="I13" s="62" t="s">
        <v>69</v>
      </c>
      <c r="J13" s="63">
        <v>2943000</v>
      </c>
    </row>
    <row r="14" spans="1:11" ht="15.75" customHeight="1" thickTop="1" thickBot="1">
      <c r="A14" s="68"/>
      <c r="B14" s="47"/>
    </row>
    <row r="15" spans="1:11" ht="15.75" customHeight="1" thickTop="1" thickBot="1">
      <c r="A15" s="69" t="s">
        <v>70</v>
      </c>
      <c r="B15" s="70" t="s">
        <v>0</v>
      </c>
      <c r="I15" s="73" t="s">
        <v>71</v>
      </c>
      <c r="J15" s="147">
        <f>SUM(J4:J13)</f>
        <v>119098162.42221668</v>
      </c>
      <c r="K15" s="36">
        <v>-24126.106452226639</v>
      </c>
    </row>
    <row r="16" spans="1:11" ht="15.75" customHeight="1" thickTop="1" thickBot="1">
      <c r="A16" s="58" t="s">
        <v>51</v>
      </c>
      <c r="B16" s="59">
        <v>43979000</v>
      </c>
      <c r="I16" s="73" t="s">
        <v>26</v>
      </c>
      <c r="J16" s="147">
        <f>'PVC DM@33.5%_All-DC'!C56</f>
        <v>61139243.919335835</v>
      </c>
      <c r="K16" s="36">
        <v>-83998.400459006429</v>
      </c>
    </row>
    <row r="17" spans="1:11" ht="15.75" customHeight="1" thickBot="1">
      <c r="A17" s="58" t="s">
        <v>54</v>
      </c>
      <c r="B17" s="59">
        <v>4547000</v>
      </c>
      <c r="I17" s="73" t="s">
        <v>72</v>
      </c>
      <c r="J17" s="147">
        <f>J15-J16</f>
        <v>57958918.502880849</v>
      </c>
      <c r="K17" s="36">
        <v>59872.29400677979</v>
      </c>
    </row>
    <row r="18" spans="1:11" ht="15.75" customHeight="1" thickBot="1">
      <c r="A18" s="62" t="s">
        <v>14</v>
      </c>
      <c r="B18" s="65">
        <v>-234000</v>
      </c>
      <c r="J18" s="53">
        <f>J15/J16</f>
        <v>1.9479822579969921</v>
      </c>
    </row>
    <row r="19" spans="1:11" ht="15.75" customHeight="1" thickTop="1" thickBot="1">
      <c r="A19" s="66" t="s">
        <v>0</v>
      </c>
      <c r="B19" s="72">
        <v>48292000</v>
      </c>
    </row>
    <row r="20" spans="1:11" ht="15.75" customHeight="1" thickTop="1" thickBot="1">
      <c r="A20" s="73"/>
      <c r="B20" s="47"/>
      <c r="I20" s="76" t="s">
        <v>73</v>
      </c>
      <c r="J20" s="51">
        <v>5413546</v>
      </c>
      <c r="K20" s="36"/>
    </row>
    <row r="21" spans="1:11" ht="15.75" customHeight="1" thickTop="1" thickBot="1">
      <c r="A21" s="69" t="s">
        <v>70</v>
      </c>
      <c r="B21" s="70" t="s">
        <v>0</v>
      </c>
      <c r="I21" s="77" t="s">
        <v>74</v>
      </c>
      <c r="J21" s="52">
        <v>20003000</v>
      </c>
      <c r="K21" s="53"/>
    </row>
    <row r="22" spans="1:11" ht="15.75" customHeight="1" thickTop="1" thickBot="1">
      <c r="A22" s="58" t="s">
        <v>75</v>
      </c>
      <c r="B22" s="59">
        <f>'PVC DM@33.5%_All-DC'!O46</f>
        <v>458114.29345602018</v>
      </c>
    </row>
    <row r="23" spans="1:11" ht="15.75" customHeight="1" thickBot="1">
      <c r="A23" s="58" t="s">
        <v>76</v>
      </c>
      <c r="B23" s="145">
        <f>'PVC DM@33.5%_All-DC'!D44</f>
        <v>18218349.696130395</v>
      </c>
      <c r="C23" s="36">
        <v>-24126.106452226639</v>
      </c>
      <c r="I23" t="s">
        <v>77</v>
      </c>
      <c r="J23" s="147">
        <f>J15+SUM(J20:J21)</f>
        <v>144514708.42221668</v>
      </c>
      <c r="K23" s="36">
        <v>-24126.106452226639</v>
      </c>
    </row>
    <row r="24" spans="1:11" ht="32.25" customHeight="1" thickTop="1" thickBot="1">
      <c r="A24" s="74" t="s">
        <v>78</v>
      </c>
      <c r="B24" s="65">
        <f>-'PVC DM@33.5%_All-DC'!C33</f>
        <v>-7201412.56736972</v>
      </c>
      <c r="I24" s="73" t="s">
        <v>26</v>
      </c>
      <c r="J24" s="147">
        <f>J16</f>
        <v>61139243.919335835</v>
      </c>
      <c r="K24" s="36">
        <v>-83998.400459006429</v>
      </c>
    </row>
    <row r="25" spans="1:11" ht="15.75" customHeight="1" thickTop="1" thickBot="1">
      <c r="A25" s="66" t="s">
        <v>79</v>
      </c>
      <c r="B25" s="146">
        <f>B19+B22+B23+B24</f>
        <v>59767051.422216691</v>
      </c>
      <c r="C25" s="36">
        <v>-24126.106452226639</v>
      </c>
      <c r="I25" s="73" t="s">
        <v>72</v>
      </c>
      <c r="J25" s="147">
        <f>J23-J24</f>
        <v>83375464.502880841</v>
      </c>
      <c r="K25" s="36">
        <v>59872.294006764889</v>
      </c>
    </row>
    <row r="26" spans="1:11" ht="15.45" thickTop="1" thickBot="1">
      <c r="A26" s="68"/>
      <c r="B26" s="47"/>
      <c r="J26" s="53">
        <f>J23/J24</f>
        <v>2.3636979975232015</v>
      </c>
    </row>
    <row r="27" spans="1:11" ht="25.75" thickTop="1" thickBot="1">
      <c r="A27" s="75" t="s">
        <v>80</v>
      </c>
      <c r="B27" s="67">
        <f>B7+B13+B25</f>
        <v>118187051.42221668</v>
      </c>
    </row>
    <row r="28" spans="1:11" ht="15" thickTop="1"/>
  </sheetData>
  <sheetProtection algorithmName="SHA-512" hashValue="K0zY84hW1CmaKF3V7PbP/kr6vbsJMSiOZGC8/TL7dHS8rXee7rlPh7BeFcBPj3ioDSuDPF7M6A9+H4vyuSaXlw==" saltValue="Pjn9/V+3r1/gA8t1Dupk9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4AD22-B91B-443B-BB4E-CF87EE825910}">
  <dimension ref="B2:DB91"/>
  <sheetViews>
    <sheetView zoomScale="85" zoomScaleNormal="85" workbookViewId="0">
      <selection activeCell="L27" sqref="L27"/>
    </sheetView>
  </sheetViews>
  <sheetFormatPr defaultRowHeight="14.6"/>
  <cols>
    <col min="3" max="3" width="14.53515625" customWidth="1"/>
    <col min="5" max="8" width="11.69140625" bestFit="1" customWidth="1"/>
    <col min="9" max="12" width="12.69140625" bestFit="1" customWidth="1"/>
    <col min="13" max="13" width="14" bestFit="1" customWidth="1"/>
    <col min="14" max="14" width="15.15234375" bestFit="1" customWidth="1"/>
    <col min="15" max="15" width="13.15234375" bestFit="1" customWidth="1"/>
    <col min="16" max="16" width="13.84375" bestFit="1" customWidth="1"/>
    <col min="17" max="17" width="9" bestFit="1" customWidth="1"/>
    <col min="18" max="18" width="13.69140625" bestFit="1" customWidth="1"/>
    <col min="19" max="19" width="11.53515625" bestFit="1" customWidth="1"/>
    <col min="24" max="24" width="10.3046875" bestFit="1" customWidth="1"/>
  </cols>
  <sheetData>
    <row r="2" spans="2:14">
      <c r="C2" s="100" t="s">
        <v>81</v>
      </c>
      <c r="D2" s="99" t="s">
        <v>82</v>
      </c>
      <c r="E2" s="99"/>
      <c r="F2" s="99"/>
      <c r="G2" s="99"/>
      <c r="H2" s="99"/>
      <c r="I2" s="99"/>
      <c r="J2" s="99"/>
      <c r="K2" s="99"/>
      <c r="L2" s="99"/>
      <c r="M2" s="99"/>
      <c r="N2" s="99"/>
    </row>
    <row r="3" spans="2:14">
      <c r="C3" s="95"/>
      <c r="D3" s="96" t="s">
        <v>83</v>
      </c>
      <c r="E3" s="96" t="s">
        <v>84</v>
      </c>
      <c r="F3" s="96" t="s">
        <v>85</v>
      </c>
      <c r="G3" s="96" t="s">
        <v>86</v>
      </c>
      <c r="H3" s="96" t="s">
        <v>87</v>
      </c>
      <c r="I3" s="96" t="s">
        <v>88</v>
      </c>
      <c r="J3" s="96" t="s">
        <v>89</v>
      </c>
      <c r="K3" s="96" t="s">
        <v>90</v>
      </c>
      <c r="L3" s="96" t="s">
        <v>91</v>
      </c>
      <c r="M3" s="96" t="s">
        <v>92</v>
      </c>
      <c r="N3" s="97" t="s">
        <v>93</v>
      </c>
    </row>
    <row r="4" spans="2:14">
      <c r="C4" s="98" t="s">
        <v>94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</row>
    <row r="5" spans="2:14">
      <c r="C5" s="101" t="s">
        <v>95</v>
      </c>
      <c r="D5" s="102"/>
      <c r="E5" s="102"/>
      <c r="F5" s="102"/>
      <c r="G5" s="102"/>
      <c r="H5" s="102"/>
      <c r="I5" s="102"/>
      <c r="J5" s="102">
        <v>21201.85</v>
      </c>
      <c r="K5" s="102"/>
      <c r="L5" s="102"/>
      <c r="M5" s="102">
        <v>150000</v>
      </c>
      <c r="N5" s="102">
        <f>SUM(N6:N7)</f>
        <v>171201.85</v>
      </c>
    </row>
    <row r="6" spans="2:14">
      <c r="C6" s="103" t="s">
        <v>96</v>
      </c>
      <c r="D6" s="104"/>
      <c r="E6" s="104"/>
      <c r="F6" s="107"/>
      <c r="G6" s="107"/>
      <c r="H6" s="107"/>
      <c r="I6" s="107"/>
      <c r="J6" s="107"/>
      <c r="K6" s="107"/>
      <c r="L6" s="107"/>
      <c r="M6" s="107"/>
      <c r="N6" s="107">
        <f>SUM(J6:M6)</f>
        <v>0</v>
      </c>
    </row>
    <row r="7" spans="2:14">
      <c r="B7" t="s">
        <v>97</v>
      </c>
      <c r="C7" s="103" t="s">
        <v>98</v>
      </c>
      <c r="D7" s="104"/>
      <c r="E7" s="104"/>
      <c r="F7" s="107"/>
      <c r="G7" s="107"/>
      <c r="H7" s="107"/>
      <c r="I7" s="107"/>
      <c r="J7" s="107">
        <v>21201.85</v>
      </c>
      <c r="K7" s="107"/>
      <c r="L7" s="107"/>
      <c r="M7" s="107">
        <v>150000</v>
      </c>
      <c r="N7" s="107">
        <f>SUM(J7:M7)</f>
        <v>171201.85</v>
      </c>
    </row>
    <row r="8" spans="2:14">
      <c r="C8" s="101" t="s">
        <v>99</v>
      </c>
      <c r="D8" s="102"/>
      <c r="E8" s="102"/>
      <c r="F8" s="108"/>
      <c r="G8" s="108"/>
      <c r="H8" s="108"/>
      <c r="I8" s="108"/>
      <c r="J8" s="108">
        <v>2066400</v>
      </c>
      <c r="K8" s="108"/>
      <c r="L8" s="108">
        <v>229600</v>
      </c>
      <c r="M8" s="108">
        <v>2585000</v>
      </c>
      <c r="N8" s="102">
        <f>SUM(N9:N10)</f>
        <v>4881000</v>
      </c>
    </row>
    <row r="9" spans="2:14">
      <c r="B9" t="s">
        <v>100</v>
      </c>
      <c r="C9" s="103" t="s">
        <v>13</v>
      </c>
      <c r="D9" s="104"/>
      <c r="E9" s="104"/>
      <c r="F9" s="107"/>
      <c r="G9" s="107"/>
      <c r="H9" s="107"/>
      <c r="I9" s="107"/>
      <c r="J9" s="107">
        <v>2066400</v>
      </c>
      <c r="K9" s="107"/>
      <c r="L9" s="107">
        <v>229600</v>
      </c>
      <c r="M9" s="107"/>
      <c r="N9" s="107">
        <f>SUM(J9:M9)</f>
        <v>2296000</v>
      </c>
    </row>
    <row r="10" spans="2:14">
      <c r="B10" t="s">
        <v>97</v>
      </c>
      <c r="C10" s="103" t="s">
        <v>101</v>
      </c>
      <c r="D10" s="104"/>
      <c r="E10" s="104"/>
      <c r="F10" s="107"/>
      <c r="G10" s="107"/>
      <c r="H10" s="107"/>
      <c r="I10" s="107"/>
      <c r="J10" s="107"/>
      <c r="K10" s="107"/>
      <c r="L10" s="107"/>
      <c r="M10" s="107">
        <v>2585000</v>
      </c>
      <c r="N10" s="107">
        <f>SUM(J10:M10)</f>
        <v>2585000</v>
      </c>
    </row>
    <row r="11" spans="2:14">
      <c r="C11" s="101" t="s">
        <v>102</v>
      </c>
      <c r="D11" s="102"/>
      <c r="E11" s="102"/>
      <c r="F11" s="108"/>
      <c r="G11" s="108"/>
      <c r="H11" s="108"/>
      <c r="I11" s="108"/>
      <c r="J11" s="108">
        <v>2648623.9517000001</v>
      </c>
      <c r="K11" s="108">
        <v>45592732.823566668</v>
      </c>
      <c r="L11" s="108">
        <v>39608115.60086666</v>
      </c>
      <c r="M11" s="108">
        <v>6161732.7912666667</v>
      </c>
      <c r="N11" s="102">
        <f>SUM(N12:N16)</f>
        <v>94011205.167399988</v>
      </c>
    </row>
    <row r="12" spans="2:14">
      <c r="B12" t="s">
        <v>97</v>
      </c>
      <c r="C12" s="103" t="s">
        <v>103</v>
      </c>
      <c r="D12" s="104"/>
      <c r="E12" s="104"/>
      <c r="F12" s="107"/>
      <c r="G12" s="107"/>
      <c r="H12" s="107"/>
      <c r="I12" s="107"/>
      <c r="J12" s="107">
        <v>1142638.5449999999</v>
      </c>
      <c r="K12" s="107">
        <v>41719460.783600003</v>
      </c>
      <c r="L12" s="107">
        <v>34925765.138099998</v>
      </c>
      <c r="M12" s="107">
        <v>3915105.9199000001</v>
      </c>
      <c r="N12" s="107">
        <f>SUM(J12:M12)</f>
        <v>81702970.386600003</v>
      </c>
    </row>
    <row r="13" spans="2:14">
      <c r="C13" s="103" t="s">
        <v>11</v>
      </c>
      <c r="D13" s="104"/>
      <c r="E13" s="104"/>
      <c r="F13" s="107"/>
      <c r="G13" s="107"/>
      <c r="H13" s="107"/>
      <c r="I13" s="107"/>
      <c r="J13" s="107"/>
      <c r="K13" s="107">
        <v>1952133.6666666667</v>
      </c>
      <c r="L13" s="107">
        <v>1952133.6666666667</v>
      </c>
      <c r="M13" s="107">
        <v>1952133.6666666667</v>
      </c>
      <c r="N13" s="107">
        <f>SUM(J13:M13)</f>
        <v>5856401</v>
      </c>
    </row>
    <row r="14" spans="2:14">
      <c r="B14" t="s">
        <v>97</v>
      </c>
      <c r="C14" s="103" t="s">
        <v>104</v>
      </c>
      <c r="D14" s="104"/>
      <c r="E14" s="104"/>
      <c r="F14" s="107"/>
      <c r="G14" s="107"/>
      <c r="H14" s="107"/>
      <c r="I14" s="107"/>
      <c r="J14" s="107">
        <v>1508001.9066999999</v>
      </c>
      <c r="K14" s="107">
        <v>734468.00039999979</v>
      </c>
      <c r="L14" s="107">
        <v>734468.00039999979</v>
      </c>
      <c r="M14" s="107"/>
      <c r="N14" s="107">
        <f>SUM(J14:M14)</f>
        <v>2976937.9074999993</v>
      </c>
    </row>
    <row r="15" spans="2:14">
      <c r="B15" s="44" t="s">
        <v>97</v>
      </c>
      <c r="C15" s="139" t="s">
        <v>105</v>
      </c>
      <c r="D15" s="104"/>
      <c r="E15" s="104"/>
      <c r="F15" s="107"/>
      <c r="G15" s="107"/>
      <c r="H15" s="107"/>
      <c r="I15" s="107"/>
      <c r="J15" s="107">
        <v>-1148.4456</v>
      </c>
      <c r="K15" s="107">
        <v>18843.890599999999</v>
      </c>
      <c r="L15" s="107">
        <v>42598.434000000001</v>
      </c>
      <c r="M15" s="107"/>
      <c r="N15" s="107">
        <f>SUM(J15:M15)</f>
        <v>60293.879000000001</v>
      </c>
    </row>
    <row r="16" spans="2:14">
      <c r="B16" s="44" t="s">
        <v>97</v>
      </c>
      <c r="C16" s="139" t="s">
        <v>106</v>
      </c>
      <c r="D16" s="104"/>
      <c r="E16" s="104"/>
      <c r="F16" s="107"/>
      <c r="G16" s="107"/>
      <c r="H16" s="107"/>
      <c r="I16" s="107"/>
      <c r="J16" s="107">
        <v>-868.05439999999999</v>
      </c>
      <c r="K16" s="107">
        <v>1167826.4823</v>
      </c>
      <c r="L16" s="107">
        <v>1953150.3617</v>
      </c>
      <c r="M16" s="107">
        <v>294493.2047</v>
      </c>
      <c r="N16" s="107">
        <f>SUM(J16:M16)</f>
        <v>3414601.9942999999</v>
      </c>
    </row>
    <row r="17" spans="2:15">
      <c r="C17" s="101" t="s">
        <v>107</v>
      </c>
      <c r="D17" s="102"/>
      <c r="E17" s="102"/>
      <c r="F17" s="108"/>
      <c r="G17" s="108"/>
      <c r="H17" s="108"/>
      <c r="I17" s="108"/>
      <c r="J17" s="108">
        <v>234977</v>
      </c>
      <c r="K17" s="108">
        <v>42000</v>
      </c>
      <c r="L17" s="108">
        <v>3500</v>
      </c>
      <c r="M17" s="108"/>
      <c r="N17" s="108">
        <f>SUM(N18)</f>
        <v>280477</v>
      </c>
    </row>
    <row r="18" spans="2:15">
      <c r="B18" t="s">
        <v>108</v>
      </c>
      <c r="C18" s="103" t="s">
        <v>109</v>
      </c>
      <c r="D18" s="104"/>
      <c r="E18" s="104"/>
      <c r="F18" s="107"/>
      <c r="G18" s="107"/>
      <c r="H18" s="107"/>
      <c r="I18" s="107"/>
      <c r="J18" s="107">
        <v>234977</v>
      </c>
      <c r="K18" s="107">
        <v>42000</v>
      </c>
      <c r="L18" s="107">
        <v>3500</v>
      </c>
      <c r="M18" s="107"/>
      <c r="N18" s="107">
        <f>SUM(J18:M18)</f>
        <v>280477</v>
      </c>
    </row>
    <row r="19" spans="2:15">
      <c r="C19" s="101" t="s">
        <v>110</v>
      </c>
      <c r="D19" s="102"/>
      <c r="E19" s="102"/>
      <c r="F19" s="108"/>
      <c r="G19" s="108"/>
      <c r="H19" s="108"/>
      <c r="I19" s="108"/>
      <c r="J19" s="108">
        <v>391135.96420000005</v>
      </c>
      <c r="K19" s="108">
        <v>1084864.2253</v>
      </c>
      <c r="L19" s="108">
        <v>1134034.0667999999</v>
      </c>
      <c r="M19" s="108">
        <v>138054.04550000001</v>
      </c>
      <c r="N19" s="108">
        <f>SUM(N20:N23)</f>
        <v>2748088.3018000005</v>
      </c>
    </row>
    <row r="20" spans="2:15">
      <c r="B20" t="s">
        <v>108</v>
      </c>
      <c r="C20" s="103" t="s">
        <v>111</v>
      </c>
      <c r="D20" s="104"/>
      <c r="E20" s="104"/>
      <c r="F20" s="107"/>
      <c r="G20" s="107"/>
      <c r="H20" s="107"/>
      <c r="I20" s="107"/>
      <c r="J20" s="107">
        <v>156923.11379999999</v>
      </c>
      <c r="K20" s="107">
        <v>135290.3512</v>
      </c>
      <c r="L20" s="107">
        <v>125012.52600000001</v>
      </c>
      <c r="M20" s="107">
        <v>60000</v>
      </c>
      <c r="N20" s="107">
        <f>SUM(J20:M20)</f>
        <v>477225.99099999998</v>
      </c>
    </row>
    <row r="21" spans="2:15">
      <c r="B21" t="s">
        <v>108</v>
      </c>
      <c r="C21" s="103" t="s">
        <v>112</v>
      </c>
      <c r="D21" s="104"/>
      <c r="E21" s="104"/>
      <c r="F21" s="107"/>
      <c r="G21" s="107"/>
      <c r="H21" s="107"/>
      <c r="I21" s="107"/>
      <c r="J21" s="107">
        <v>198485.87320000003</v>
      </c>
      <c r="K21" s="107">
        <v>880798.1231000002</v>
      </c>
      <c r="L21" s="107">
        <v>939594.57900000003</v>
      </c>
      <c r="M21" s="107">
        <v>69628.2117</v>
      </c>
      <c r="N21" s="107">
        <f>SUM(J21:M21)</f>
        <v>2088506.7870000002</v>
      </c>
    </row>
    <row r="22" spans="2:15">
      <c r="B22" t="s">
        <v>108</v>
      </c>
      <c r="C22" s="103" t="s">
        <v>113</v>
      </c>
      <c r="D22" s="104"/>
      <c r="E22" s="104"/>
      <c r="F22" s="107"/>
      <c r="G22" s="107"/>
      <c r="H22" s="107"/>
      <c r="I22" s="107"/>
      <c r="J22" s="107">
        <v>7738.71</v>
      </c>
      <c r="K22" s="107"/>
      <c r="L22" s="107"/>
      <c r="M22" s="107"/>
      <c r="N22" s="107">
        <f>SUM(J22:M22)</f>
        <v>7738.71</v>
      </c>
    </row>
    <row r="23" spans="2:15">
      <c r="B23" s="44" t="s">
        <v>108</v>
      </c>
      <c r="C23" s="139" t="s">
        <v>114</v>
      </c>
      <c r="D23" s="104"/>
      <c r="E23" s="104"/>
      <c r="F23" s="107"/>
      <c r="G23" s="107"/>
      <c r="H23" s="107"/>
      <c r="I23" s="107"/>
      <c r="J23" s="107">
        <v>27988.267199999998</v>
      </c>
      <c r="K23" s="107">
        <v>68775.751000000004</v>
      </c>
      <c r="L23" s="107">
        <v>69426.96179999999</v>
      </c>
      <c r="M23" s="107">
        <v>8425.8338000000003</v>
      </c>
      <c r="N23" s="107">
        <f>SUM(J23:M23)</f>
        <v>174616.81379999997</v>
      </c>
    </row>
    <row r="24" spans="2:15">
      <c r="C24" s="101" t="s">
        <v>115</v>
      </c>
      <c r="D24" s="102"/>
      <c r="E24" s="102"/>
      <c r="F24" s="108"/>
      <c r="G24" s="108"/>
      <c r="H24" s="108"/>
      <c r="I24" s="108"/>
      <c r="J24" s="108">
        <v>1474754.8343000002</v>
      </c>
      <c r="K24" s="108">
        <v>273000</v>
      </c>
      <c r="L24" s="108">
        <v>165000</v>
      </c>
      <c r="M24" s="108"/>
      <c r="N24" s="102">
        <f>SUM(N25:N29)</f>
        <v>1905656.5300000003</v>
      </c>
    </row>
    <row r="25" spans="2:15">
      <c r="B25" t="s">
        <v>108</v>
      </c>
      <c r="C25" s="103" t="s">
        <v>116</v>
      </c>
      <c r="D25" s="104"/>
      <c r="E25" s="104"/>
      <c r="F25" s="107"/>
      <c r="G25" s="107"/>
      <c r="H25" s="107"/>
      <c r="I25" s="107"/>
      <c r="J25" s="107">
        <v>709830.43</v>
      </c>
      <c r="K25" s="107"/>
      <c r="L25" s="107"/>
      <c r="M25" s="107"/>
      <c r="N25" s="107">
        <f t="shared" ref="N25:N31" si="0">SUM(J25:M25)</f>
        <v>709830.43</v>
      </c>
    </row>
    <row r="26" spans="2:15">
      <c r="B26" t="s">
        <v>108</v>
      </c>
      <c r="C26" s="103" t="s">
        <v>117</v>
      </c>
      <c r="D26" s="104"/>
      <c r="E26" s="104"/>
      <c r="F26" s="107"/>
      <c r="G26" s="107"/>
      <c r="H26" s="107"/>
      <c r="I26" s="107"/>
      <c r="J26" s="107">
        <v>408000</v>
      </c>
      <c r="K26" s="107">
        <v>273000</v>
      </c>
      <c r="L26" s="107">
        <v>165000</v>
      </c>
      <c r="M26" s="107"/>
      <c r="N26" s="107">
        <f t="shared" si="0"/>
        <v>846000</v>
      </c>
    </row>
    <row r="27" spans="2:15">
      <c r="B27" t="s">
        <v>108</v>
      </c>
      <c r="C27" s="103" t="s">
        <v>118</v>
      </c>
      <c r="D27" s="104"/>
      <c r="E27" s="104"/>
      <c r="F27" s="107"/>
      <c r="G27" s="107"/>
      <c r="H27" s="107"/>
      <c r="I27" s="107"/>
      <c r="J27" s="107">
        <v>14874.239999999998</v>
      </c>
      <c r="K27" s="107"/>
      <c r="L27" s="107"/>
      <c r="M27" s="107"/>
      <c r="N27" s="107">
        <f t="shared" si="0"/>
        <v>14874.239999999998</v>
      </c>
    </row>
    <row r="28" spans="2:15">
      <c r="B28" t="s">
        <v>97</v>
      </c>
      <c r="C28" s="103" t="s">
        <v>119</v>
      </c>
      <c r="D28" s="104"/>
      <c r="E28" s="104"/>
      <c r="F28" s="107"/>
      <c r="G28" s="107"/>
      <c r="H28" s="107"/>
      <c r="I28" s="107"/>
      <c r="J28" s="107"/>
      <c r="K28" s="107"/>
      <c r="L28" s="107"/>
      <c r="M28" s="107"/>
      <c r="N28" s="107">
        <f t="shared" si="0"/>
        <v>0</v>
      </c>
    </row>
    <row r="29" spans="2:15">
      <c r="B29" t="s">
        <v>97</v>
      </c>
      <c r="C29" s="103" t="s">
        <v>120</v>
      </c>
      <c r="D29" s="104"/>
      <c r="E29" s="104"/>
      <c r="F29" s="107"/>
      <c r="G29" s="107"/>
      <c r="H29" s="107"/>
      <c r="I29" s="107"/>
      <c r="J29" s="107">
        <v>334951.86</v>
      </c>
      <c r="K29" s="107"/>
      <c r="L29" s="107"/>
      <c r="M29" s="107"/>
      <c r="N29" s="107">
        <f t="shared" si="0"/>
        <v>334951.86</v>
      </c>
    </row>
    <row r="30" spans="2:15" ht="15" thickBot="1">
      <c r="B30" t="s">
        <v>108</v>
      </c>
      <c r="C30" s="139" t="s">
        <v>121</v>
      </c>
      <c r="D30" s="104"/>
      <c r="E30" s="104"/>
      <c r="F30" s="107"/>
      <c r="G30" s="107"/>
      <c r="H30" s="107"/>
      <c r="I30" s="107"/>
      <c r="J30" s="107">
        <v>7098.3042999999998</v>
      </c>
      <c r="K30" s="107"/>
      <c r="L30" s="107"/>
      <c r="M30" s="107"/>
      <c r="N30" s="107">
        <f t="shared" si="0"/>
        <v>7098.3042999999998</v>
      </c>
    </row>
    <row r="31" spans="2:15" ht="15" thickTop="1">
      <c r="C31" s="105" t="s">
        <v>93</v>
      </c>
      <c r="D31" s="106"/>
      <c r="E31" s="106"/>
      <c r="F31" s="109"/>
      <c r="G31" s="109"/>
      <c r="H31" s="109"/>
      <c r="I31" s="109"/>
      <c r="J31" s="109">
        <v>6837093.6002000002</v>
      </c>
      <c r="K31" s="109">
        <v>46992597.048866667</v>
      </c>
      <c r="L31" s="109">
        <v>41140249.667666659</v>
      </c>
      <c r="M31" s="109">
        <v>9034786.8367666677</v>
      </c>
      <c r="N31" s="109">
        <f t="shared" si="0"/>
        <v>104004727.15349999</v>
      </c>
      <c r="O31" t="s">
        <v>122</v>
      </c>
    </row>
    <row r="32" spans="2:15">
      <c r="N32" s="80">
        <f>SUM(J13:M13)</f>
        <v>5856401</v>
      </c>
      <c r="O32" t="s">
        <v>123</v>
      </c>
    </row>
    <row r="33" spans="4:18">
      <c r="N33" s="81">
        <f>N31-N32</f>
        <v>98148326.153499991</v>
      </c>
      <c r="O33" t="s">
        <v>124</v>
      </c>
    </row>
    <row r="39" spans="4:18">
      <c r="D39" s="41" t="s">
        <v>125</v>
      </c>
      <c r="F39" s="43">
        <v>2018</v>
      </c>
      <c r="G39" s="43">
        <v>2019</v>
      </c>
      <c r="H39" s="43">
        <v>2020</v>
      </c>
      <c r="I39" s="43">
        <v>2021</v>
      </c>
      <c r="J39" s="42">
        <v>2022</v>
      </c>
      <c r="K39" s="42">
        <v>2023</v>
      </c>
      <c r="L39" s="42">
        <v>2024</v>
      </c>
      <c r="M39" s="42">
        <v>2025</v>
      </c>
      <c r="P39" t="s">
        <v>126</v>
      </c>
      <c r="Q39" t="s">
        <v>127</v>
      </c>
      <c r="R39" t="s">
        <v>128</v>
      </c>
    </row>
    <row r="40" spans="4:18">
      <c r="F40" s="44"/>
      <c r="G40" s="44"/>
      <c r="H40" s="44"/>
      <c r="I40" s="44"/>
      <c r="O40" t="s">
        <v>129</v>
      </c>
      <c r="P40" s="40">
        <f>SUM(P41:P47)</f>
        <v>98148326.153499991</v>
      </c>
      <c r="Q40" s="40">
        <f t="shared" ref="Q40:R40" si="1">SUM(Q41:Q47)</f>
        <v>0</v>
      </c>
      <c r="R40" s="40">
        <f t="shared" si="1"/>
        <v>98148326.153499991</v>
      </c>
    </row>
    <row r="41" spans="4:18">
      <c r="D41" s="39" t="s">
        <v>130</v>
      </c>
      <c r="E41" t="s">
        <v>131</v>
      </c>
      <c r="F41" s="45"/>
      <c r="G41" s="45"/>
      <c r="H41" s="45"/>
      <c r="I41" s="45"/>
      <c r="J41" s="40">
        <f>SUM(J20:J23)+J18</f>
        <v>626112.96420000005</v>
      </c>
      <c r="K41" s="40">
        <f>SUM(K20:K23)+K18</f>
        <v>1126864.2253000003</v>
      </c>
      <c r="L41" s="40">
        <f>SUM(L20:L23)+L18</f>
        <v>1137534.0667999999</v>
      </c>
      <c r="M41" s="40">
        <f>SUM(M20:M23)+M18</f>
        <v>138054.04550000001</v>
      </c>
      <c r="N41" s="38"/>
      <c r="P41" s="40">
        <f t="shared" ref="P41:P47" si="2">SUM(F41:M41)</f>
        <v>3028565.3018000005</v>
      </c>
      <c r="Q41" s="40">
        <f t="shared" ref="Q41:Q47" si="3">SUM(F41:I41)</f>
        <v>0</v>
      </c>
      <c r="R41" s="40">
        <f>P41-Q41</f>
        <v>3028565.3018000005</v>
      </c>
    </row>
    <row r="42" spans="4:18">
      <c r="E42" t="s">
        <v>132</v>
      </c>
      <c r="F42" s="45"/>
      <c r="G42" s="45"/>
      <c r="H42" s="45"/>
      <c r="I42" s="45"/>
      <c r="J42" s="40">
        <f>SUM(J25:J27,J30)</f>
        <v>1139802.9743000001</v>
      </c>
      <c r="K42" s="40">
        <f t="shared" ref="K42:M42" si="4">SUM(K25:K27,K30)</f>
        <v>273000</v>
      </c>
      <c r="L42" s="40">
        <f t="shared" si="4"/>
        <v>165000</v>
      </c>
      <c r="M42" s="40">
        <f t="shared" si="4"/>
        <v>0</v>
      </c>
      <c r="P42" s="40">
        <f t="shared" si="2"/>
        <v>1577802.9743000001</v>
      </c>
      <c r="Q42" s="40">
        <f t="shared" si="3"/>
        <v>0</v>
      </c>
      <c r="R42" s="40">
        <f t="shared" ref="R42" si="5">P42-Q42</f>
        <v>1577802.9743000001</v>
      </c>
    </row>
    <row r="43" spans="4:18">
      <c r="D43" s="39" t="s">
        <v>13</v>
      </c>
      <c r="F43" s="45"/>
      <c r="G43" s="45"/>
      <c r="H43" s="45"/>
      <c r="I43" s="45"/>
      <c r="J43" s="40">
        <f>J9</f>
        <v>2066400</v>
      </c>
      <c r="K43" s="40">
        <f t="shared" ref="K43:M43" si="6">K9</f>
        <v>0</v>
      </c>
      <c r="L43" s="40">
        <f t="shared" si="6"/>
        <v>229600</v>
      </c>
      <c r="M43" s="40">
        <f t="shared" si="6"/>
        <v>0</v>
      </c>
      <c r="N43" s="38"/>
      <c r="P43" s="40">
        <f t="shared" si="2"/>
        <v>2296000</v>
      </c>
      <c r="Q43" s="40">
        <f t="shared" si="3"/>
        <v>0</v>
      </c>
      <c r="R43" s="40">
        <f>P43-Q43</f>
        <v>2296000</v>
      </c>
    </row>
    <row r="44" spans="4:18">
      <c r="D44" s="39" t="s">
        <v>133</v>
      </c>
      <c r="E44" t="s">
        <v>134</v>
      </c>
      <c r="F44" s="45"/>
      <c r="G44" s="45"/>
      <c r="H44" s="45"/>
      <c r="I44" s="45"/>
      <c r="J44" s="40">
        <f>J7</f>
        <v>21201.85</v>
      </c>
      <c r="K44" s="40">
        <f t="shared" ref="K44:M44" si="7">K7</f>
        <v>0</v>
      </c>
      <c r="L44" s="40">
        <f t="shared" si="7"/>
        <v>0</v>
      </c>
      <c r="M44" s="40">
        <f t="shared" si="7"/>
        <v>150000</v>
      </c>
      <c r="N44" s="38"/>
      <c r="P44" s="40">
        <f t="shared" si="2"/>
        <v>171201.85</v>
      </c>
      <c r="Q44" s="40">
        <f t="shared" si="3"/>
        <v>0</v>
      </c>
      <c r="R44" s="40">
        <f t="shared" ref="R44:R47" si="8">P44-Q44</f>
        <v>171201.85</v>
      </c>
    </row>
    <row r="45" spans="4:18">
      <c r="D45" s="39"/>
      <c r="E45" t="s">
        <v>135</v>
      </c>
      <c r="F45" s="45"/>
      <c r="G45" s="45"/>
      <c r="H45" s="45"/>
      <c r="I45" s="45"/>
      <c r="J45" s="40">
        <f>J29</f>
        <v>334951.86</v>
      </c>
      <c r="K45" s="40">
        <f t="shared" ref="K45:M45" si="9">K29</f>
        <v>0</v>
      </c>
      <c r="L45" s="40">
        <f t="shared" si="9"/>
        <v>0</v>
      </c>
      <c r="M45" s="40">
        <f t="shared" si="9"/>
        <v>0</v>
      </c>
      <c r="N45" s="38"/>
      <c r="P45" s="40">
        <f t="shared" si="2"/>
        <v>334951.86</v>
      </c>
      <c r="Q45" s="40">
        <f t="shared" si="3"/>
        <v>0</v>
      </c>
      <c r="R45" s="40">
        <f t="shared" si="8"/>
        <v>334951.86</v>
      </c>
    </row>
    <row r="46" spans="4:18">
      <c r="D46" s="39"/>
      <c r="E46" t="s">
        <v>136</v>
      </c>
      <c r="F46" s="45"/>
      <c r="G46" s="45"/>
      <c r="H46" s="45"/>
      <c r="I46" s="45"/>
      <c r="J46" s="40">
        <f>J12+J10+J16</f>
        <v>1141770.4905999999</v>
      </c>
      <c r="K46" s="40">
        <f t="shared" ref="K46:M46" si="10">K12+K10+K16</f>
        <v>42887287.265900001</v>
      </c>
      <c r="L46" s="40">
        <f t="shared" si="10"/>
        <v>36878915.499799997</v>
      </c>
      <c r="M46" s="40">
        <f t="shared" si="10"/>
        <v>6794599.1245999997</v>
      </c>
      <c r="N46" s="38"/>
      <c r="P46" s="40">
        <f t="shared" si="2"/>
        <v>87702572.380899996</v>
      </c>
      <c r="Q46" s="40">
        <f t="shared" si="3"/>
        <v>0</v>
      </c>
      <c r="R46" s="40">
        <f t="shared" si="8"/>
        <v>87702572.380899996</v>
      </c>
    </row>
    <row r="47" spans="4:18">
      <c r="E47" t="s">
        <v>137</v>
      </c>
      <c r="F47" s="45"/>
      <c r="G47" s="45"/>
      <c r="H47" s="45"/>
      <c r="I47" s="45"/>
      <c r="J47" s="40">
        <f>J14+J15</f>
        <v>1506853.4611</v>
      </c>
      <c r="K47" s="40">
        <f t="shared" ref="K47:M47" si="11">K14+K15</f>
        <v>753311.89099999983</v>
      </c>
      <c r="L47" s="40">
        <f t="shared" si="11"/>
        <v>777066.43439999979</v>
      </c>
      <c r="M47" s="40">
        <f t="shared" si="11"/>
        <v>0</v>
      </c>
      <c r="P47" s="40">
        <f t="shared" si="2"/>
        <v>3037231.7864999995</v>
      </c>
      <c r="Q47" s="40">
        <f t="shared" si="3"/>
        <v>0</v>
      </c>
      <c r="R47" s="40">
        <f t="shared" si="8"/>
        <v>3037231.7864999995</v>
      </c>
    </row>
    <row r="48" spans="4:18">
      <c r="F48" s="45"/>
      <c r="G48" s="45"/>
      <c r="H48" s="45"/>
      <c r="I48" s="45"/>
      <c r="J48" s="40"/>
      <c r="K48" s="40"/>
      <c r="L48" s="40"/>
      <c r="M48" s="40"/>
      <c r="P48" s="40"/>
    </row>
    <row r="49" spans="3:19">
      <c r="D49" s="41" t="s">
        <v>123</v>
      </c>
      <c r="F49" s="45"/>
      <c r="G49" s="45"/>
      <c r="H49" s="45"/>
      <c r="I49" s="45"/>
      <c r="J49" s="40">
        <f>J13</f>
        <v>0</v>
      </c>
      <c r="K49" s="40">
        <f t="shared" ref="K49:M49" si="12">K13</f>
        <v>1952133.6666666667</v>
      </c>
      <c r="L49" s="40">
        <f t="shared" si="12"/>
        <v>1952133.6666666667</v>
      </c>
      <c r="M49" s="40">
        <f t="shared" si="12"/>
        <v>1952133.6666666667</v>
      </c>
      <c r="P49" s="40">
        <f t="shared" ref="P49" si="13">SUM(F49:M49)</f>
        <v>5856401</v>
      </c>
    </row>
    <row r="50" spans="3:19">
      <c r="F50" s="45"/>
      <c r="G50" s="45"/>
      <c r="H50" s="45"/>
      <c r="I50" s="45"/>
      <c r="J50" s="40"/>
      <c r="K50" s="40"/>
      <c r="L50" s="40"/>
      <c r="M50" s="40"/>
      <c r="O50" t="s">
        <v>138</v>
      </c>
      <c r="P50" s="40">
        <f>SUM(P41:P49)</f>
        <v>104004727.15349999</v>
      </c>
    </row>
    <row r="51" spans="3:19">
      <c r="F51" s="45"/>
      <c r="G51" s="45"/>
      <c r="H51" s="45"/>
      <c r="I51" s="45"/>
      <c r="J51" s="54">
        <f>SUM(J52:J54)</f>
        <v>6837093.6002000002</v>
      </c>
      <c r="K51" s="54">
        <f t="shared" ref="K51:M51" si="14">SUM(K52:K54)</f>
        <v>45040463.382200003</v>
      </c>
      <c r="L51" s="54">
        <f t="shared" si="14"/>
        <v>39188116.000999995</v>
      </c>
      <c r="M51" s="54">
        <f t="shared" si="14"/>
        <v>7082653.1700999998</v>
      </c>
      <c r="N51" s="82">
        <f>SUM(J51:M51)</f>
        <v>98148326.153499991</v>
      </c>
    </row>
    <row r="52" spans="3:19">
      <c r="D52" t="s">
        <v>108</v>
      </c>
      <c r="F52" s="45"/>
      <c r="G52" s="45"/>
      <c r="H52" s="45"/>
      <c r="I52" s="45"/>
      <c r="J52" s="40">
        <f t="shared" ref="J52:M52" si="15">J41+J42</f>
        <v>1765915.9385000002</v>
      </c>
      <c r="K52" s="40">
        <f t="shared" si="15"/>
        <v>1399864.2253000003</v>
      </c>
      <c r="L52" s="40">
        <f t="shared" si="15"/>
        <v>1302534.0667999999</v>
      </c>
      <c r="M52" s="40">
        <f t="shared" si="15"/>
        <v>138054.04550000001</v>
      </c>
      <c r="N52" s="80"/>
      <c r="P52" s="40">
        <f>SUM(F52:N52)</f>
        <v>4606368.2761000004</v>
      </c>
      <c r="Q52" s="40">
        <f t="shared" ref="Q52:Q54" si="16">SUM(F52:I52)</f>
        <v>0</v>
      </c>
      <c r="R52" s="40">
        <f t="shared" ref="R52:R54" si="17">P52-Q52</f>
        <v>4606368.2761000004</v>
      </c>
    </row>
    <row r="53" spans="3:19">
      <c r="D53" t="s">
        <v>100</v>
      </c>
      <c r="F53" s="45"/>
      <c r="G53" s="45"/>
      <c r="H53" s="45"/>
      <c r="I53" s="45"/>
      <c r="J53" s="40">
        <f t="shared" ref="J53:M53" si="18">J43</f>
        <v>2066400</v>
      </c>
      <c r="K53" s="40">
        <f t="shared" si="18"/>
        <v>0</v>
      </c>
      <c r="L53" s="40">
        <f t="shared" si="18"/>
        <v>229600</v>
      </c>
      <c r="M53" s="40">
        <f t="shared" si="18"/>
        <v>0</v>
      </c>
      <c r="P53" s="40">
        <f t="shared" ref="P53:P54" si="19">SUM(F53:M53)</f>
        <v>2296000</v>
      </c>
      <c r="Q53" s="40">
        <f t="shared" si="16"/>
        <v>0</v>
      </c>
      <c r="R53" s="40">
        <f t="shared" si="17"/>
        <v>2296000</v>
      </c>
    </row>
    <row r="54" spans="3:19">
      <c r="D54" t="s">
        <v>97</v>
      </c>
      <c r="F54" s="45"/>
      <c r="G54" s="45"/>
      <c r="H54" s="45"/>
      <c r="I54" s="45"/>
      <c r="J54" s="40">
        <f t="shared" ref="J54:M54" si="20">SUM(J44:J47)</f>
        <v>3004777.6617000001</v>
      </c>
      <c r="K54" s="40">
        <f t="shared" si="20"/>
        <v>43640599.156900004</v>
      </c>
      <c r="L54" s="40">
        <f t="shared" si="20"/>
        <v>37655981.934199996</v>
      </c>
      <c r="M54" s="40">
        <f t="shared" si="20"/>
        <v>6944599.1245999997</v>
      </c>
      <c r="P54" s="40">
        <f t="shared" si="19"/>
        <v>91245957.877399996</v>
      </c>
      <c r="Q54" s="40">
        <f t="shared" si="16"/>
        <v>0</v>
      </c>
      <c r="R54" s="40">
        <f t="shared" si="17"/>
        <v>91245957.877399996</v>
      </c>
    </row>
    <row r="56" spans="3:19">
      <c r="D56" s="39" t="s">
        <v>129</v>
      </c>
      <c r="E56" s="39"/>
      <c r="F56" s="39"/>
      <c r="G56" s="39"/>
      <c r="H56" s="39"/>
      <c r="I56" s="39"/>
      <c r="J56" s="54">
        <f>SUM(J57:J59)</f>
        <v>5127820.2001499999</v>
      </c>
      <c r="K56" s="54">
        <f t="shared" ref="K56:M56" si="21">SUM(K57:K59)</f>
        <v>35489620.936700001</v>
      </c>
      <c r="L56" s="54">
        <f t="shared" si="21"/>
        <v>40651202.846299998</v>
      </c>
      <c r="M56" s="54">
        <f t="shared" si="21"/>
        <v>16879682.170349997</v>
      </c>
      <c r="N56" s="82">
        <f>SUM(J56:M56)</f>
        <v>98148326.153500006</v>
      </c>
    </row>
    <row r="57" spans="3:19">
      <c r="C57" s="142" t="s">
        <v>139</v>
      </c>
      <c r="D57" t="s">
        <v>108</v>
      </c>
      <c r="F57" s="45"/>
      <c r="G57" s="45"/>
      <c r="H57" s="45"/>
      <c r="I57" s="45"/>
      <c r="J57" s="40">
        <f>J52*9/12</f>
        <v>1324436.9538750001</v>
      </c>
      <c r="K57" s="40">
        <f t="shared" ref="K57:L59" si="22">J52*3/12+K52*9/12</f>
        <v>1491377.1536000003</v>
      </c>
      <c r="L57" s="40">
        <f t="shared" si="22"/>
        <v>1326866.6064250001</v>
      </c>
      <c r="M57" s="40">
        <f>L52*3/12+M52</f>
        <v>463687.56219999999</v>
      </c>
      <c r="N57" s="80">
        <f>N56-N33</f>
        <v>0</v>
      </c>
      <c r="P57" s="40">
        <f>SUM(F57:N57)</f>
        <v>4606368.2761000004</v>
      </c>
      <c r="Q57" s="40">
        <f t="shared" ref="Q57:Q59" si="23">SUM(F57:I57)</f>
        <v>0</v>
      </c>
      <c r="R57" s="40">
        <f t="shared" ref="R57:R59" si="24">P57-Q57</f>
        <v>4606368.2761000004</v>
      </c>
      <c r="S57" s="40"/>
    </row>
    <row r="58" spans="3:19">
      <c r="C58" s="90"/>
      <c r="D58" t="s">
        <v>100</v>
      </c>
      <c r="F58" s="45"/>
      <c r="G58" s="45"/>
      <c r="H58" s="45"/>
      <c r="I58" s="45"/>
      <c r="J58" s="40">
        <f>J53*9/12</f>
        <v>1549800</v>
      </c>
      <c r="K58" s="40">
        <f t="shared" si="22"/>
        <v>516600</v>
      </c>
      <c r="L58" s="40">
        <f t="shared" si="22"/>
        <v>172200</v>
      </c>
      <c r="M58" s="40">
        <f>L53*3/12+M53</f>
        <v>57400</v>
      </c>
      <c r="P58" s="40">
        <f t="shared" ref="P58:P59" si="25">SUM(F58:M58)</f>
        <v>2296000</v>
      </c>
      <c r="Q58" s="40">
        <f t="shared" si="23"/>
        <v>0</v>
      </c>
      <c r="R58" s="40">
        <f t="shared" si="24"/>
        <v>2296000</v>
      </c>
      <c r="S58" s="40"/>
    </row>
    <row r="59" spans="3:19">
      <c r="D59" t="s">
        <v>97</v>
      </c>
      <c r="F59" s="45"/>
      <c r="G59" s="45"/>
      <c r="H59" s="45"/>
      <c r="I59" s="45"/>
      <c r="J59" s="40">
        <f>J54*9/12</f>
        <v>2253583.2462749998</v>
      </c>
      <c r="K59" s="40">
        <f t="shared" si="22"/>
        <v>33481643.783100002</v>
      </c>
      <c r="L59" s="40">
        <f t="shared" si="22"/>
        <v>39152136.239874996</v>
      </c>
      <c r="M59" s="40">
        <f>L54*3/12+M54</f>
        <v>16358594.608149998</v>
      </c>
      <c r="P59" s="40">
        <f t="shared" si="25"/>
        <v>91245957.877400011</v>
      </c>
      <c r="Q59" s="40">
        <f t="shared" si="23"/>
        <v>0</v>
      </c>
      <c r="R59" s="40">
        <f t="shared" si="24"/>
        <v>91245957.877400011</v>
      </c>
      <c r="S59" s="40"/>
    </row>
    <row r="61" spans="3:19">
      <c r="D61" s="39" t="s">
        <v>129</v>
      </c>
      <c r="E61" s="39"/>
      <c r="F61" s="39"/>
      <c r="G61" s="39"/>
      <c r="H61" s="39"/>
      <c r="I61" s="39"/>
      <c r="J61" s="54">
        <f>SUM(J62:J64)</f>
        <v>6153384.2401800007</v>
      </c>
      <c r="K61" s="54">
        <f t="shared" ref="K61:M61" si="26">SUM(K62:K64)</f>
        <v>42587545.12404</v>
      </c>
      <c r="L61" s="54">
        <f t="shared" si="26"/>
        <v>48781443.415559992</v>
      </c>
      <c r="M61" s="54">
        <f t="shared" si="26"/>
        <v>20255618.604419995</v>
      </c>
      <c r="N61" s="82">
        <f>SUM(J61:M61)</f>
        <v>117777991.38419999</v>
      </c>
    </row>
    <row r="62" spans="3:19">
      <c r="C62" t="s">
        <v>140</v>
      </c>
      <c r="D62" t="s">
        <v>108</v>
      </c>
      <c r="F62" s="45"/>
      <c r="G62" s="45"/>
      <c r="H62" s="45"/>
      <c r="I62" s="45"/>
      <c r="J62" s="40">
        <f>J57*1.2</f>
        <v>1589324.3446500001</v>
      </c>
      <c r="K62" s="40">
        <f t="shared" ref="K62:M64" si="27">K57*1.2</f>
        <v>1789652.5843200004</v>
      </c>
      <c r="L62" s="40">
        <f t="shared" si="27"/>
        <v>1592239.9277100002</v>
      </c>
      <c r="M62" s="40">
        <f t="shared" si="27"/>
        <v>556425.07464000001</v>
      </c>
      <c r="P62" s="40">
        <f>SUM(F62:N62)</f>
        <v>5527641.9313200014</v>
      </c>
      <c r="Q62" s="40">
        <f t="shared" ref="Q62:Q64" si="28">SUM(F62:I62)</f>
        <v>0</v>
      </c>
      <c r="R62" s="40">
        <f t="shared" ref="R62:R64" si="29">P62-Q62</f>
        <v>5527641.9313200014</v>
      </c>
      <c r="S62" s="40"/>
    </row>
    <row r="63" spans="3:19">
      <c r="C63" t="s">
        <v>141</v>
      </c>
      <c r="D63" t="s">
        <v>100</v>
      </c>
      <c r="F63" s="45"/>
      <c r="G63" s="45"/>
      <c r="H63" s="45"/>
      <c r="I63" s="45"/>
      <c r="J63" s="40">
        <f>J58*1.2</f>
        <v>1859760</v>
      </c>
      <c r="K63" s="40">
        <f t="shared" si="27"/>
        <v>619920</v>
      </c>
      <c r="L63" s="40">
        <f t="shared" si="27"/>
        <v>206640</v>
      </c>
      <c r="M63" s="40">
        <f t="shared" si="27"/>
        <v>68880</v>
      </c>
      <c r="P63" s="40">
        <f t="shared" ref="P63:P64" si="30">SUM(F63:M63)</f>
        <v>2755200</v>
      </c>
      <c r="Q63" s="40">
        <f t="shared" si="28"/>
        <v>0</v>
      </c>
      <c r="R63" s="40">
        <f t="shared" si="29"/>
        <v>2755200</v>
      </c>
      <c r="S63" s="40"/>
    </row>
    <row r="64" spans="3:19">
      <c r="D64" t="s">
        <v>97</v>
      </c>
      <c r="F64" s="45"/>
      <c r="G64" s="45"/>
      <c r="H64" s="45"/>
      <c r="I64" s="45"/>
      <c r="J64" s="40">
        <f>J59*1.2</f>
        <v>2704299.8955299999</v>
      </c>
      <c r="K64" s="40">
        <f t="shared" si="27"/>
        <v>40177972.539719999</v>
      </c>
      <c r="L64" s="40">
        <f t="shared" si="27"/>
        <v>46982563.487849995</v>
      </c>
      <c r="M64" s="40">
        <f t="shared" si="27"/>
        <v>19630313.529779997</v>
      </c>
      <c r="P64" s="40">
        <f t="shared" si="30"/>
        <v>109495149.45288</v>
      </c>
      <c r="Q64" s="40">
        <f t="shared" si="28"/>
        <v>0</v>
      </c>
      <c r="R64" s="40">
        <f t="shared" si="29"/>
        <v>109495149.45288</v>
      </c>
      <c r="S64" s="40"/>
    </row>
    <row r="66" spans="3:106">
      <c r="C66" s="41" t="s">
        <v>142</v>
      </c>
      <c r="J66" t="s">
        <v>13</v>
      </c>
      <c r="K66" t="s">
        <v>143</v>
      </c>
      <c r="L66" t="s">
        <v>144</v>
      </c>
      <c r="M66" s="39" t="s">
        <v>0</v>
      </c>
    </row>
    <row r="67" spans="3:106">
      <c r="C67" t="s">
        <v>140</v>
      </c>
      <c r="I67">
        <v>2022</v>
      </c>
      <c r="J67" s="40">
        <f>J58</f>
        <v>1549800</v>
      </c>
      <c r="K67" s="40">
        <f>J59</f>
        <v>2253583.2462749998</v>
      </c>
      <c r="L67" s="40">
        <f>J57</f>
        <v>1324436.9538750001</v>
      </c>
      <c r="M67" s="54">
        <f>SUM(J67:L67)</f>
        <v>5127820.2001499999</v>
      </c>
      <c r="O67" s="40"/>
    </row>
    <row r="68" spans="3:106">
      <c r="C68" s="90" t="s">
        <v>145</v>
      </c>
      <c r="I68">
        <v>2023</v>
      </c>
      <c r="J68" s="40">
        <f>K58</f>
        <v>516600</v>
      </c>
      <c r="K68" s="40">
        <f>K59</f>
        <v>33481643.783100002</v>
      </c>
      <c r="L68" s="40">
        <f>K57</f>
        <v>1491377.1536000003</v>
      </c>
      <c r="M68" s="54">
        <f t="shared" ref="M68:M70" si="31">SUM(J68:L68)</f>
        <v>35489620.936700001</v>
      </c>
      <c r="O68" s="40"/>
    </row>
    <row r="69" spans="3:106">
      <c r="I69">
        <v>2024</v>
      </c>
      <c r="J69" s="40">
        <f>L58</f>
        <v>172200</v>
      </c>
      <c r="K69" s="40">
        <f>L59</f>
        <v>39152136.239874996</v>
      </c>
      <c r="L69" s="40">
        <f>L57</f>
        <v>1326866.6064250001</v>
      </c>
      <c r="M69" s="54">
        <f t="shared" si="31"/>
        <v>40651202.846299998</v>
      </c>
      <c r="O69" s="40"/>
    </row>
    <row r="70" spans="3:106">
      <c r="I70">
        <v>2025</v>
      </c>
      <c r="J70" s="40">
        <f>M58</f>
        <v>57400</v>
      </c>
      <c r="K70" s="40">
        <f>M59</f>
        <v>16358594.608149998</v>
      </c>
      <c r="L70" s="40">
        <f>M57</f>
        <v>463687.56219999999</v>
      </c>
      <c r="M70" s="54">
        <f t="shared" si="31"/>
        <v>16879682.170349997</v>
      </c>
      <c r="O70" s="40"/>
    </row>
    <row r="71" spans="3:106">
      <c r="I71" t="s">
        <v>0</v>
      </c>
      <c r="J71" s="40">
        <f>SUM(J67:J70)</f>
        <v>2296000</v>
      </c>
      <c r="K71" s="40">
        <f>SUM(K67:K70)</f>
        <v>91245957.877400011</v>
      </c>
      <c r="L71" s="40">
        <f>SUM(L67:L70)</f>
        <v>4606368.2761000004</v>
      </c>
      <c r="M71" s="54">
        <f t="shared" ref="M71" si="32">SUM(M67:M70)</f>
        <v>98148326.153500006</v>
      </c>
      <c r="O71" s="40"/>
    </row>
    <row r="72" spans="3:106">
      <c r="J72" s="40"/>
      <c r="K72" s="40"/>
      <c r="L72" s="40"/>
      <c r="M72" s="54"/>
      <c r="R72" s="111"/>
    </row>
    <row r="73" spans="3:106">
      <c r="C73" t="s">
        <v>140</v>
      </c>
      <c r="I73">
        <v>2022</v>
      </c>
      <c r="J73" s="40">
        <f>J63</f>
        <v>1859760</v>
      </c>
      <c r="K73" s="40">
        <f>J64</f>
        <v>2704299.8955299999</v>
      </c>
      <c r="L73" s="40">
        <f>J62</f>
        <v>1589324.3446500001</v>
      </c>
      <c r="M73" s="54">
        <f>SUM(J73:L73)</f>
        <v>6153384.2401800007</v>
      </c>
      <c r="N73" s="110">
        <f>J73/$J$77</f>
        <v>0.67500000000000004</v>
      </c>
      <c r="O73" s="110">
        <f>K73/$K$77</f>
        <v>2.469789674741496E-2</v>
      </c>
      <c r="P73" s="110">
        <f>L73/$L$77</f>
        <v>0.28752302779324007</v>
      </c>
      <c r="Q73" s="110">
        <f>M73/$M$77</f>
        <v>5.2245620492093754E-2</v>
      </c>
      <c r="S73" s="112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</row>
    <row r="74" spans="3:106">
      <c r="C74" t="s">
        <v>141</v>
      </c>
      <c r="I74">
        <v>2023</v>
      </c>
      <c r="J74" s="40">
        <f>K63</f>
        <v>619920</v>
      </c>
      <c r="K74" s="40">
        <f>K64</f>
        <v>40177972.539719999</v>
      </c>
      <c r="L74" s="40">
        <f>K62</f>
        <v>1789652.5843200004</v>
      </c>
      <c r="M74" s="54">
        <f t="shared" ref="M74:M76" si="33">SUM(J74:L74)</f>
        <v>42587545.12404</v>
      </c>
      <c r="N74" s="110">
        <f t="shared" ref="N74:N76" si="34">J74/$J$77</f>
        <v>0.22500000000000001</v>
      </c>
      <c r="O74" s="110">
        <f t="shared" ref="O74:O76" si="35">K74/$K$77</f>
        <v>0.36693837800559498</v>
      </c>
      <c r="P74" s="110">
        <f t="shared" ref="P74:P76" si="36">L74/$L$77</f>
        <v>0.32376420299218461</v>
      </c>
      <c r="Q74" s="110">
        <f>M74/$M$77</f>
        <v>0.36159170846373556</v>
      </c>
      <c r="S74" s="112"/>
    </row>
    <row r="75" spans="3:106">
      <c r="I75">
        <v>2024</v>
      </c>
      <c r="J75" s="40">
        <f>L63</f>
        <v>206640</v>
      </c>
      <c r="K75" s="40">
        <f>L64</f>
        <v>46982563.487849995</v>
      </c>
      <c r="L75" s="40">
        <f>L62</f>
        <v>1592239.9277100002</v>
      </c>
      <c r="M75" s="54">
        <f t="shared" si="33"/>
        <v>48781443.415559992</v>
      </c>
      <c r="N75" s="110">
        <f t="shared" si="34"/>
        <v>7.4999999999999997E-2</v>
      </c>
      <c r="O75" s="110">
        <f t="shared" si="35"/>
        <v>0.42908351395116745</v>
      </c>
      <c r="P75" s="110">
        <f t="shared" si="36"/>
        <v>0.28805048291718366</v>
      </c>
      <c r="Q75" s="110">
        <f>M75/$M$77</f>
        <v>0.41418131556032006</v>
      </c>
      <c r="S75" s="112"/>
    </row>
    <row r="76" spans="3:106">
      <c r="I76">
        <v>2025</v>
      </c>
      <c r="J76" s="40">
        <f>M63</f>
        <v>68880</v>
      </c>
      <c r="K76" s="40">
        <f>M64</f>
        <v>19630313.529779997</v>
      </c>
      <c r="L76" s="40">
        <f>M62</f>
        <v>556425.07464000001</v>
      </c>
      <c r="M76" s="54">
        <f t="shared" si="33"/>
        <v>20255618.604419995</v>
      </c>
      <c r="N76" s="110">
        <f t="shared" si="34"/>
        <v>2.5000000000000001E-2</v>
      </c>
      <c r="O76" s="110">
        <f t="shared" si="35"/>
        <v>0.17928021129582258</v>
      </c>
      <c r="P76" s="110">
        <f t="shared" si="36"/>
        <v>0.10066228629739149</v>
      </c>
      <c r="Q76" s="110">
        <f>M76/$M$77</f>
        <v>0.17198135548385063</v>
      </c>
      <c r="S76" s="112"/>
    </row>
    <row r="77" spans="3:106">
      <c r="I77" t="s">
        <v>0</v>
      </c>
      <c r="J77" s="40">
        <f>SUM(J73:J76)</f>
        <v>2755200</v>
      </c>
      <c r="K77" s="40">
        <f>SUM(K73:K76)</f>
        <v>109495149.45288</v>
      </c>
      <c r="L77" s="40">
        <f>SUM(L73:L76)</f>
        <v>5527641.9313200014</v>
      </c>
      <c r="M77" s="54">
        <f t="shared" ref="M77" si="37">SUM(M73:M76)</f>
        <v>117777991.38419999</v>
      </c>
      <c r="S77" s="112"/>
    </row>
    <row r="78" spans="3:106">
      <c r="M78" s="39"/>
    </row>
    <row r="79" spans="3:106">
      <c r="C79" s="41" t="s">
        <v>146</v>
      </c>
      <c r="J79" t="s">
        <v>13</v>
      </c>
      <c r="K79" t="s">
        <v>143</v>
      </c>
      <c r="L79" t="s">
        <v>144</v>
      </c>
      <c r="M79" s="39" t="s">
        <v>0</v>
      </c>
    </row>
    <row r="80" spans="3:106">
      <c r="C80" t="s">
        <v>140</v>
      </c>
      <c r="I80">
        <v>2037</v>
      </c>
      <c r="J80" s="40">
        <f>J67*(1.021^($I80-$I67))*'North v N&amp;E Costs'!T2</f>
        <v>709723.98047714797</v>
      </c>
      <c r="K80" s="40">
        <f>K67*(1.021^($I80-$I67))*'North v N&amp;E Costs'!T2</f>
        <v>1032018.3713272071</v>
      </c>
      <c r="L80" s="40">
        <f>L67*(1.021^($I80-$I67))*'North v N&amp;E Costs'!T2</f>
        <v>606519.98115575803</v>
      </c>
      <c r="M80" s="54">
        <f>SUM(J80:L80)</f>
        <v>2348262.332960113</v>
      </c>
    </row>
    <row r="81" spans="3:19">
      <c r="C81" s="90" t="s">
        <v>145</v>
      </c>
      <c r="I81">
        <v>2038</v>
      </c>
      <c r="J81" s="40">
        <f>J68*(1.021^($I81-$I68))*'North v N&amp;E Costs'!T2</f>
        <v>236574.66015904929</v>
      </c>
      <c r="K81" s="40">
        <f>K68*(1.021^($I81-$I68))*'North v N&amp;E Costs'!T2</f>
        <v>15332769.066111555</v>
      </c>
      <c r="L81" s="40">
        <f>L68*(1.021^($I81-$I68))*'North v N&amp;E Costs'!T2</f>
        <v>682969.499190651</v>
      </c>
      <c r="M81" s="54">
        <f t="shared" ref="M81:M83" si="38">SUM(J81:L81)</f>
        <v>16252313.225461256</v>
      </c>
      <c r="O81" s="40"/>
    </row>
    <row r="82" spans="3:19">
      <c r="I82">
        <v>2039</v>
      </c>
      <c r="J82" s="40">
        <f>J69*(1.021^($I82-$I69))*'North v N&amp;E Costs'!T2</f>
        <v>78858.220053016441</v>
      </c>
      <c r="K82" s="40">
        <f>K69*(1.021^($I82-$I69))*'North v N&amp;E Costs'!T2</f>
        <v>17929545.732576899</v>
      </c>
      <c r="L82" s="40">
        <f>L69*(1.021^($I82-$I69))*'North v N&amp;E Costs'!T2</f>
        <v>607632.62967747857</v>
      </c>
      <c r="M82" s="54">
        <f t="shared" si="38"/>
        <v>18616036.582307395</v>
      </c>
      <c r="O82" s="40"/>
    </row>
    <row r="83" spans="3:19">
      <c r="I83">
        <v>2040</v>
      </c>
      <c r="J83" s="40">
        <f>J70*(1.021^($I83-$I70))*'North v N&amp;E Costs'!T2</f>
        <v>26286.073351005474</v>
      </c>
      <c r="K83" s="40">
        <f>K70*(1.021^($I83-$I70))*'North v N&amp;E Costs'!T2</f>
        <v>7491345.2576514566</v>
      </c>
      <c r="L83" s="40">
        <f>L70*(1.021^($I83-$I70))*'North v N&amp;E Costs'!T2</f>
        <v>212343.6458525804</v>
      </c>
      <c r="M83" s="54">
        <f t="shared" si="38"/>
        <v>7729974.9768550424</v>
      </c>
      <c r="O83" s="40"/>
    </row>
    <row r="84" spans="3:19">
      <c r="I84" t="s">
        <v>0</v>
      </c>
      <c r="J84" s="40">
        <f>SUM(J80:J83)</f>
        <v>1051442.9340402193</v>
      </c>
      <c r="K84" s="40">
        <f>SUM(K80:K83)</f>
        <v>41785678.427667119</v>
      </c>
      <c r="L84" s="40">
        <f>SUM(L80:L83)</f>
        <v>2109465.755876468</v>
      </c>
      <c r="M84" s="54">
        <f t="shared" ref="M84" si="39">SUM(M80:M83)</f>
        <v>44946587.117583804</v>
      </c>
      <c r="O84" s="40"/>
    </row>
    <row r="85" spans="3:19">
      <c r="J85" s="40"/>
      <c r="K85" s="40"/>
      <c r="L85" s="40"/>
      <c r="M85" s="54"/>
      <c r="O85" s="40"/>
    </row>
    <row r="86" spans="3:19">
      <c r="C86" t="s">
        <v>140</v>
      </c>
      <c r="J86" t="s">
        <v>13</v>
      </c>
      <c r="K86" t="s">
        <v>143</v>
      </c>
      <c r="L86" t="s">
        <v>144</v>
      </c>
      <c r="M86" s="39" t="s">
        <v>0</v>
      </c>
      <c r="R86" s="111"/>
    </row>
    <row r="87" spans="3:19">
      <c r="C87" t="s">
        <v>141</v>
      </c>
      <c r="I87">
        <v>2037</v>
      </c>
      <c r="J87" s="40">
        <f>J73*(1.021^($I87-$I73))*'North v N&amp;E Costs'!T2</f>
        <v>851668.77657257742</v>
      </c>
      <c r="K87" s="40">
        <f>K73*(1.021^($I87-$I73))*'North v N&amp;E Costs'!T2</f>
        <v>1238422.0455926487</v>
      </c>
      <c r="L87" s="40">
        <f>L73*(1.021^($I87-$I73))*'North v N&amp;E Costs'!T2</f>
        <v>727823.97738690965</v>
      </c>
      <c r="M87" s="54">
        <f>SUM(J87:L87)</f>
        <v>2817914.7995521356</v>
      </c>
      <c r="N87" s="110">
        <f>J87/$J$91</f>
        <v>0.67500000000000004</v>
      </c>
      <c r="O87" s="110">
        <f>K87/$K$91</f>
        <v>2.469789674741496E-2</v>
      </c>
      <c r="P87" s="110">
        <f>L87/$L$91</f>
        <v>0.28752302779324013</v>
      </c>
      <c r="Q87" s="110">
        <f>M87/$M$91</f>
        <v>5.2245620492093747E-2</v>
      </c>
      <c r="S87" s="112"/>
    </row>
    <row r="88" spans="3:19">
      <c r="I88">
        <v>2038</v>
      </c>
      <c r="J88" s="40">
        <f>J74*(1.021^($I88-$I74))*'North v N&amp;E Costs'!T2</f>
        <v>283889.59219085914</v>
      </c>
      <c r="K88" s="40">
        <f>K74*(1.021^($I88-$I74))*'North v N&amp;E Costs'!T2</f>
        <v>18399322.879333865</v>
      </c>
      <c r="L88" s="40">
        <f>L74*(1.021^($I88-$I74))*'North v N&amp;E Costs'!T2</f>
        <v>819563.39902878134</v>
      </c>
      <c r="M88" s="54">
        <f t="shared" ref="M88:M90" si="40">SUM(J88:L88)</f>
        <v>19502775.870553505</v>
      </c>
      <c r="N88" s="110">
        <f t="shared" ref="N88:N90" si="41">J88/$J$91</f>
        <v>0.22500000000000001</v>
      </c>
      <c r="O88" s="110">
        <f t="shared" ref="O88:O90" si="42">K88/$K$91</f>
        <v>0.36693837800559498</v>
      </c>
      <c r="P88" s="110">
        <f t="shared" ref="P88:P90" si="43">L88/$L$91</f>
        <v>0.32376420299218467</v>
      </c>
      <c r="Q88" s="110">
        <f>M88/$M$91</f>
        <v>0.36159170846373556</v>
      </c>
      <c r="S88" s="112"/>
    </row>
    <row r="89" spans="3:19">
      <c r="I89">
        <v>2039</v>
      </c>
      <c r="J89" s="40">
        <f>J75*(1.021^($I89-$I75))*'North v N&amp;E Costs'!T2</f>
        <v>94629.864063619709</v>
      </c>
      <c r="K89" s="40">
        <f>K75*(1.021^($I89-$I75))*'North v N&amp;E Costs'!T2</f>
        <v>21515454.87909228</v>
      </c>
      <c r="L89" s="40">
        <f>L75*(1.021^($I89-$I75))*'North v N&amp;E Costs'!T2</f>
        <v>729159.15561297431</v>
      </c>
      <c r="M89" s="54">
        <f t="shared" si="40"/>
        <v>22339243.898768876</v>
      </c>
      <c r="N89" s="110">
        <f t="shared" si="41"/>
        <v>7.4999999999999997E-2</v>
      </c>
      <c r="O89" s="110">
        <f t="shared" si="42"/>
        <v>0.42908351395116739</v>
      </c>
      <c r="P89" s="110">
        <f t="shared" si="43"/>
        <v>0.28805048291718371</v>
      </c>
      <c r="Q89" s="110">
        <f>M89/$M$91</f>
        <v>0.41418131556032012</v>
      </c>
      <c r="S89" s="112"/>
    </row>
    <row r="90" spans="3:19">
      <c r="I90">
        <v>2040</v>
      </c>
      <c r="J90" s="40">
        <f>J76*(1.021^($I90-$I76))*'North v N&amp;E Costs'!T2</f>
        <v>31543.288021206572</v>
      </c>
      <c r="K90" s="40">
        <f>K76*(1.021^($I90-$I76))*'North v N&amp;E Costs'!T2</f>
        <v>8989614.3091817461</v>
      </c>
      <c r="L90" s="40">
        <f>L76*(1.021^($I90-$I76))*'North v N&amp;E Costs'!T2</f>
        <v>254812.37502309651</v>
      </c>
      <c r="M90" s="54">
        <f t="shared" si="40"/>
        <v>9275969.9722260498</v>
      </c>
      <c r="N90" s="110">
        <f t="shared" si="41"/>
        <v>2.5000000000000001E-2</v>
      </c>
      <c r="O90" s="110">
        <f t="shared" si="42"/>
        <v>0.17928021129582253</v>
      </c>
      <c r="P90" s="110">
        <f t="shared" si="43"/>
        <v>0.10066228629739152</v>
      </c>
      <c r="Q90" s="110">
        <f>M90/$M$91</f>
        <v>0.17198135548385063</v>
      </c>
      <c r="S90" s="112"/>
    </row>
    <row r="91" spans="3:19">
      <c r="I91" t="s">
        <v>0</v>
      </c>
      <c r="J91" s="40">
        <f>SUM(J87:J90)</f>
        <v>1261731.5208482628</v>
      </c>
      <c r="K91" s="40">
        <f>SUM(K87:K90)</f>
        <v>50142814.113200545</v>
      </c>
      <c r="L91" s="40">
        <f>SUM(L87:L90)</f>
        <v>2531358.9070517616</v>
      </c>
      <c r="M91" s="54">
        <f t="shared" ref="M91" si="44">SUM(M87:M90)</f>
        <v>53935904.541100562</v>
      </c>
      <c r="S91" s="112"/>
    </row>
  </sheetData>
  <sheetProtection algorithmName="SHA-512" hashValue="WLI+DTcvakR86RFWNlRUuyZYbk6x6qcwjDD1HU6F7Q4eyMiLqnv9yhLTiGrsZdXrkzNNziYSG1crBZL7HspMEw==" saltValue="uFdBGS6tfvvErdXRi5Bay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90" verticalDpi="9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06763-40C7-4744-88C1-C6241FAFAA78}">
  <dimension ref="A1:T175"/>
  <sheetViews>
    <sheetView zoomScale="85" zoomScaleNormal="85" workbookViewId="0">
      <selection activeCell="N22" sqref="N22"/>
    </sheetView>
  </sheetViews>
  <sheetFormatPr defaultRowHeight="14.6"/>
  <cols>
    <col min="2" max="2" width="14" customWidth="1"/>
    <col min="4" max="4" width="16.69140625" customWidth="1"/>
    <col min="5" max="5" width="13.84375" bestFit="1" customWidth="1"/>
    <col min="6" max="6" width="10.69140625" bestFit="1" customWidth="1"/>
    <col min="7" max="7" width="11.69140625" bestFit="1" customWidth="1"/>
    <col min="8" max="8" width="10.69140625" bestFit="1" customWidth="1"/>
    <col min="9" max="9" width="9.69140625" bestFit="1" customWidth="1"/>
    <col min="14" max="14" width="30.53515625" customWidth="1"/>
    <col min="17" max="17" width="12.53515625" bestFit="1" customWidth="1"/>
    <col min="18" max="18" width="11.69140625" bestFit="1" customWidth="1"/>
    <col min="19" max="19" width="13.15234375" style="87" bestFit="1" customWidth="1"/>
  </cols>
  <sheetData>
    <row r="1" spans="1:20" ht="43.75">
      <c r="B1" t="s">
        <v>147</v>
      </c>
      <c r="Q1" s="111" t="s">
        <v>148</v>
      </c>
      <c r="R1" s="134" t="s">
        <v>149</v>
      </c>
      <c r="S1" s="133" t="s">
        <v>150</v>
      </c>
      <c r="T1" s="135" t="s">
        <v>151</v>
      </c>
    </row>
    <row r="2" spans="1:20">
      <c r="Q2" s="88">
        <f>SUM(Q3:Q28)</f>
        <v>82911810</v>
      </c>
      <c r="S2" s="89">
        <f>SUM(S3:S28)</f>
        <v>27799954.674465191</v>
      </c>
      <c r="T2" s="91">
        <f>S2/Q2</f>
        <v>0.33529547448626668</v>
      </c>
    </row>
    <row r="3" spans="1:20">
      <c r="C3" t="s">
        <v>152</v>
      </c>
      <c r="N3" s="39" t="s">
        <v>153</v>
      </c>
      <c r="Q3" s="113">
        <v>29604066.760000002</v>
      </c>
      <c r="R3" s="79">
        <f>$D$5</f>
        <v>0.39244640068152775</v>
      </c>
      <c r="S3" s="136">
        <f>Q3*R3</f>
        <v>11618009.445497658</v>
      </c>
    </row>
    <row r="4" spans="1:20">
      <c r="B4" s="39" t="s">
        <v>148</v>
      </c>
      <c r="C4" s="39">
        <v>7043</v>
      </c>
      <c r="D4" s="39"/>
      <c r="N4" s="39"/>
      <c r="Q4" s="113"/>
      <c r="S4" s="136">
        <f t="shared" ref="S4:S28" si="0">Q4*R4</f>
        <v>0</v>
      </c>
    </row>
    <row r="5" spans="1:20">
      <c r="B5" s="39" t="s">
        <v>154</v>
      </c>
      <c r="C5" s="39">
        <v>2764</v>
      </c>
      <c r="D5" s="85">
        <f>C5/C4</f>
        <v>0.39244640068152775</v>
      </c>
      <c r="N5" s="132" t="s">
        <v>155</v>
      </c>
      <c r="Q5" s="113">
        <v>607854.80000000005</v>
      </c>
      <c r="R5" s="78">
        <f>F11</f>
        <v>0.5618817120283901</v>
      </c>
      <c r="S5" s="136">
        <f t="shared" si="0"/>
        <v>341542.49568867468</v>
      </c>
    </row>
    <row r="6" spans="1:20">
      <c r="N6" s="39" t="s">
        <v>156</v>
      </c>
      <c r="Q6" s="113">
        <v>6007085.6200000001</v>
      </c>
      <c r="R6" s="78">
        <f>I17</f>
        <v>0.25711485424356856</v>
      </c>
      <c r="S6" s="136">
        <f t="shared" si="0"/>
        <v>1544510.9436149367</v>
      </c>
    </row>
    <row r="7" spans="1:20">
      <c r="N7" s="39" t="s">
        <v>157</v>
      </c>
      <c r="Q7" s="113">
        <v>259153.17</v>
      </c>
      <c r="R7" s="79">
        <f>$D$5</f>
        <v>0.39244640068152775</v>
      </c>
      <c r="S7" s="136">
        <f t="shared" si="0"/>
        <v>101703.72879170808</v>
      </c>
    </row>
    <row r="8" spans="1:20" ht="30.75" customHeight="1">
      <c r="B8" s="132" t="s">
        <v>155</v>
      </c>
      <c r="N8" s="39" t="s">
        <v>158</v>
      </c>
      <c r="Q8" s="113">
        <v>1158102.0900000001</v>
      </c>
      <c r="R8" s="55">
        <f>H27/Q8</f>
        <v>0.4448300840213491</v>
      </c>
      <c r="S8" s="136">
        <f t="shared" si="0"/>
        <v>515158.65</v>
      </c>
    </row>
    <row r="9" spans="1:20">
      <c r="A9" t="s">
        <v>159</v>
      </c>
      <c r="B9" t="s">
        <v>160</v>
      </c>
      <c r="C9">
        <v>1</v>
      </c>
      <c r="D9" s="113">
        <v>108664</v>
      </c>
      <c r="E9" s="55">
        <f>D9/$D$15</f>
        <v>0.17912589254688324</v>
      </c>
      <c r="N9" s="39" t="s">
        <v>161</v>
      </c>
      <c r="Q9" s="113">
        <v>178384.18</v>
      </c>
      <c r="R9" s="79">
        <f>$D$5</f>
        <v>0.39244640068152775</v>
      </c>
      <c r="S9" s="136">
        <f t="shared" si="0"/>
        <v>70006.229379525772</v>
      </c>
    </row>
    <row r="10" spans="1:20">
      <c r="A10" t="s">
        <v>159</v>
      </c>
      <c r="B10" t="s">
        <v>160</v>
      </c>
      <c r="C10">
        <v>2</v>
      </c>
      <c r="D10" s="113">
        <v>167041</v>
      </c>
      <c r="E10" s="55">
        <f t="shared" ref="E10:E14" si="1">D10/$D$15</f>
        <v>0.27535677148755727</v>
      </c>
      <c r="N10" s="39" t="s">
        <v>162</v>
      </c>
      <c r="Q10" s="113">
        <v>6485541.5300000003</v>
      </c>
      <c r="R10" s="55">
        <f>H51/Q10</f>
        <v>0.40974568240872855</v>
      </c>
      <c r="S10" s="136">
        <f t="shared" si="0"/>
        <v>2657422.6399999997</v>
      </c>
    </row>
    <row r="11" spans="1:20">
      <c r="A11" s="44" t="s">
        <v>159</v>
      </c>
      <c r="B11" t="s">
        <v>160</v>
      </c>
      <c r="C11">
        <v>3</v>
      </c>
      <c r="D11" s="113">
        <v>65152</v>
      </c>
      <c r="E11" s="55">
        <f t="shared" si="1"/>
        <v>0.10739904799394959</v>
      </c>
      <c r="F11" s="78">
        <f>SUM(E9:E11)</f>
        <v>0.5618817120283901</v>
      </c>
      <c r="N11" s="39" t="s">
        <v>163</v>
      </c>
      <c r="Q11" s="113">
        <v>10950155.74</v>
      </c>
      <c r="R11" s="79">
        <f>$D$5</f>
        <v>0.39244640068152775</v>
      </c>
      <c r="S11" s="136">
        <f t="shared" si="0"/>
        <v>4297349.2070651716</v>
      </c>
    </row>
    <row r="12" spans="1:20">
      <c r="B12" t="s">
        <v>160</v>
      </c>
      <c r="C12">
        <v>4</v>
      </c>
      <c r="D12" s="113">
        <v>72382</v>
      </c>
      <c r="E12" s="55">
        <f t="shared" si="1"/>
        <v>0.11931725644489899</v>
      </c>
      <c r="N12" s="39" t="s">
        <v>164</v>
      </c>
      <c r="Q12" s="113">
        <v>1960405.45</v>
      </c>
      <c r="R12" s="55">
        <f>G74/Q12</f>
        <v>0.20444272892630452</v>
      </c>
      <c r="S12" s="136">
        <f t="shared" si="0"/>
        <v>400790.64</v>
      </c>
    </row>
    <row r="13" spans="1:20">
      <c r="B13" t="s">
        <v>160</v>
      </c>
      <c r="C13">
        <v>5</v>
      </c>
      <c r="D13" s="113">
        <v>75390.600000000006</v>
      </c>
      <c r="E13" s="55">
        <f t="shared" si="1"/>
        <v>0.12427674772367166</v>
      </c>
      <c r="N13" s="39" t="s">
        <v>165</v>
      </c>
      <c r="Q13" s="113">
        <v>7188652.0099999998</v>
      </c>
      <c r="R13" s="55">
        <f>SUM(G82:G86)/Q13</f>
        <v>0.43346700684152328</v>
      </c>
      <c r="S13" s="136">
        <f t="shared" si="0"/>
        <v>3116043.47</v>
      </c>
    </row>
    <row r="14" spans="1:20">
      <c r="B14" t="s">
        <v>160</v>
      </c>
      <c r="C14">
        <v>6</v>
      </c>
      <c r="D14" s="113">
        <v>118005.2</v>
      </c>
      <c r="E14" s="55">
        <f t="shared" si="1"/>
        <v>0.19452428380303935</v>
      </c>
      <c r="N14" s="39" t="s">
        <v>166</v>
      </c>
      <c r="Q14" s="113">
        <v>965845.4</v>
      </c>
      <c r="R14" s="78">
        <f>H119/Q14</f>
        <v>0.42570785138076966</v>
      </c>
      <c r="S14" s="136">
        <f t="shared" si="0"/>
        <v>411167.97000000003</v>
      </c>
    </row>
    <row r="15" spans="1:20">
      <c r="D15" s="113">
        <f>SUM(D9:D14)</f>
        <v>606634.79999999993</v>
      </c>
      <c r="N15" s="39" t="s">
        <v>167</v>
      </c>
      <c r="Q15" s="113">
        <v>1815460.01</v>
      </c>
      <c r="R15" s="55">
        <f>SUM(G89:G93)/Q15</f>
        <v>0.40449443995188855</v>
      </c>
      <c r="S15" s="136">
        <f t="shared" si="0"/>
        <v>734343.48</v>
      </c>
    </row>
    <row r="16" spans="1:20">
      <c r="B16" s="39" t="s">
        <v>156</v>
      </c>
      <c r="H16" t="s">
        <v>159</v>
      </c>
      <c r="N16" s="39" t="s">
        <v>168</v>
      </c>
      <c r="Q16" s="113">
        <v>472420.1</v>
      </c>
      <c r="R16" s="78">
        <f>H134/Q16</f>
        <v>0.41317600584733799</v>
      </c>
      <c r="S16" s="136">
        <f t="shared" si="0"/>
        <v>195192.65</v>
      </c>
    </row>
    <row r="17" spans="1:19">
      <c r="B17" t="s">
        <v>169</v>
      </c>
      <c r="G17" s="113">
        <v>6007085.6200000001</v>
      </c>
      <c r="H17" s="115">
        <f>G18+G23*D5+G24*D5</f>
        <v>1544510.9436149367</v>
      </c>
      <c r="I17" s="55">
        <f>H17/G17</f>
        <v>0.25711485424356856</v>
      </c>
      <c r="N17" s="39" t="s">
        <v>170</v>
      </c>
      <c r="Q17" s="113">
        <v>34850.980000000003</v>
      </c>
      <c r="R17" s="79">
        <f>$D$5</f>
        <v>0.39244640068152775</v>
      </c>
      <c r="S17" s="136">
        <f t="shared" si="0"/>
        <v>13677.141661223912</v>
      </c>
    </row>
    <row r="18" spans="1:19">
      <c r="A18" t="s">
        <v>159</v>
      </c>
      <c r="B18" t="s">
        <v>171</v>
      </c>
      <c r="C18" t="s">
        <v>172</v>
      </c>
      <c r="D18" t="s">
        <v>173</v>
      </c>
      <c r="G18" s="113">
        <v>125532.76</v>
      </c>
      <c r="H18" s="55">
        <f>G18/SUM($G$18:$G$22)</f>
        <v>5.2494278132398271E-2</v>
      </c>
      <c r="N18" s="39" t="s">
        <v>174</v>
      </c>
      <c r="Q18" s="113">
        <v>105538.2</v>
      </c>
      <c r="R18" s="78"/>
      <c r="S18" s="136">
        <f t="shared" si="0"/>
        <v>0</v>
      </c>
    </row>
    <row r="19" spans="1:19">
      <c r="B19" t="s">
        <v>175</v>
      </c>
      <c r="C19" t="s">
        <v>172</v>
      </c>
      <c r="D19" t="s">
        <v>173</v>
      </c>
      <c r="G19" s="113">
        <v>160722.76</v>
      </c>
      <c r="H19" s="55">
        <f t="shared" ref="H19:H22" si="2">G19/SUM($G$18:$G$22)</f>
        <v>6.7209748799012287E-2</v>
      </c>
      <c r="N19" s="39" t="s">
        <v>176</v>
      </c>
      <c r="Q19" s="113">
        <v>290883.34999999998</v>
      </c>
      <c r="R19" s="78">
        <f>H148/Q19</f>
        <v>0.51427835247359466</v>
      </c>
      <c r="S19" s="136">
        <f t="shared" si="0"/>
        <v>149595.00999999998</v>
      </c>
    </row>
    <row r="20" spans="1:19">
      <c r="B20" t="s">
        <v>177</v>
      </c>
      <c r="C20" t="s">
        <v>178</v>
      </c>
      <c r="D20" t="s">
        <v>173</v>
      </c>
      <c r="G20" s="113">
        <v>272295</v>
      </c>
      <c r="H20" s="55">
        <f t="shared" si="2"/>
        <v>0.1138661291607178</v>
      </c>
      <c r="N20" s="39" t="s">
        <v>179</v>
      </c>
      <c r="Q20" s="113">
        <v>569212.78</v>
      </c>
      <c r="R20" s="78">
        <f>H161/Q20</f>
        <v>0.5623611437536592</v>
      </c>
      <c r="S20" s="136">
        <f t="shared" si="0"/>
        <v>320103.15000000002</v>
      </c>
    </row>
    <row r="21" spans="1:19" ht="29.15">
      <c r="B21" t="s">
        <v>180</v>
      </c>
      <c r="C21" t="s">
        <v>181</v>
      </c>
      <c r="D21" t="s">
        <v>173</v>
      </c>
      <c r="G21" s="113">
        <v>918225.2</v>
      </c>
      <c r="H21" s="55">
        <f t="shared" si="2"/>
        <v>0.38397601579840218</v>
      </c>
      <c r="N21" s="132" t="s">
        <v>182</v>
      </c>
      <c r="Q21" s="113">
        <v>154677.39000000001</v>
      </c>
      <c r="R21" s="79">
        <f>$D$5</f>
        <v>0.39244640068152775</v>
      </c>
      <c r="S21" s="136">
        <f t="shared" si="0"/>
        <v>60702.584972312936</v>
      </c>
    </row>
    <row r="22" spans="1:19">
      <c r="B22" t="s">
        <v>181</v>
      </c>
      <c r="C22" t="s">
        <v>173</v>
      </c>
      <c r="G22" s="113">
        <v>914585.1</v>
      </c>
      <c r="H22" s="55">
        <f t="shared" si="2"/>
        <v>0.38245382810946948</v>
      </c>
      <c r="N22" s="39" t="s">
        <v>183</v>
      </c>
      <c r="Q22" s="113">
        <v>1109985.8400000001</v>
      </c>
      <c r="R22" s="55">
        <f>H96/Q22</f>
        <v>0.43193919482792675</v>
      </c>
      <c r="S22" s="136">
        <f t="shared" si="0"/>
        <v>479446.38999999996</v>
      </c>
    </row>
    <row r="23" spans="1:19" ht="29.15">
      <c r="B23" t="s">
        <v>184</v>
      </c>
      <c r="G23" s="113">
        <v>278788.78000000003</v>
      </c>
      <c r="N23" s="132" t="s">
        <v>185</v>
      </c>
      <c r="Q23" s="113">
        <v>136409.66</v>
      </c>
      <c r="S23" s="136">
        <f t="shared" si="0"/>
        <v>0</v>
      </c>
    </row>
    <row r="24" spans="1:19">
      <c r="B24" t="s">
        <v>186</v>
      </c>
      <c r="G24" s="113">
        <v>3336936.02</v>
      </c>
      <c r="N24" s="39" t="s">
        <v>187</v>
      </c>
      <c r="Q24" s="113">
        <v>1470495.8</v>
      </c>
      <c r="R24" s="55">
        <f>Q24/SUM(Q24:Q27)</f>
        <v>0.13440346976440168</v>
      </c>
      <c r="S24" s="136">
        <f t="shared" si="0"/>
        <v>197639.73779397967</v>
      </c>
    </row>
    <row r="25" spans="1:19">
      <c r="G25" s="113"/>
      <c r="N25" s="132" t="s">
        <v>188</v>
      </c>
      <c r="Q25" s="113">
        <v>1944531.59</v>
      </c>
      <c r="S25" s="136">
        <f t="shared" si="0"/>
        <v>0</v>
      </c>
    </row>
    <row r="26" spans="1:19">
      <c r="B26" s="39" t="s">
        <v>158</v>
      </c>
      <c r="G26" s="137">
        <f>SUM(G27:G47)</f>
        <v>1158102.0900000003</v>
      </c>
      <c r="N26" s="39" t="s">
        <v>189</v>
      </c>
      <c r="Q26" s="113">
        <v>4295979.83</v>
      </c>
      <c r="S26" s="136">
        <f t="shared" si="0"/>
        <v>0</v>
      </c>
    </row>
    <row r="27" spans="1:19">
      <c r="A27" t="s">
        <v>159</v>
      </c>
      <c r="B27" t="s">
        <v>190</v>
      </c>
      <c r="C27">
        <v>1</v>
      </c>
      <c r="D27" t="s">
        <v>61</v>
      </c>
      <c r="E27" t="s">
        <v>191</v>
      </c>
      <c r="F27">
        <v>1</v>
      </c>
      <c r="G27" s="113">
        <v>39537.019999999997</v>
      </c>
      <c r="H27" s="115">
        <f>SUMIF(A27:A47,"NORTH",G27:G47)</f>
        <v>515158.65</v>
      </c>
      <c r="N27" s="39" t="s">
        <v>192</v>
      </c>
      <c r="Q27" s="113">
        <v>3229899.31</v>
      </c>
      <c r="S27" s="136">
        <f t="shared" si="0"/>
        <v>0</v>
      </c>
    </row>
    <row r="28" spans="1:19">
      <c r="A28" t="s">
        <v>159</v>
      </c>
      <c r="B28" t="s">
        <v>190</v>
      </c>
      <c r="C28">
        <v>2</v>
      </c>
      <c r="D28" t="s">
        <v>61</v>
      </c>
      <c r="E28" t="s">
        <v>193</v>
      </c>
      <c r="F28">
        <v>1</v>
      </c>
      <c r="G28" s="113">
        <v>103574.3</v>
      </c>
      <c r="N28" s="39" t="s">
        <v>194</v>
      </c>
      <c r="Q28" s="113">
        <f>SUM(Q29:Q40)</f>
        <v>1916218.4100000001</v>
      </c>
      <c r="R28" s="138">
        <f>(Q29+Q30+Q39)/Q28</f>
        <v>0.3003567375182456</v>
      </c>
      <c r="S28" s="113">
        <f t="shared" si="0"/>
        <v>575549.11</v>
      </c>
    </row>
    <row r="29" spans="1:19">
      <c r="A29" t="s">
        <v>159</v>
      </c>
      <c r="B29" t="s">
        <v>190</v>
      </c>
      <c r="C29">
        <v>3</v>
      </c>
      <c r="D29" t="s">
        <v>61</v>
      </c>
      <c r="E29" t="s">
        <v>191</v>
      </c>
      <c r="F29">
        <v>2</v>
      </c>
      <c r="G29" s="113">
        <v>78331.850000000006</v>
      </c>
      <c r="M29" s="87" t="s">
        <v>159</v>
      </c>
      <c r="N29" s="87" t="s">
        <v>195</v>
      </c>
      <c r="O29" s="87" t="s">
        <v>196</v>
      </c>
      <c r="P29" s="87">
        <v>1</v>
      </c>
      <c r="Q29" s="86">
        <v>247329.71</v>
      </c>
    </row>
    <row r="30" spans="1:19">
      <c r="A30" t="s">
        <v>159</v>
      </c>
      <c r="B30" t="s">
        <v>190</v>
      </c>
      <c r="C30">
        <v>4</v>
      </c>
      <c r="D30" t="s">
        <v>61</v>
      </c>
      <c r="E30" t="s">
        <v>193</v>
      </c>
      <c r="F30">
        <v>2</v>
      </c>
      <c r="G30" s="113">
        <v>238711.54</v>
      </c>
      <c r="M30" s="87" t="s">
        <v>159</v>
      </c>
      <c r="N30" s="87" t="s">
        <v>195</v>
      </c>
      <c r="O30" s="87" t="s">
        <v>196</v>
      </c>
      <c r="P30" s="87">
        <v>2</v>
      </c>
      <c r="Q30" s="86">
        <v>139745.38</v>
      </c>
    </row>
    <row r="31" spans="1:19">
      <c r="A31" t="s">
        <v>159</v>
      </c>
      <c r="B31" t="s">
        <v>190</v>
      </c>
      <c r="C31">
        <v>5</v>
      </c>
      <c r="D31" t="s">
        <v>61</v>
      </c>
      <c r="E31" t="s">
        <v>191</v>
      </c>
      <c r="F31">
        <v>3</v>
      </c>
      <c r="G31" s="113">
        <v>28607.15</v>
      </c>
      <c r="M31" s="87"/>
      <c r="N31" s="87" t="s">
        <v>195</v>
      </c>
      <c r="O31" s="87" t="s">
        <v>196</v>
      </c>
      <c r="P31" s="87">
        <v>3</v>
      </c>
      <c r="Q31" s="86">
        <v>218470.04</v>
      </c>
    </row>
    <row r="32" spans="1:19">
      <c r="B32" t="s">
        <v>190</v>
      </c>
      <c r="C32">
        <v>6</v>
      </c>
      <c r="D32" t="s">
        <v>61</v>
      </c>
      <c r="E32" t="s">
        <v>193</v>
      </c>
      <c r="F32">
        <v>3</v>
      </c>
      <c r="G32" s="113">
        <v>49862.65</v>
      </c>
      <c r="M32" s="87"/>
      <c r="N32" s="87" t="s">
        <v>195</v>
      </c>
      <c r="O32" s="87" t="s">
        <v>196</v>
      </c>
      <c r="P32" s="87">
        <v>4</v>
      </c>
      <c r="Q32" s="86">
        <v>62018.77</v>
      </c>
    </row>
    <row r="33" spans="1:17">
      <c r="B33" t="s">
        <v>190</v>
      </c>
      <c r="C33">
        <v>7</v>
      </c>
      <c r="D33" t="s">
        <v>61</v>
      </c>
      <c r="E33" t="s">
        <v>191</v>
      </c>
      <c r="F33">
        <v>4</v>
      </c>
      <c r="G33" s="113">
        <v>23189.43</v>
      </c>
      <c r="M33" s="87"/>
      <c r="N33" s="87" t="s">
        <v>195</v>
      </c>
      <c r="O33" s="87" t="s">
        <v>196</v>
      </c>
      <c r="P33" s="87">
        <v>5</v>
      </c>
      <c r="Q33" s="86">
        <v>57089.72</v>
      </c>
    </row>
    <row r="34" spans="1:17">
      <c r="B34" t="s">
        <v>190</v>
      </c>
      <c r="C34">
        <v>8</v>
      </c>
      <c r="D34" t="s">
        <v>61</v>
      </c>
      <c r="E34" t="s">
        <v>193</v>
      </c>
      <c r="F34">
        <v>4</v>
      </c>
      <c r="G34" s="113">
        <v>105154.66</v>
      </c>
      <c r="M34" s="87"/>
      <c r="N34" s="87" t="s">
        <v>195</v>
      </c>
      <c r="O34" s="87" t="s">
        <v>196</v>
      </c>
      <c r="P34" s="87">
        <v>6</v>
      </c>
      <c r="Q34" s="86">
        <v>414801.16</v>
      </c>
    </row>
    <row r="35" spans="1:17">
      <c r="B35" t="s">
        <v>190</v>
      </c>
      <c r="C35">
        <v>9</v>
      </c>
      <c r="D35" t="s">
        <v>61</v>
      </c>
      <c r="E35" t="s">
        <v>191</v>
      </c>
      <c r="F35">
        <v>5</v>
      </c>
      <c r="G35" s="113">
        <v>125552.15</v>
      </c>
      <c r="M35" s="87"/>
      <c r="N35" s="87" t="s">
        <v>195</v>
      </c>
      <c r="O35" s="87" t="s">
        <v>196</v>
      </c>
      <c r="P35" s="87">
        <v>7</v>
      </c>
      <c r="Q35" s="86">
        <v>37782.61</v>
      </c>
    </row>
    <row r="36" spans="1:17">
      <c r="B36" t="s">
        <v>190</v>
      </c>
      <c r="C36">
        <v>10</v>
      </c>
      <c r="D36" t="s">
        <v>61</v>
      </c>
      <c r="E36" t="s">
        <v>193</v>
      </c>
      <c r="F36">
        <v>5</v>
      </c>
      <c r="G36" s="113">
        <v>195042.28</v>
      </c>
      <c r="M36" s="87"/>
      <c r="N36" s="87" t="s">
        <v>195</v>
      </c>
      <c r="O36" s="87" t="s">
        <v>196</v>
      </c>
      <c r="P36" s="87">
        <v>8</v>
      </c>
      <c r="Q36" s="86">
        <v>77961.289999999994</v>
      </c>
    </row>
    <row r="37" spans="1:17">
      <c r="B37" t="s">
        <v>190</v>
      </c>
      <c r="C37">
        <v>11</v>
      </c>
      <c r="D37" t="s">
        <v>61</v>
      </c>
      <c r="E37" t="s">
        <v>191</v>
      </c>
      <c r="F37">
        <v>6</v>
      </c>
      <c r="G37" s="113">
        <v>58545.51</v>
      </c>
      <c r="M37" s="87"/>
      <c r="N37" s="87" t="s">
        <v>195</v>
      </c>
      <c r="O37" s="87" t="s">
        <v>196</v>
      </c>
      <c r="P37" s="87">
        <v>9</v>
      </c>
      <c r="Q37" s="86">
        <v>175765.26</v>
      </c>
    </row>
    <row r="38" spans="1:17">
      <c r="A38" t="s">
        <v>159</v>
      </c>
      <c r="B38" t="s">
        <v>190</v>
      </c>
      <c r="C38">
        <v>12</v>
      </c>
      <c r="D38" t="s">
        <v>61</v>
      </c>
      <c r="E38" t="s">
        <v>197</v>
      </c>
      <c r="F38">
        <v>1</v>
      </c>
      <c r="G38" s="113">
        <v>3815.24</v>
      </c>
      <c r="M38" s="87"/>
      <c r="N38" s="87" t="s">
        <v>195</v>
      </c>
      <c r="O38" s="87" t="s">
        <v>196</v>
      </c>
      <c r="P38" s="87">
        <v>10</v>
      </c>
      <c r="Q38" s="86">
        <v>182054.29</v>
      </c>
    </row>
    <row r="39" spans="1:17">
      <c r="A39" t="s">
        <v>159</v>
      </c>
      <c r="B39" t="s">
        <v>190</v>
      </c>
      <c r="C39">
        <v>13</v>
      </c>
      <c r="D39" t="s">
        <v>61</v>
      </c>
      <c r="E39" t="s">
        <v>197</v>
      </c>
      <c r="F39">
        <v>2</v>
      </c>
      <c r="G39" s="113">
        <v>10105.42</v>
      </c>
      <c r="M39" s="87" t="s">
        <v>159</v>
      </c>
      <c r="N39" s="87" t="s">
        <v>195</v>
      </c>
      <c r="O39" s="87" t="s">
        <v>196</v>
      </c>
      <c r="P39" s="87">
        <v>11</v>
      </c>
      <c r="Q39" s="86">
        <v>188474.02</v>
      </c>
    </row>
    <row r="40" spans="1:17">
      <c r="A40" t="s">
        <v>159</v>
      </c>
      <c r="B40" t="s">
        <v>190</v>
      </c>
      <c r="C40">
        <v>14</v>
      </c>
      <c r="D40" t="s">
        <v>61</v>
      </c>
      <c r="E40" t="s">
        <v>197</v>
      </c>
      <c r="F40">
        <v>3</v>
      </c>
      <c r="G40" s="113">
        <v>5345.76</v>
      </c>
      <c r="M40" s="87"/>
      <c r="N40" s="87" t="s">
        <v>195</v>
      </c>
      <c r="O40" s="87" t="s">
        <v>196</v>
      </c>
      <c r="P40" s="87">
        <v>12</v>
      </c>
      <c r="Q40" s="86">
        <v>114726.16</v>
      </c>
    </row>
    <row r="41" spans="1:17">
      <c r="A41" t="s">
        <v>159</v>
      </c>
      <c r="B41" t="s">
        <v>190</v>
      </c>
      <c r="C41">
        <v>15</v>
      </c>
      <c r="D41" t="s">
        <v>61</v>
      </c>
      <c r="E41" t="s">
        <v>197</v>
      </c>
      <c r="F41">
        <v>4</v>
      </c>
      <c r="G41" s="113">
        <v>7130.37</v>
      </c>
      <c r="Q41" s="40"/>
    </row>
    <row r="42" spans="1:17">
      <c r="B42" t="s">
        <v>190</v>
      </c>
      <c r="C42">
        <v>16</v>
      </c>
      <c r="D42" t="s">
        <v>61</v>
      </c>
      <c r="E42" t="s">
        <v>197</v>
      </c>
      <c r="F42">
        <v>5</v>
      </c>
      <c r="G42" s="113">
        <v>6702.03</v>
      </c>
      <c r="Q42" s="40"/>
    </row>
    <row r="43" spans="1:17">
      <c r="B43" t="s">
        <v>190</v>
      </c>
      <c r="C43">
        <v>17</v>
      </c>
      <c r="D43" t="s">
        <v>61</v>
      </c>
      <c r="E43" t="s">
        <v>197</v>
      </c>
      <c r="F43">
        <v>6</v>
      </c>
      <c r="G43" s="113">
        <v>6123.95</v>
      </c>
      <c r="Q43" s="40"/>
    </row>
    <row r="44" spans="1:17">
      <c r="B44" t="s">
        <v>190</v>
      </c>
      <c r="C44">
        <v>18</v>
      </c>
      <c r="D44" t="s">
        <v>61</v>
      </c>
      <c r="E44" t="s">
        <v>197</v>
      </c>
      <c r="F44">
        <v>7</v>
      </c>
      <c r="G44" s="113">
        <v>3420.56</v>
      </c>
      <c r="Q44" s="40"/>
    </row>
    <row r="45" spans="1:17">
      <c r="B45" t="s">
        <v>190</v>
      </c>
      <c r="C45">
        <v>19</v>
      </c>
      <c r="D45" t="s">
        <v>61</v>
      </c>
      <c r="E45" t="s">
        <v>197</v>
      </c>
      <c r="F45">
        <v>8</v>
      </c>
      <c r="G45" s="113">
        <v>47754.07</v>
      </c>
      <c r="Q45" s="40"/>
    </row>
    <row r="46" spans="1:17">
      <c r="B46" t="s">
        <v>190</v>
      </c>
      <c r="C46">
        <v>20</v>
      </c>
      <c r="D46" t="s">
        <v>61</v>
      </c>
      <c r="E46" t="s">
        <v>197</v>
      </c>
      <c r="F46">
        <v>9</v>
      </c>
      <c r="G46" s="113">
        <v>8442.68</v>
      </c>
      <c r="Q46" s="40"/>
    </row>
    <row r="47" spans="1:17">
      <c r="B47" t="s">
        <v>190</v>
      </c>
      <c r="C47">
        <v>21</v>
      </c>
      <c r="D47" t="s">
        <v>61</v>
      </c>
      <c r="E47" t="s">
        <v>197</v>
      </c>
      <c r="F47">
        <v>10</v>
      </c>
      <c r="G47" s="113">
        <v>13153.47</v>
      </c>
      <c r="Q47" s="40"/>
    </row>
    <row r="48" spans="1:17" customFormat="1">
      <c r="G48" s="113"/>
      <c r="Q48" s="40"/>
    </row>
    <row r="49" spans="1:17" customFormat="1">
      <c r="G49" s="113"/>
      <c r="Q49" s="40"/>
    </row>
    <row r="50" spans="1:17" customFormat="1">
      <c r="B50" s="39" t="s">
        <v>162</v>
      </c>
      <c r="G50" s="137">
        <f>SUM(G51:G71)</f>
        <v>6485541.5300000003</v>
      </c>
    </row>
    <row r="51" spans="1:17" customFormat="1">
      <c r="A51" t="s">
        <v>159</v>
      </c>
      <c r="B51" t="s">
        <v>190</v>
      </c>
      <c r="C51">
        <v>1</v>
      </c>
      <c r="D51" t="s">
        <v>61</v>
      </c>
      <c r="E51" t="s">
        <v>191</v>
      </c>
      <c r="F51">
        <v>1</v>
      </c>
      <c r="G51" s="113">
        <v>305899.03000000003</v>
      </c>
      <c r="H51" s="115">
        <f>SUMIF(A51:A71,"NORTH",G51:G71)</f>
        <v>2657422.6399999997</v>
      </c>
    </row>
    <row r="52" spans="1:17" customFormat="1">
      <c r="A52" t="s">
        <v>159</v>
      </c>
      <c r="B52" t="s">
        <v>190</v>
      </c>
      <c r="C52">
        <v>2</v>
      </c>
      <c r="D52" t="s">
        <v>61</v>
      </c>
      <c r="E52" t="s">
        <v>193</v>
      </c>
      <c r="F52">
        <v>1</v>
      </c>
      <c r="G52" s="113">
        <v>499405.45</v>
      </c>
      <c r="H52" s="115"/>
    </row>
    <row r="53" spans="1:17" customFormat="1">
      <c r="A53" t="s">
        <v>159</v>
      </c>
      <c r="B53" t="s">
        <v>190</v>
      </c>
      <c r="C53">
        <v>3</v>
      </c>
      <c r="D53" t="s">
        <v>61</v>
      </c>
      <c r="E53" t="s">
        <v>191</v>
      </c>
      <c r="F53">
        <v>2</v>
      </c>
      <c r="G53" s="113">
        <v>181280.99</v>
      </c>
      <c r="H53" s="115"/>
    </row>
    <row r="54" spans="1:17" customFormat="1">
      <c r="A54" t="s">
        <v>159</v>
      </c>
      <c r="B54" t="s">
        <v>190</v>
      </c>
      <c r="C54">
        <v>4</v>
      </c>
      <c r="D54" t="s">
        <v>61</v>
      </c>
      <c r="E54" t="s">
        <v>193</v>
      </c>
      <c r="F54">
        <v>2</v>
      </c>
      <c r="G54" s="113">
        <v>1185700.3700000001</v>
      </c>
      <c r="H54" s="115"/>
    </row>
    <row r="55" spans="1:17" customFormat="1">
      <c r="A55" t="s">
        <v>159</v>
      </c>
      <c r="B55" t="s">
        <v>190</v>
      </c>
      <c r="C55">
        <v>5</v>
      </c>
      <c r="D55" t="s">
        <v>61</v>
      </c>
      <c r="E55" t="s">
        <v>191</v>
      </c>
      <c r="F55">
        <v>3</v>
      </c>
      <c r="G55" s="113">
        <v>275067.26</v>
      </c>
      <c r="H55" s="115"/>
    </row>
    <row r="56" spans="1:17" customFormat="1">
      <c r="B56" t="s">
        <v>190</v>
      </c>
      <c r="C56">
        <v>6</v>
      </c>
      <c r="D56" t="s">
        <v>61</v>
      </c>
      <c r="E56" t="s">
        <v>193</v>
      </c>
      <c r="F56">
        <v>3</v>
      </c>
      <c r="G56" s="113">
        <v>406482.15</v>
      </c>
      <c r="H56" s="115"/>
    </row>
    <row r="57" spans="1:17" customFormat="1">
      <c r="B57" t="s">
        <v>190</v>
      </c>
      <c r="C57">
        <v>7</v>
      </c>
      <c r="D57" t="s">
        <v>61</v>
      </c>
      <c r="E57" t="s">
        <v>191</v>
      </c>
      <c r="F57">
        <v>4</v>
      </c>
      <c r="G57" s="113">
        <v>234392.44</v>
      </c>
      <c r="H57" s="115"/>
    </row>
    <row r="58" spans="1:17" customFormat="1">
      <c r="B58" t="s">
        <v>190</v>
      </c>
      <c r="C58">
        <v>8</v>
      </c>
      <c r="D58" t="s">
        <v>61</v>
      </c>
      <c r="E58" t="s">
        <v>193</v>
      </c>
      <c r="F58">
        <v>4</v>
      </c>
      <c r="G58" s="113">
        <v>893867.03</v>
      </c>
      <c r="H58" s="115"/>
    </row>
    <row r="59" spans="1:17" customFormat="1">
      <c r="B59" t="s">
        <v>190</v>
      </c>
      <c r="C59">
        <v>9</v>
      </c>
      <c r="D59" t="s">
        <v>61</v>
      </c>
      <c r="E59" t="s">
        <v>191</v>
      </c>
      <c r="F59">
        <v>5</v>
      </c>
      <c r="G59" s="113">
        <v>277290.75</v>
      </c>
      <c r="H59" s="115"/>
    </row>
    <row r="60" spans="1:17" customFormat="1">
      <c r="B60" t="s">
        <v>190</v>
      </c>
      <c r="C60">
        <v>10</v>
      </c>
      <c r="D60" t="s">
        <v>61</v>
      </c>
      <c r="E60" t="s">
        <v>193</v>
      </c>
      <c r="F60">
        <v>5</v>
      </c>
      <c r="G60" s="113">
        <v>1383778.06</v>
      </c>
      <c r="H60" s="115"/>
    </row>
    <row r="61" spans="1:17" customFormat="1">
      <c r="B61" t="s">
        <v>190</v>
      </c>
      <c r="C61">
        <v>11</v>
      </c>
      <c r="D61" t="s">
        <v>61</v>
      </c>
      <c r="E61" t="s">
        <v>191</v>
      </c>
      <c r="F61">
        <v>6</v>
      </c>
      <c r="G61" s="113">
        <v>263584.59000000003</v>
      </c>
      <c r="H61" s="115"/>
    </row>
    <row r="62" spans="1:17" customFormat="1">
      <c r="A62" t="s">
        <v>159</v>
      </c>
      <c r="B62" t="s">
        <v>190</v>
      </c>
      <c r="C62">
        <v>12</v>
      </c>
      <c r="D62" t="s">
        <v>61</v>
      </c>
      <c r="E62" t="s">
        <v>197</v>
      </c>
      <c r="F62">
        <v>1</v>
      </c>
      <c r="G62" s="113">
        <v>30764.94</v>
      </c>
      <c r="H62" s="115"/>
    </row>
    <row r="63" spans="1:17" customFormat="1">
      <c r="A63" t="s">
        <v>159</v>
      </c>
      <c r="B63" t="s">
        <v>190</v>
      </c>
      <c r="C63">
        <v>13</v>
      </c>
      <c r="D63" t="s">
        <v>61</v>
      </c>
      <c r="E63" t="s">
        <v>197</v>
      </c>
      <c r="F63">
        <v>2</v>
      </c>
      <c r="G63" s="113">
        <v>58620.33</v>
      </c>
      <c r="H63" s="115"/>
    </row>
    <row r="64" spans="1:17" customFormat="1">
      <c r="A64" t="s">
        <v>159</v>
      </c>
      <c r="B64" t="s">
        <v>190</v>
      </c>
      <c r="C64">
        <v>14</v>
      </c>
      <c r="D64" t="s">
        <v>61</v>
      </c>
      <c r="E64" t="s">
        <v>197</v>
      </c>
      <c r="F64">
        <v>3</v>
      </c>
      <c r="G64" s="113">
        <v>56689.45</v>
      </c>
      <c r="H64" s="115"/>
    </row>
    <row r="65" spans="1:8" customFormat="1">
      <c r="A65" t="s">
        <v>159</v>
      </c>
      <c r="B65" t="s">
        <v>190</v>
      </c>
      <c r="C65">
        <v>15</v>
      </c>
      <c r="D65" t="s">
        <v>61</v>
      </c>
      <c r="E65" t="s">
        <v>197</v>
      </c>
      <c r="F65">
        <v>4</v>
      </c>
      <c r="G65" s="113">
        <v>63994.82</v>
      </c>
      <c r="H65" s="115"/>
    </row>
    <row r="66" spans="1:8" customFormat="1">
      <c r="B66" t="s">
        <v>190</v>
      </c>
      <c r="C66">
        <v>16</v>
      </c>
      <c r="D66" t="s">
        <v>61</v>
      </c>
      <c r="E66" t="s">
        <v>197</v>
      </c>
      <c r="F66">
        <v>5</v>
      </c>
      <c r="G66" s="113">
        <v>45453.86</v>
      </c>
      <c r="H66" s="115"/>
    </row>
    <row r="67" spans="1:8" customFormat="1">
      <c r="B67" t="s">
        <v>190</v>
      </c>
      <c r="C67">
        <v>17</v>
      </c>
      <c r="D67" t="s">
        <v>61</v>
      </c>
      <c r="E67" t="s">
        <v>197</v>
      </c>
      <c r="F67">
        <v>6</v>
      </c>
      <c r="G67" s="113">
        <v>66854.75</v>
      </c>
      <c r="H67" s="115"/>
    </row>
    <row r="68" spans="1:8" customFormat="1">
      <c r="B68" t="s">
        <v>190</v>
      </c>
      <c r="C68">
        <v>18</v>
      </c>
      <c r="D68" t="s">
        <v>61</v>
      </c>
      <c r="E68" t="s">
        <v>197</v>
      </c>
      <c r="F68">
        <v>7</v>
      </c>
      <c r="G68" s="113">
        <v>35904.129999999997</v>
      </c>
      <c r="H68" s="115"/>
    </row>
    <row r="69" spans="1:8" customFormat="1">
      <c r="B69" t="s">
        <v>190</v>
      </c>
      <c r="C69">
        <v>19</v>
      </c>
      <c r="D69" t="s">
        <v>61</v>
      </c>
      <c r="E69" t="s">
        <v>197</v>
      </c>
      <c r="F69">
        <v>8</v>
      </c>
      <c r="G69" s="113">
        <v>70834.320000000007</v>
      </c>
      <c r="H69" s="115"/>
    </row>
    <row r="70" spans="1:8" customFormat="1">
      <c r="B70" t="s">
        <v>190</v>
      </c>
      <c r="C70">
        <v>20</v>
      </c>
      <c r="D70" t="s">
        <v>61</v>
      </c>
      <c r="E70" t="s">
        <v>197</v>
      </c>
      <c r="F70">
        <v>9</v>
      </c>
      <c r="G70" s="113">
        <v>55317.68</v>
      </c>
      <c r="H70" s="115"/>
    </row>
    <row r="71" spans="1:8" customFormat="1">
      <c r="B71" t="s">
        <v>190</v>
      </c>
      <c r="C71">
        <v>21</v>
      </c>
      <c r="D71" t="s">
        <v>61</v>
      </c>
      <c r="E71" t="s">
        <v>197</v>
      </c>
      <c r="F71">
        <v>10</v>
      </c>
      <c r="G71" s="113">
        <v>94359.13</v>
      </c>
      <c r="H71" s="115"/>
    </row>
    <row r="72" spans="1:8" customFormat="1">
      <c r="G72" s="113"/>
      <c r="H72" s="115"/>
    </row>
    <row r="73" spans="1:8" customFormat="1">
      <c r="B73" s="39" t="s">
        <v>164</v>
      </c>
      <c r="G73" s="113"/>
      <c r="H73" s="115"/>
    </row>
    <row r="74" spans="1:8" customFormat="1">
      <c r="A74" t="s">
        <v>159</v>
      </c>
      <c r="B74" t="s">
        <v>190</v>
      </c>
      <c r="C74">
        <v>4</v>
      </c>
      <c r="D74" t="s">
        <v>193</v>
      </c>
      <c r="E74">
        <v>2</v>
      </c>
      <c r="F74" t="s">
        <v>198</v>
      </c>
      <c r="G74" s="113">
        <v>400790.64</v>
      </c>
      <c r="H74" s="115">
        <f>G74</f>
        <v>400790.64</v>
      </c>
    </row>
    <row r="75" spans="1:8" customFormat="1">
      <c r="B75" t="s">
        <v>190</v>
      </c>
      <c r="C75">
        <v>6</v>
      </c>
      <c r="D75" t="s">
        <v>193</v>
      </c>
      <c r="E75">
        <v>3</v>
      </c>
      <c r="F75" t="s">
        <v>199</v>
      </c>
      <c r="G75" s="113">
        <v>468256.84</v>
      </c>
      <c r="H75" s="115"/>
    </row>
    <row r="76" spans="1:8" customFormat="1">
      <c r="B76" t="s">
        <v>190</v>
      </c>
      <c r="C76">
        <v>9</v>
      </c>
      <c r="D76" t="s">
        <v>191</v>
      </c>
      <c r="E76">
        <v>5</v>
      </c>
      <c r="F76" t="s">
        <v>200</v>
      </c>
      <c r="G76" s="113">
        <v>438907.85</v>
      </c>
      <c r="H76" s="115"/>
    </row>
    <row r="77" spans="1:8" customFormat="1">
      <c r="B77" t="s">
        <v>190</v>
      </c>
      <c r="C77">
        <v>10</v>
      </c>
      <c r="D77" t="s">
        <v>193</v>
      </c>
      <c r="E77">
        <v>5</v>
      </c>
      <c r="F77" t="s">
        <v>201</v>
      </c>
      <c r="G77" s="113">
        <v>428077.27</v>
      </c>
      <c r="H77" s="115"/>
    </row>
    <row r="78" spans="1:8" customFormat="1">
      <c r="B78" t="s">
        <v>202</v>
      </c>
      <c r="G78" s="113">
        <v>56005</v>
      </c>
      <c r="H78" s="115"/>
    </row>
    <row r="79" spans="1:8" customFormat="1">
      <c r="B79" t="s">
        <v>203</v>
      </c>
      <c r="G79" s="113">
        <v>168367.85</v>
      </c>
      <c r="H79" s="115"/>
    </row>
    <row r="80" spans="1:8" customFormat="1">
      <c r="G80" s="113"/>
      <c r="H80" s="115"/>
    </row>
    <row r="81" spans="1:8" customFormat="1">
      <c r="B81" s="39" t="s">
        <v>165</v>
      </c>
      <c r="G81" s="113"/>
      <c r="H81" s="115"/>
    </row>
    <row r="82" spans="1:8" customFormat="1">
      <c r="A82" t="s">
        <v>159</v>
      </c>
      <c r="B82" t="s">
        <v>190</v>
      </c>
      <c r="C82">
        <v>1</v>
      </c>
      <c r="D82" t="s">
        <v>61</v>
      </c>
      <c r="E82" t="s">
        <v>191</v>
      </c>
      <c r="F82">
        <v>1</v>
      </c>
      <c r="G82" s="113">
        <v>769955.41</v>
      </c>
      <c r="H82" s="115">
        <f>SUM(G82:G86)</f>
        <v>3116043.47</v>
      </c>
    </row>
    <row r="83" spans="1:8" customFormat="1">
      <c r="A83" t="s">
        <v>159</v>
      </c>
      <c r="B83" t="s">
        <v>190</v>
      </c>
      <c r="C83">
        <v>2</v>
      </c>
      <c r="D83" t="s">
        <v>61</v>
      </c>
      <c r="E83" t="s">
        <v>193</v>
      </c>
      <c r="F83">
        <v>1</v>
      </c>
      <c r="G83" s="113">
        <v>430191.97</v>
      </c>
      <c r="H83" s="115"/>
    </row>
    <row r="84" spans="1:8" customFormat="1">
      <c r="A84" t="s">
        <v>159</v>
      </c>
      <c r="B84" t="s">
        <v>190</v>
      </c>
      <c r="C84">
        <v>3</v>
      </c>
      <c r="D84" t="s">
        <v>61</v>
      </c>
      <c r="E84" t="s">
        <v>191</v>
      </c>
      <c r="F84">
        <v>2</v>
      </c>
      <c r="G84" s="113">
        <v>422745.2</v>
      </c>
      <c r="H84" s="115"/>
    </row>
    <row r="85" spans="1:8" customFormat="1">
      <c r="A85" t="s">
        <v>159</v>
      </c>
      <c r="B85" t="s">
        <v>190</v>
      </c>
      <c r="C85">
        <v>4</v>
      </c>
      <c r="D85" t="s">
        <v>61</v>
      </c>
      <c r="E85" t="s">
        <v>193</v>
      </c>
      <c r="F85">
        <v>2</v>
      </c>
      <c r="G85" s="113">
        <v>876504.04</v>
      </c>
      <c r="H85" s="115"/>
    </row>
    <row r="86" spans="1:8" customFormat="1">
      <c r="A86" t="s">
        <v>159</v>
      </c>
      <c r="B86" t="s">
        <v>190</v>
      </c>
      <c r="C86">
        <v>5</v>
      </c>
      <c r="D86" t="s">
        <v>61</v>
      </c>
      <c r="E86" t="s">
        <v>191</v>
      </c>
      <c r="F86">
        <v>3</v>
      </c>
      <c r="G86" s="113">
        <v>616646.85</v>
      </c>
      <c r="H86" s="115"/>
    </row>
    <row r="87" spans="1:8" customFormat="1">
      <c r="G87" s="113"/>
      <c r="H87" s="115"/>
    </row>
    <row r="88" spans="1:8" customFormat="1">
      <c r="B88" s="39" t="s">
        <v>167</v>
      </c>
      <c r="G88" s="113"/>
      <c r="H88" s="115"/>
    </row>
    <row r="89" spans="1:8" customFormat="1">
      <c r="A89" t="s">
        <v>159</v>
      </c>
      <c r="B89" t="s">
        <v>190</v>
      </c>
      <c r="C89">
        <v>1</v>
      </c>
      <c r="D89" t="s">
        <v>61</v>
      </c>
      <c r="E89" t="s">
        <v>191</v>
      </c>
      <c r="F89">
        <v>1</v>
      </c>
      <c r="G89" s="113">
        <v>190520.6</v>
      </c>
      <c r="H89" s="115">
        <f>SUM(G89:G93)</f>
        <v>734343.48</v>
      </c>
    </row>
    <row r="90" spans="1:8" customFormat="1">
      <c r="A90" t="s">
        <v>159</v>
      </c>
      <c r="B90" t="s">
        <v>190</v>
      </c>
      <c r="C90">
        <v>2</v>
      </c>
      <c r="D90" t="s">
        <v>61</v>
      </c>
      <c r="E90" t="s">
        <v>193</v>
      </c>
      <c r="F90">
        <v>1</v>
      </c>
      <c r="G90" s="113">
        <v>96607.12</v>
      </c>
      <c r="H90" s="115"/>
    </row>
    <row r="91" spans="1:8" customFormat="1">
      <c r="A91" t="s">
        <v>159</v>
      </c>
      <c r="B91" t="s">
        <v>190</v>
      </c>
      <c r="C91">
        <v>3</v>
      </c>
      <c r="D91" t="s">
        <v>61</v>
      </c>
      <c r="E91" t="s">
        <v>191</v>
      </c>
      <c r="F91">
        <v>2</v>
      </c>
      <c r="G91" s="113">
        <v>81249.289999999994</v>
      </c>
      <c r="H91" s="115"/>
    </row>
    <row r="92" spans="1:8" customFormat="1">
      <c r="A92" t="s">
        <v>159</v>
      </c>
      <c r="B92" t="s">
        <v>190</v>
      </c>
      <c r="C92">
        <v>4</v>
      </c>
      <c r="D92" t="s">
        <v>61</v>
      </c>
      <c r="E92" t="s">
        <v>193</v>
      </c>
      <c r="F92">
        <v>2</v>
      </c>
      <c r="G92" s="113">
        <v>246484.32</v>
      </c>
      <c r="H92" s="115"/>
    </row>
    <row r="93" spans="1:8" customFormat="1">
      <c r="A93" t="s">
        <v>159</v>
      </c>
      <c r="B93" t="s">
        <v>190</v>
      </c>
      <c r="C93">
        <v>5</v>
      </c>
      <c r="D93" t="s">
        <v>61</v>
      </c>
      <c r="E93" t="s">
        <v>191</v>
      </c>
      <c r="F93">
        <v>3</v>
      </c>
      <c r="G93" s="113">
        <v>119482.15</v>
      </c>
      <c r="H93" s="115"/>
    </row>
    <row r="94" spans="1:8" customFormat="1">
      <c r="G94" s="113"/>
      <c r="H94" s="115"/>
    </row>
    <row r="95" spans="1:8" customFormat="1">
      <c r="B95" s="39" t="s">
        <v>183</v>
      </c>
      <c r="G95" s="137">
        <f>SUM(G96:G115)</f>
        <v>1102674.1900000002</v>
      </c>
      <c r="H95" s="115"/>
    </row>
    <row r="96" spans="1:8" customFormat="1">
      <c r="A96" t="s">
        <v>159</v>
      </c>
      <c r="B96" t="s">
        <v>190</v>
      </c>
      <c r="C96">
        <v>1</v>
      </c>
      <c r="D96" t="s">
        <v>61</v>
      </c>
      <c r="E96" t="s">
        <v>191</v>
      </c>
      <c r="F96">
        <v>1</v>
      </c>
      <c r="G96" s="113">
        <v>54669.11</v>
      </c>
      <c r="H96" s="115">
        <f>SUMIF(A96:A116,"NORTH",G96:G116)</f>
        <v>479446.38999999996</v>
      </c>
    </row>
    <row r="97" spans="1:8" customFormat="1">
      <c r="A97" t="s">
        <v>159</v>
      </c>
      <c r="B97" t="s">
        <v>190</v>
      </c>
      <c r="C97">
        <v>2</v>
      </c>
      <c r="D97" t="s">
        <v>61</v>
      </c>
      <c r="E97" t="s">
        <v>193</v>
      </c>
      <c r="F97">
        <v>1</v>
      </c>
      <c r="G97" s="113">
        <v>130001.32</v>
      </c>
      <c r="H97" s="115"/>
    </row>
    <row r="98" spans="1:8" customFormat="1">
      <c r="A98" t="s">
        <v>159</v>
      </c>
      <c r="B98" t="s">
        <v>190</v>
      </c>
      <c r="C98">
        <v>3</v>
      </c>
      <c r="D98" t="s">
        <v>61</v>
      </c>
      <c r="E98" t="s">
        <v>191</v>
      </c>
      <c r="F98">
        <v>2</v>
      </c>
      <c r="G98" s="113">
        <v>25412.59</v>
      </c>
      <c r="H98" s="115"/>
    </row>
    <row r="99" spans="1:8" customFormat="1">
      <c r="A99" t="s">
        <v>159</v>
      </c>
      <c r="B99" t="s">
        <v>190</v>
      </c>
      <c r="C99">
        <v>4</v>
      </c>
      <c r="D99" t="s">
        <v>61</v>
      </c>
      <c r="E99" t="s">
        <v>193</v>
      </c>
      <c r="F99">
        <v>2</v>
      </c>
      <c r="G99" s="113">
        <v>171951.58</v>
      </c>
      <c r="H99" s="115"/>
    </row>
    <row r="100" spans="1:8" customFormat="1">
      <c r="A100" t="s">
        <v>159</v>
      </c>
      <c r="B100" t="s">
        <v>190</v>
      </c>
      <c r="C100">
        <v>5</v>
      </c>
      <c r="D100" t="s">
        <v>61</v>
      </c>
      <c r="E100" t="s">
        <v>191</v>
      </c>
      <c r="F100">
        <v>3</v>
      </c>
      <c r="G100" s="113">
        <v>39552.17</v>
      </c>
      <c r="H100" s="115"/>
    </row>
    <row r="101" spans="1:8" customFormat="1">
      <c r="B101" t="s">
        <v>190</v>
      </c>
      <c r="C101">
        <v>6</v>
      </c>
      <c r="D101" t="s">
        <v>61</v>
      </c>
      <c r="E101" t="s">
        <v>193</v>
      </c>
      <c r="F101">
        <v>3</v>
      </c>
      <c r="G101" s="113">
        <v>73745.34</v>
      </c>
      <c r="H101" s="115"/>
    </row>
    <row r="102" spans="1:8" customFormat="1">
      <c r="B102" t="s">
        <v>190</v>
      </c>
      <c r="C102">
        <v>7</v>
      </c>
      <c r="D102" t="s">
        <v>61</v>
      </c>
      <c r="E102" t="s">
        <v>191</v>
      </c>
      <c r="F102">
        <v>4</v>
      </c>
      <c r="G102" s="113">
        <v>20748.75</v>
      </c>
      <c r="H102" s="115"/>
    </row>
    <row r="103" spans="1:8" customFormat="1">
      <c r="B103" t="s">
        <v>190</v>
      </c>
      <c r="C103">
        <v>8</v>
      </c>
      <c r="D103" t="s">
        <v>61</v>
      </c>
      <c r="E103" t="s">
        <v>193</v>
      </c>
      <c r="F103">
        <v>4</v>
      </c>
      <c r="G103" s="113">
        <v>148004.88</v>
      </c>
      <c r="H103" s="115"/>
    </row>
    <row r="104" spans="1:8" customFormat="1">
      <c r="B104" t="s">
        <v>190</v>
      </c>
      <c r="C104">
        <v>9</v>
      </c>
      <c r="D104" t="s">
        <v>61</v>
      </c>
      <c r="E104" t="s">
        <v>191</v>
      </c>
      <c r="F104">
        <v>5</v>
      </c>
      <c r="G104" s="113">
        <v>38046.129999999997</v>
      </c>
      <c r="H104" s="115"/>
    </row>
    <row r="105" spans="1:8" customFormat="1">
      <c r="B105" t="s">
        <v>190</v>
      </c>
      <c r="C105">
        <v>10</v>
      </c>
      <c r="D105" t="s">
        <v>61</v>
      </c>
      <c r="E105" t="s">
        <v>193</v>
      </c>
      <c r="F105">
        <v>5</v>
      </c>
      <c r="G105" s="113">
        <v>278664.31</v>
      </c>
      <c r="H105" s="115"/>
    </row>
    <row r="106" spans="1:8" customFormat="1">
      <c r="B106" t="s">
        <v>190</v>
      </c>
      <c r="C106">
        <v>11</v>
      </c>
      <c r="D106" t="s">
        <v>61</v>
      </c>
      <c r="E106" t="s">
        <v>191</v>
      </c>
      <c r="F106">
        <v>6</v>
      </c>
      <c r="G106" s="113">
        <v>17506.650000000001</v>
      </c>
      <c r="H106" s="115"/>
    </row>
    <row r="107" spans="1:8" customFormat="1">
      <c r="A107" t="s">
        <v>159</v>
      </c>
      <c r="B107" t="s">
        <v>190</v>
      </c>
      <c r="C107">
        <v>12</v>
      </c>
      <c r="D107" t="s">
        <v>61</v>
      </c>
      <c r="E107" t="s">
        <v>197</v>
      </c>
      <c r="F107">
        <v>1</v>
      </c>
      <c r="G107" s="113">
        <v>23171.42</v>
      </c>
      <c r="H107" s="115"/>
    </row>
    <row r="108" spans="1:8" customFormat="1">
      <c r="A108" t="s">
        <v>159</v>
      </c>
      <c r="B108" t="s">
        <v>190</v>
      </c>
      <c r="C108">
        <v>13</v>
      </c>
      <c r="D108" t="s">
        <v>61</v>
      </c>
      <c r="E108" t="s">
        <v>197</v>
      </c>
      <c r="F108">
        <v>2</v>
      </c>
      <c r="G108" s="113">
        <v>7288.65</v>
      </c>
      <c r="H108" s="115"/>
    </row>
    <row r="109" spans="1:8" customFormat="1">
      <c r="A109" t="s">
        <v>159</v>
      </c>
      <c r="B109" t="s">
        <v>190</v>
      </c>
      <c r="C109">
        <v>14</v>
      </c>
      <c r="D109" t="s">
        <v>61</v>
      </c>
      <c r="E109" t="s">
        <v>197</v>
      </c>
      <c r="F109">
        <v>3</v>
      </c>
      <c r="G109" s="113">
        <v>22908.7</v>
      </c>
      <c r="H109" s="115"/>
    </row>
    <row r="110" spans="1:8" customFormat="1">
      <c r="A110" t="s">
        <v>159</v>
      </c>
      <c r="B110" t="s">
        <v>190</v>
      </c>
      <c r="C110">
        <v>15</v>
      </c>
      <c r="D110" t="s">
        <v>61</v>
      </c>
      <c r="E110" t="s">
        <v>197</v>
      </c>
      <c r="F110">
        <v>4</v>
      </c>
      <c r="G110" s="113">
        <v>4490.8500000000004</v>
      </c>
      <c r="H110" s="115"/>
    </row>
    <row r="111" spans="1:8" customFormat="1">
      <c r="B111" t="s">
        <v>190</v>
      </c>
      <c r="C111">
        <v>16</v>
      </c>
      <c r="D111" t="s">
        <v>61</v>
      </c>
      <c r="E111" t="s">
        <v>197</v>
      </c>
      <c r="F111">
        <v>5</v>
      </c>
      <c r="G111" s="113">
        <v>8674.8700000000008</v>
      </c>
      <c r="H111" s="115"/>
    </row>
    <row r="112" spans="1:8" customFormat="1">
      <c r="B112" t="s">
        <v>190</v>
      </c>
      <c r="C112">
        <v>17</v>
      </c>
      <c r="D112" t="s">
        <v>61</v>
      </c>
      <c r="E112" t="s">
        <v>197</v>
      </c>
      <c r="F112">
        <v>6</v>
      </c>
      <c r="G112" s="113">
        <v>15702.44</v>
      </c>
      <c r="H112" s="115"/>
    </row>
    <row r="113" spans="1:8" customFormat="1">
      <c r="B113" t="s">
        <v>190</v>
      </c>
      <c r="C113">
        <v>18</v>
      </c>
      <c r="D113" t="s">
        <v>61</v>
      </c>
      <c r="E113" t="s">
        <v>197</v>
      </c>
      <c r="F113">
        <v>7</v>
      </c>
      <c r="G113" s="113">
        <v>9710.69</v>
      </c>
      <c r="H113" s="115"/>
    </row>
    <row r="114" spans="1:8" customFormat="1">
      <c r="B114" t="s">
        <v>190</v>
      </c>
      <c r="C114">
        <v>19</v>
      </c>
      <c r="D114" t="s">
        <v>61</v>
      </c>
      <c r="E114" t="s">
        <v>197</v>
      </c>
      <c r="F114">
        <v>8</v>
      </c>
      <c r="G114" s="113">
        <v>4591.21</v>
      </c>
      <c r="H114" s="115"/>
    </row>
    <row r="115" spans="1:8" customFormat="1">
      <c r="B115" t="s">
        <v>190</v>
      </c>
      <c r="C115">
        <v>20</v>
      </c>
      <c r="D115" t="s">
        <v>61</v>
      </c>
      <c r="E115" t="s">
        <v>197</v>
      </c>
      <c r="F115">
        <v>9</v>
      </c>
      <c r="G115" s="113">
        <v>7832.53</v>
      </c>
      <c r="H115" s="115"/>
    </row>
    <row r="116" spans="1:8" customFormat="1">
      <c r="B116" t="s">
        <v>190</v>
      </c>
      <c r="C116">
        <v>21</v>
      </c>
      <c r="D116" t="s">
        <v>61</v>
      </c>
      <c r="E116" t="s">
        <v>197</v>
      </c>
      <c r="F116">
        <v>10</v>
      </c>
      <c r="G116" s="113">
        <v>7311.65</v>
      </c>
      <c r="H116" s="115"/>
    </row>
    <row r="117" spans="1:8" customFormat="1">
      <c r="G117" s="113"/>
      <c r="H117" s="115"/>
    </row>
    <row r="118" spans="1:8" customFormat="1">
      <c r="B118" s="39" t="s">
        <v>166</v>
      </c>
      <c r="G118" s="113"/>
      <c r="H118" s="115"/>
    </row>
    <row r="119" spans="1:8" customFormat="1">
      <c r="A119" t="s">
        <v>159</v>
      </c>
      <c r="B119" t="s">
        <v>190</v>
      </c>
      <c r="C119">
        <v>1</v>
      </c>
      <c r="D119" t="s">
        <v>61</v>
      </c>
      <c r="E119" t="s">
        <v>191</v>
      </c>
      <c r="F119">
        <v>1</v>
      </c>
      <c r="G119" s="113">
        <v>132365.09</v>
      </c>
      <c r="H119" s="115">
        <f>SUMIF(A119:A130,"NORTH",G119:G130)</f>
        <v>411167.97000000003</v>
      </c>
    </row>
    <row r="120" spans="1:8" customFormat="1">
      <c r="A120" t="s">
        <v>159</v>
      </c>
      <c r="B120" t="s">
        <v>190</v>
      </c>
      <c r="C120">
        <v>2</v>
      </c>
      <c r="D120" t="s">
        <v>61</v>
      </c>
      <c r="E120" t="s">
        <v>193</v>
      </c>
      <c r="F120">
        <v>1</v>
      </c>
      <c r="G120" s="113">
        <v>50866.8</v>
      </c>
      <c r="H120" s="115"/>
    </row>
    <row r="121" spans="1:8" customFormat="1">
      <c r="A121" t="s">
        <v>159</v>
      </c>
      <c r="B121" t="s">
        <v>190</v>
      </c>
      <c r="C121">
        <v>3</v>
      </c>
      <c r="D121" t="s">
        <v>61</v>
      </c>
      <c r="E121" t="s">
        <v>191</v>
      </c>
      <c r="F121">
        <v>2</v>
      </c>
      <c r="G121" s="113">
        <v>57160.46</v>
      </c>
      <c r="H121" s="115"/>
    </row>
    <row r="122" spans="1:8" customFormat="1">
      <c r="A122" t="s">
        <v>159</v>
      </c>
      <c r="B122" t="s">
        <v>190</v>
      </c>
      <c r="C122">
        <v>4</v>
      </c>
      <c r="D122" t="s">
        <v>61</v>
      </c>
      <c r="E122" t="s">
        <v>193</v>
      </c>
      <c r="F122">
        <v>2</v>
      </c>
      <c r="G122" s="113">
        <v>95331.55</v>
      </c>
      <c r="H122" s="115"/>
    </row>
    <row r="123" spans="1:8" customFormat="1">
      <c r="A123" t="s">
        <v>159</v>
      </c>
      <c r="B123" t="s">
        <v>190</v>
      </c>
      <c r="C123">
        <v>5</v>
      </c>
      <c r="D123" t="s">
        <v>61</v>
      </c>
      <c r="E123" t="s">
        <v>191</v>
      </c>
      <c r="F123">
        <v>3</v>
      </c>
      <c r="G123" s="113">
        <v>75444.070000000007</v>
      </c>
      <c r="H123" s="115"/>
    </row>
    <row r="124" spans="1:8" customFormat="1">
      <c r="B124" t="s">
        <v>190</v>
      </c>
      <c r="C124">
        <v>6</v>
      </c>
      <c r="D124" t="s">
        <v>61</v>
      </c>
      <c r="E124" t="s">
        <v>193</v>
      </c>
      <c r="F124">
        <v>3</v>
      </c>
      <c r="G124" s="113">
        <v>85472.48</v>
      </c>
      <c r="H124" s="115"/>
    </row>
    <row r="125" spans="1:8" customFormat="1">
      <c r="B125" t="s">
        <v>190</v>
      </c>
      <c r="C125">
        <v>7</v>
      </c>
      <c r="D125" t="s">
        <v>61</v>
      </c>
      <c r="E125" t="s">
        <v>191</v>
      </c>
      <c r="F125">
        <v>4</v>
      </c>
      <c r="G125" s="113">
        <v>62855.78</v>
      </c>
      <c r="H125" s="115"/>
    </row>
    <row r="126" spans="1:8" customFormat="1">
      <c r="B126" t="s">
        <v>190</v>
      </c>
      <c r="C126">
        <v>8</v>
      </c>
      <c r="D126" t="s">
        <v>61</v>
      </c>
      <c r="E126" t="s">
        <v>193</v>
      </c>
      <c r="F126">
        <v>4</v>
      </c>
      <c r="G126" s="113">
        <v>52481.16</v>
      </c>
      <c r="H126" s="115"/>
    </row>
    <row r="127" spans="1:8" customFormat="1">
      <c r="B127" t="s">
        <v>190</v>
      </c>
      <c r="C127">
        <v>9</v>
      </c>
      <c r="D127" t="s">
        <v>61</v>
      </c>
      <c r="E127" t="s">
        <v>191</v>
      </c>
      <c r="F127">
        <v>5</v>
      </c>
      <c r="G127" s="113">
        <v>89110.34</v>
      </c>
      <c r="H127" s="115"/>
    </row>
    <row r="128" spans="1:8" customFormat="1">
      <c r="B128" t="s">
        <v>190</v>
      </c>
      <c r="C128">
        <v>10</v>
      </c>
      <c r="D128" t="s">
        <v>61</v>
      </c>
      <c r="E128" t="s">
        <v>193</v>
      </c>
      <c r="F128">
        <v>5</v>
      </c>
      <c r="G128" s="113">
        <v>155477.88</v>
      </c>
      <c r="H128" s="115"/>
    </row>
    <row r="129" spans="1:8" customFormat="1">
      <c r="B129" t="s">
        <v>190</v>
      </c>
      <c r="C129">
        <v>11</v>
      </c>
      <c r="D129" t="s">
        <v>61</v>
      </c>
      <c r="E129" t="s">
        <v>191</v>
      </c>
      <c r="F129">
        <v>6</v>
      </c>
      <c r="G129" s="113">
        <v>108528.22</v>
      </c>
      <c r="H129" s="115"/>
    </row>
    <row r="130" spans="1:8" customFormat="1">
      <c r="B130" t="s">
        <v>190</v>
      </c>
      <c r="C130">
        <v>21</v>
      </c>
      <c r="D130" t="s">
        <v>61</v>
      </c>
      <c r="E130" t="s">
        <v>197</v>
      </c>
      <c r="F130">
        <v>10</v>
      </c>
      <c r="G130" s="113">
        <v>751.57</v>
      </c>
      <c r="H130" s="115"/>
    </row>
    <row r="131" spans="1:8" customFormat="1">
      <c r="G131" s="113"/>
      <c r="H131" s="115"/>
    </row>
    <row r="132" spans="1:8" customFormat="1">
      <c r="G132" s="113"/>
      <c r="H132" s="115"/>
    </row>
    <row r="133" spans="1:8" customFormat="1">
      <c r="B133" s="39" t="s">
        <v>168</v>
      </c>
      <c r="G133" s="113"/>
      <c r="H133" s="115"/>
    </row>
    <row r="134" spans="1:8" customFormat="1">
      <c r="A134" t="s">
        <v>159</v>
      </c>
      <c r="B134" t="s">
        <v>190</v>
      </c>
      <c r="C134">
        <v>1</v>
      </c>
      <c r="D134" t="s">
        <v>61</v>
      </c>
      <c r="E134" t="s">
        <v>191</v>
      </c>
      <c r="F134">
        <v>1</v>
      </c>
      <c r="G134" s="113">
        <v>70478.350000000006</v>
      </c>
      <c r="H134" s="115">
        <f>SUMIF(A134:A145,"NORTH",G134:G145)</f>
        <v>195192.65</v>
      </c>
    </row>
    <row r="135" spans="1:8" customFormat="1">
      <c r="A135" t="s">
        <v>159</v>
      </c>
      <c r="B135" t="s">
        <v>190</v>
      </c>
      <c r="C135">
        <v>2</v>
      </c>
      <c r="D135" t="s">
        <v>61</v>
      </c>
      <c r="E135" t="s">
        <v>193</v>
      </c>
      <c r="F135">
        <v>1</v>
      </c>
      <c r="G135" s="113">
        <v>19042</v>
      </c>
      <c r="H135" s="113"/>
    </row>
    <row r="136" spans="1:8" customFormat="1">
      <c r="A136" t="s">
        <v>159</v>
      </c>
      <c r="B136" t="s">
        <v>190</v>
      </c>
      <c r="C136">
        <v>3</v>
      </c>
      <c r="D136" t="s">
        <v>61</v>
      </c>
      <c r="E136" t="s">
        <v>191</v>
      </c>
      <c r="F136">
        <v>2</v>
      </c>
      <c r="G136" s="113">
        <v>38411.17</v>
      </c>
      <c r="H136" s="113"/>
    </row>
    <row r="137" spans="1:8" customFormat="1">
      <c r="A137" t="s">
        <v>159</v>
      </c>
      <c r="B137" t="s">
        <v>190</v>
      </c>
      <c r="C137">
        <v>3</v>
      </c>
      <c r="D137" t="s">
        <v>61</v>
      </c>
      <c r="E137" t="s">
        <v>191</v>
      </c>
      <c r="F137">
        <v>2</v>
      </c>
      <c r="G137" s="113">
        <v>38411.17</v>
      </c>
      <c r="H137" s="115"/>
    </row>
    <row r="138" spans="1:8" customFormat="1">
      <c r="A138" t="s">
        <v>159</v>
      </c>
      <c r="B138" t="s">
        <v>190</v>
      </c>
      <c r="C138">
        <v>4</v>
      </c>
      <c r="D138" t="s">
        <v>61</v>
      </c>
      <c r="E138" t="s">
        <v>193</v>
      </c>
      <c r="F138">
        <v>2</v>
      </c>
      <c r="G138" s="113">
        <v>28849.96</v>
      </c>
      <c r="H138" s="115"/>
    </row>
    <row r="139" spans="1:8" customFormat="1">
      <c r="B139" t="s">
        <v>190</v>
      </c>
      <c r="C139">
        <v>5</v>
      </c>
      <c r="D139" t="s">
        <v>61</v>
      </c>
      <c r="E139" t="s">
        <v>191</v>
      </c>
      <c r="F139">
        <v>3</v>
      </c>
      <c r="G139" s="113">
        <v>48725.93</v>
      </c>
      <c r="H139" s="115"/>
    </row>
    <row r="140" spans="1:8" customFormat="1">
      <c r="B140" t="s">
        <v>190</v>
      </c>
      <c r="C140">
        <v>6</v>
      </c>
      <c r="D140" t="s">
        <v>61</v>
      </c>
      <c r="E140" t="s">
        <v>193</v>
      </c>
      <c r="F140">
        <v>3</v>
      </c>
      <c r="G140" s="113">
        <v>30510.44</v>
      </c>
      <c r="H140" s="115"/>
    </row>
    <row r="141" spans="1:8" customFormat="1">
      <c r="B141" t="s">
        <v>190</v>
      </c>
      <c r="C141">
        <v>7</v>
      </c>
      <c r="D141" t="s">
        <v>61</v>
      </c>
      <c r="E141" t="s">
        <v>191</v>
      </c>
      <c r="F141">
        <v>4</v>
      </c>
      <c r="G141" s="113">
        <v>50772.42</v>
      </c>
      <c r="H141" s="115"/>
    </row>
    <row r="142" spans="1:8" customFormat="1">
      <c r="B142" t="s">
        <v>190</v>
      </c>
      <c r="C142">
        <v>8</v>
      </c>
      <c r="D142" t="s">
        <v>61</v>
      </c>
      <c r="E142" t="s">
        <v>193</v>
      </c>
      <c r="F142">
        <v>4</v>
      </c>
      <c r="G142" s="113">
        <v>38679.71</v>
      </c>
      <c r="H142" s="115"/>
    </row>
    <row r="143" spans="1:8" customFormat="1">
      <c r="B143" t="s">
        <v>190</v>
      </c>
      <c r="C143">
        <v>9</v>
      </c>
      <c r="D143" t="s">
        <v>61</v>
      </c>
      <c r="E143" t="s">
        <v>191</v>
      </c>
      <c r="F143">
        <v>5</v>
      </c>
      <c r="G143" s="113">
        <v>43785.72</v>
      </c>
      <c r="H143" s="115"/>
    </row>
    <row r="144" spans="1:8" customFormat="1">
      <c r="B144" t="s">
        <v>190</v>
      </c>
      <c r="C144">
        <v>10</v>
      </c>
      <c r="D144" t="s">
        <v>61</v>
      </c>
      <c r="E144" t="s">
        <v>193</v>
      </c>
      <c r="F144">
        <v>5</v>
      </c>
      <c r="G144" s="113">
        <v>43532.09</v>
      </c>
      <c r="H144" s="115"/>
    </row>
    <row r="145" spans="1:8" customFormat="1">
      <c r="B145" t="s">
        <v>190</v>
      </c>
      <c r="C145">
        <v>11</v>
      </c>
      <c r="D145" t="s">
        <v>61</v>
      </c>
      <c r="E145" t="s">
        <v>191</v>
      </c>
      <c r="F145">
        <v>6</v>
      </c>
      <c r="G145" s="113">
        <v>59632.31</v>
      </c>
      <c r="H145" s="115"/>
    </row>
    <row r="146" spans="1:8" customFormat="1">
      <c r="G146" s="113"/>
      <c r="H146" s="115"/>
    </row>
    <row r="147" spans="1:8" customFormat="1">
      <c r="B147" s="39" t="s">
        <v>176</v>
      </c>
      <c r="G147" s="113"/>
      <c r="H147" s="115"/>
    </row>
    <row r="148" spans="1:8" customFormat="1">
      <c r="A148" t="s">
        <v>159</v>
      </c>
      <c r="B148" t="s">
        <v>190</v>
      </c>
      <c r="C148">
        <v>1</v>
      </c>
      <c r="D148" t="s">
        <v>61</v>
      </c>
      <c r="E148" t="s">
        <v>191</v>
      </c>
      <c r="F148">
        <v>1</v>
      </c>
      <c r="G148" s="113">
        <v>52342.78</v>
      </c>
      <c r="H148" s="115">
        <f>SUMIF(A148:A159,"NORTH",G148:G159)</f>
        <v>149595.00999999998</v>
      </c>
    </row>
    <row r="149" spans="1:8" customFormat="1">
      <c r="A149" t="s">
        <v>159</v>
      </c>
      <c r="B149" t="s">
        <v>190</v>
      </c>
      <c r="C149">
        <v>2</v>
      </c>
      <c r="D149" t="s">
        <v>61</v>
      </c>
      <c r="E149" t="s">
        <v>193</v>
      </c>
      <c r="F149">
        <v>1</v>
      </c>
      <c r="G149" s="113">
        <v>7906.34</v>
      </c>
      <c r="H149" s="115"/>
    </row>
    <row r="150" spans="1:8" customFormat="1">
      <c r="A150" t="s">
        <v>159</v>
      </c>
      <c r="B150" t="s">
        <v>190</v>
      </c>
      <c r="C150">
        <v>3</v>
      </c>
      <c r="D150" t="s">
        <v>61</v>
      </c>
      <c r="E150" t="s">
        <v>191</v>
      </c>
      <c r="F150">
        <v>2</v>
      </c>
      <c r="G150" s="113">
        <v>31349.200000000001</v>
      </c>
      <c r="H150" s="115"/>
    </row>
    <row r="151" spans="1:8" customFormat="1">
      <c r="A151" t="s">
        <v>159</v>
      </c>
      <c r="B151" t="s">
        <v>190</v>
      </c>
      <c r="C151">
        <v>4</v>
      </c>
      <c r="D151" t="s">
        <v>61</v>
      </c>
      <c r="E151" t="s">
        <v>193</v>
      </c>
      <c r="F151">
        <v>2</v>
      </c>
      <c r="G151" s="113">
        <v>21935.67</v>
      </c>
      <c r="H151" s="115"/>
    </row>
    <row r="152" spans="1:8" customFormat="1">
      <c r="A152" t="s">
        <v>159</v>
      </c>
      <c r="B152" t="s">
        <v>190</v>
      </c>
      <c r="C152">
        <v>5</v>
      </c>
      <c r="D152" t="s">
        <v>61</v>
      </c>
      <c r="E152" t="s">
        <v>191</v>
      </c>
      <c r="F152">
        <v>3</v>
      </c>
      <c r="G152" s="113">
        <v>36061.019999999997</v>
      </c>
      <c r="H152" s="115"/>
    </row>
    <row r="153" spans="1:8" customFormat="1">
      <c r="B153" t="s">
        <v>190</v>
      </c>
      <c r="C153">
        <v>6</v>
      </c>
      <c r="D153" t="s">
        <v>61</v>
      </c>
      <c r="E153" t="s">
        <v>193</v>
      </c>
      <c r="F153">
        <v>3</v>
      </c>
      <c r="G153" s="113">
        <v>13119.05</v>
      </c>
      <c r="H153" s="115"/>
    </row>
    <row r="154" spans="1:8" customFormat="1">
      <c r="B154" t="s">
        <v>190</v>
      </c>
      <c r="C154">
        <v>7</v>
      </c>
      <c r="D154" t="s">
        <v>61</v>
      </c>
      <c r="E154" t="s">
        <v>191</v>
      </c>
      <c r="F154">
        <v>4</v>
      </c>
      <c r="G154" s="113">
        <v>24677.25</v>
      </c>
      <c r="H154" s="115"/>
    </row>
    <row r="155" spans="1:8" customFormat="1">
      <c r="B155" t="s">
        <v>190</v>
      </c>
      <c r="C155">
        <v>8</v>
      </c>
      <c r="D155" t="s">
        <v>61</v>
      </c>
      <c r="E155" t="s">
        <v>193</v>
      </c>
      <c r="F155">
        <v>4</v>
      </c>
      <c r="G155" s="113">
        <v>13801.35</v>
      </c>
      <c r="H155" s="115"/>
    </row>
    <row r="156" spans="1:8" customFormat="1">
      <c r="B156" t="s">
        <v>190</v>
      </c>
      <c r="C156">
        <v>9</v>
      </c>
      <c r="D156" t="s">
        <v>61</v>
      </c>
      <c r="E156" t="s">
        <v>191</v>
      </c>
      <c r="F156">
        <v>5</v>
      </c>
      <c r="G156" s="113">
        <v>43111.519999999997</v>
      </c>
      <c r="H156" s="115"/>
    </row>
    <row r="157" spans="1:8" customFormat="1">
      <c r="B157" t="s">
        <v>190</v>
      </c>
      <c r="C157">
        <v>10</v>
      </c>
      <c r="D157" t="s">
        <v>61</v>
      </c>
      <c r="E157" t="s">
        <v>193</v>
      </c>
      <c r="F157">
        <v>5</v>
      </c>
      <c r="G157" s="113">
        <v>7492.72</v>
      </c>
      <c r="H157" s="115"/>
    </row>
    <row r="158" spans="1:8" customFormat="1">
      <c r="B158" t="s">
        <v>190</v>
      </c>
      <c r="C158">
        <v>11</v>
      </c>
      <c r="D158" t="s">
        <v>61</v>
      </c>
      <c r="E158" t="s">
        <v>191</v>
      </c>
      <c r="F158">
        <v>6</v>
      </c>
      <c r="G158" s="113">
        <v>39086.449999999997</v>
      </c>
      <c r="H158" s="115"/>
    </row>
    <row r="159" spans="1:8" customFormat="1">
      <c r="G159" s="113"/>
      <c r="H159" s="115"/>
    </row>
    <row r="160" spans="1:8" customFormat="1">
      <c r="B160" s="39" t="s">
        <v>204</v>
      </c>
      <c r="G160" s="113"/>
      <c r="H160" s="115"/>
    </row>
    <row r="161" spans="1:8" customFormat="1">
      <c r="A161" t="s">
        <v>159</v>
      </c>
      <c r="B161" t="s">
        <v>190</v>
      </c>
      <c r="C161">
        <v>1</v>
      </c>
      <c r="D161" t="s">
        <v>61</v>
      </c>
      <c r="E161" t="s">
        <v>191</v>
      </c>
      <c r="F161">
        <v>1</v>
      </c>
      <c r="G161" s="113">
        <v>94502.75</v>
      </c>
      <c r="H161" s="115">
        <f>SUMIF(A161:A172,"NORTH",G161:G172)</f>
        <v>320103.15000000002</v>
      </c>
    </row>
    <row r="162" spans="1:8" customFormat="1">
      <c r="A162" t="s">
        <v>159</v>
      </c>
      <c r="B162" t="s">
        <v>190</v>
      </c>
      <c r="C162">
        <v>2</v>
      </c>
      <c r="D162" t="s">
        <v>61</v>
      </c>
      <c r="E162" t="s">
        <v>193</v>
      </c>
      <c r="F162">
        <v>1</v>
      </c>
      <c r="G162" s="113">
        <v>24649.81</v>
      </c>
      <c r="H162" s="115"/>
    </row>
    <row r="163" spans="1:8" customFormat="1">
      <c r="A163" t="s">
        <v>159</v>
      </c>
      <c r="B163" t="s">
        <v>190</v>
      </c>
      <c r="C163">
        <v>3</v>
      </c>
      <c r="D163" t="s">
        <v>61</v>
      </c>
      <c r="E163" t="s">
        <v>191</v>
      </c>
      <c r="F163">
        <v>2</v>
      </c>
      <c r="G163" s="113">
        <v>93480.08</v>
      </c>
      <c r="H163" s="115"/>
    </row>
    <row r="164" spans="1:8" customFormat="1">
      <c r="A164" t="s">
        <v>159</v>
      </c>
      <c r="B164" t="s">
        <v>190</v>
      </c>
      <c r="C164">
        <v>4</v>
      </c>
      <c r="D164" t="s">
        <v>61</v>
      </c>
      <c r="E164" t="s">
        <v>193</v>
      </c>
      <c r="F164">
        <v>2</v>
      </c>
      <c r="G164" s="113">
        <v>22415.15</v>
      </c>
      <c r="H164" s="115"/>
    </row>
    <row r="165" spans="1:8" customFormat="1">
      <c r="A165" t="s">
        <v>159</v>
      </c>
      <c r="B165" t="s">
        <v>190</v>
      </c>
      <c r="C165">
        <v>5</v>
      </c>
      <c r="D165" t="s">
        <v>61</v>
      </c>
      <c r="E165" t="s">
        <v>191</v>
      </c>
      <c r="F165">
        <v>3</v>
      </c>
      <c r="G165" s="113">
        <v>85055.360000000001</v>
      </c>
      <c r="H165" s="115"/>
    </row>
    <row r="166" spans="1:8" customFormat="1">
      <c r="B166" t="s">
        <v>190</v>
      </c>
      <c r="C166">
        <v>6</v>
      </c>
      <c r="D166" t="s">
        <v>61</v>
      </c>
      <c r="E166" t="s">
        <v>193</v>
      </c>
      <c r="F166">
        <v>3</v>
      </c>
      <c r="G166" s="113">
        <v>17611.849999999999</v>
      </c>
      <c r="H166" s="115"/>
    </row>
    <row r="167" spans="1:8" customFormat="1">
      <c r="B167" t="s">
        <v>190</v>
      </c>
      <c r="C167">
        <v>7</v>
      </c>
      <c r="D167" t="s">
        <v>61</v>
      </c>
      <c r="E167" t="s">
        <v>191</v>
      </c>
      <c r="F167">
        <v>4</v>
      </c>
      <c r="G167" s="113">
        <v>55181.4</v>
      </c>
      <c r="H167" s="115"/>
    </row>
    <row r="168" spans="1:8" customFormat="1">
      <c r="B168" t="s">
        <v>190</v>
      </c>
      <c r="C168">
        <v>8</v>
      </c>
      <c r="D168" t="s">
        <v>61</v>
      </c>
      <c r="E168" t="s">
        <v>193</v>
      </c>
      <c r="F168">
        <v>4</v>
      </c>
      <c r="G168" s="113">
        <v>25627.87</v>
      </c>
      <c r="H168" s="115"/>
    </row>
    <row r="169" spans="1:8" customFormat="1">
      <c r="B169" t="s">
        <v>190</v>
      </c>
      <c r="C169">
        <v>9</v>
      </c>
      <c r="D169" t="s">
        <v>61</v>
      </c>
      <c r="E169" t="s">
        <v>191</v>
      </c>
      <c r="F169">
        <v>5</v>
      </c>
      <c r="G169" s="113">
        <v>72450.740000000005</v>
      </c>
      <c r="H169" s="115"/>
    </row>
    <row r="170" spans="1:8" customFormat="1">
      <c r="B170" t="s">
        <v>190</v>
      </c>
      <c r="C170">
        <v>10</v>
      </c>
      <c r="D170" t="s">
        <v>61</v>
      </c>
      <c r="E170" t="s">
        <v>193</v>
      </c>
      <c r="F170">
        <v>5</v>
      </c>
      <c r="G170" s="113">
        <v>15199.14</v>
      </c>
      <c r="H170" s="115"/>
    </row>
    <row r="171" spans="1:8" customFormat="1">
      <c r="B171" t="s">
        <v>190</v>
      </c>
      <c r="C171">
        <v>11</v>
      </c>
      <c r="D171" t="s">
        <v>61</v>
      </c>
      <c r="E171" t="s">
        <v>191</v>
      </c>
      <c r="F171">
        <v>6</v>
      </c>
      <c r="G171" s="113">
        <v>63038.63</v>
      </c>
      <c r="H171" s="113"/>
    </row>
    <row r="172" spans="1:8">
      <c r="H172" s="113"/>
    </row>
    <row r="173" spans="1:8">
      <c r="H173" s="113"/>
    </row>
    <row r="174" spans="1:8">
      <c r="H174" s="113"/>
    </row>
    <row r="175" spans="1:8">
      <c r="H175" s="113"/>
    </row>
  </sheetData>
  <sheetProtection algorithmName="SHA-512" hashValue="FBVm/4begClW2ZUnL19byUrDIWkm5kaZ0TgTL7RyJBVUs0oK2527ctC+V0eN55KyuDmQvJ3yQ3yD5PIx+H+0Gw==" saltValue="aStpfOSNNbR0C+JkLbBMM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1CD4-F903-4D6F-8DAF-EA688FBD134D}">
  <dimension ref="B2:D8"/>
  <sheetViews>
    <sheetView zoomScale="85" zoomScaleNormal="85" workbookViewId="0">
      <selection activeCell="C4" sqref="C4"/>
    </sheetView>
  </sheetViews>
  <sheetFormatPr defaultColWidth="9.15234375" defaultRowHeight="14.6"/>
  <cols>
    <col min="1" max="1" width="9.15234375" style="1"/>
    <col min="2" max="2" width="47.69140625" style="1" bestFit="1" customWidth="1"/>
    <col min="3" max="3" width="10.3046875" style="1" bestFit="1" customWidth="1"/>
    <col min="4" max="16384" width="9.15234375" style="1"/>
  </cols>
  <sheetData>
    <row r="2" spans="2:4">
      <c r="B2" s="17" t="s">
        <v>205</v>
      </c>
    </row>
    <row r="4" spans="2:4">
      <c r="B4" s="15" t="s">
        <v>206</v>
      </c>
      <c r="C4" s="3">
        <v>7400</v>
      </c>
      <c r="D4" s="1" t="s">
        <v>207</v>
      </c>
    </row>
    <row r="5" spans="2:4">
      <c r="B5" s="15" t="s">
        <v>208</v>
      </c>
      <c r="C5" s="1">
        <f>'North v N&amp;E Costs'!C4/1000</f>
        <v>7.0430000000000001</v>
      </c>
      <c r="D5" s="1" t="s">
        <v>209</v>
      </c>
    </row>
    <row r="6" spans="2:4">
      <c r="B6" s="16" t="s">
        <v>0</v>
      </c>
      <c r="C6" s="18">
        <f>C5*C4</f>
        <v>52118.200000000004</v>
      </c>
      <c r="D6" s="1" t="s">
        <v>210</v>
      </c>
    </row>
    <row r="7" spans="2:4">
      <c r="B7" s="15" t="s">
        <v>211</v>
      </c>
      <c r="C7" s="22">
        <f>VLOOKUP(2022,'GDP Deflator'!$B$5:$C$115,2,FALSE)/VLOOKUP(2002,'GDP Deflator'!$B$5:$C$115,2,FALSE)</f>
        <v>1.5453063079824942</v>
      </c>
      <c r="D7" s="1" t="s">
        <v>212</v>
      </c>
    </row>
    <row r="8" spans="2:4">
      <c r="B8" s="15" t="s">
        <v>0</v>
      </c>
      <c r="C8" s="18">
        <f>C7*C6</f>
        <v>80538.583220693239</v>
      </c>
      <c r="D8" s="1" t="s">
        <v>213</v>
      </c>
    </row>
  </sheetData>
  <sheetProtection algorithmName="SHA-512" hashValue="XBp5dBJQ3h2gUgOizGlMlihU12hMN7AIchy8b16S8KUBc+YJUQYlirX/rI+y7JCA/+wfOqd+B7oUpbh+dWzWfw==" saltValue="QwcSwUEroA1IQXZdl9wMu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20F21-F6C3-41D4-91C0-F4A193EB2A18}">
  <dimension ref="B2:M32"/>
  <sheetViews>
    <sheetView workbookViewId="0">
      <selection activeCell="O24" sqref="O24"/>
    </sheetView>
  </sheetViews>
  <sheetFormatPr defaultRowHeight="14.6"/>
  <cols>
    <col min="12" max="12" width="11.15234375" bestFit="1" customWidth="1"/>
  </cols>
  <sheetData>
    <row r="2" spans="2:3">
      <c r="B2" t="s">
        <v>214</v>
      </c>
      <c r="C2" t="s">
        <v>215</v>
      </c>
    </row>
    <row r="30" spans="12:13">
      <c r="L30" s="115">
        <v>240317</v>
      </c>
      <c r="M30" t="s">
        <v>216</v>
      </c>
    </row>
    <row r="31" spans="12:13">
      <c r="L31" s="83">
        <f>L30*1.2</f>
        <v>288380.39999999997</v>
      </c>
      <c r="M31" t="s">
        <v>217</v>
      </c>
    </row>
    <row r="32" spans="12:13">
      <c r="L32" s="113">
        <f>L30/5</f>
        <v>48063.4</v>
      </c>
      <c r="M32" t="s">
        <v>218</v>
      </c>
    </row>
  </sheetData>
  <sheetProtection algorithmName="SHA-512" hashValue="EC8KA08V82/l9+Cn2S0ergTXP4OYqlIVoeoaxk6hZfFUSBjlXHtG0CH4E1zu582+8S2iPyXxbVFUT2SZUjnuuA==" saltValue="lmoRK2uIf7DEySgTE5PXA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90" verticalDpi="9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F5A8E-21E3-4A9E-BA93-725E33B9D942}">
  <dimension ref="B2:H115"/>
  <sheetViews>
    <sheetView tabSelected="1" workbookViewId="0">
      <selection activeCell="G22" sqref="G22"/>
    </sheetView>
  </sheetViews>
  <sheetFormatPr defaultColWidth="9.15234375" defaultRowHeight="12.45"/>
  <cols>
    <col min="1" max="16384" width="9.15234375" style="124"/>
  </cols>
  <sheetData>
    <row r="2" spans="2:8">
      <c r="B2" s="123" t="s">
        <v>219</v>
      </c>
      <c r="F2" s="123" t="s">
        <v>220</v>
      </c>
    </row>
    <row r="3" spans="2:8">
      <c r="B3" s="116"/>
      <c r="C3" s="20"/>
      <c r="F3" s="116"/>
    </row>
    <row r="4" spans="2:8">
      <c r="B4" s="19" t="s">
        <v>221</v>
      </c>
      <c r="C4" s="21" t="s">
        <v>222</v>
      </c>
      <c r="D4" s="125" t="s">
        <v>223</v>
      </c>
      <c r="F4" s="19" t="s">
        <v>221</v>
      </c>
      <c r="G4" s="21" t="s">
        <v>222</v>
      </c>
      <c r="H4" s="125" t="s">
        <v>223</v>
      </c>
    </row>
    <row r="5" spans="2:8">
      <c r="B5" s="117">
        <v>1990</v>
      </c>
      <c r="C5" s="118">
        <v>63.098219384118146</v>
      </c>
      <c r="F5" s="117">
        <v>1990</v>
      </c>
      <c r="G5" s="126">
        <v>61.256845570832375</v>
      </c>
    </row>
    <row r="6" spans="2:8">
      <c r="B6" s="117">
        <v>1991</v>
      </c>
      <c r="C6" s="118">
        <v>67.280981011988956</v>
      </c>
      <c r="D6" s="127">
        <f>C6/C5</f>
        <v>1.0662896935713468</v>
      </c>
      <c r="F6" s="117">
        <v>1991</v>
      </c>
      <c r="G6" s="126">
        <v>65.406143799560198</v>
      </c>
      <c r="H6" s="127">
        <f>G6/G5</f>
        <v>1.0677360740675084</v>
      </c>
    </row>
    <row r="7" spans="2:8">
      <c r="B7" s="117">
        <v>1992</v>
      </c>
      <c r="C7" s="118">
        <v>69.39612327589532</v>
      </c>
      <c r="D7" s="127">
        <f t="shared" ref="D7:D70" si="0">C7/C6</f>
        <v>1.0314374468399838</v>
      </c>
      <c r="F7" s="117">
        <v>1992</v>
      </c>
      <c r="G7" s="126">
        <v>67.549958167669899</v>
      </c>
      <c r="H7" s="127">
        <f t="shared" ref="H7:H70" si="1">G7/G6</f>
        <v>1.0327769570803549</v>
      </c>
    </row>
    <row r="8" spans="2:8">
      <c r="B8" s="117">
        <v>1993</v>
      </c>
      <c r="C8" s="118">
        <v>71.283479074373346</v>
      </c>
      <c r="D8" s="127">
        <f t="shared" si="0"/>
        <v>1.02719684773996</v>
      </c>
      <c r="F8" s="117">
        <v>1993</v>
      </c>
      <c r="G8" s="126">
        <v>69.488189462201589</v>
      </c>
      <c r="H8" s="127">
        <f t="shared" si="1"/>
        <v>1.0286933011819295</v>
      </c>
    </row>
    <row r="9" spans="2:8">
      <c r="B9" s="117">
        <v>1994</v>
      </c>
      <c r="C9" s="118">
        <v>72.242521052520274</v>
      </c>
      <c r="D9" s="127">
        <f t="shared" si="0"/>
        <v>1.0134539165399925</v>
      </c>
      <c r="F9" s="117">
        <v>1994</v>
      </c>
      <c r="G9" s="126">
        <v>70.513513446811231</v>
      </c>
      <c r="H9" s="127">
        <f t="shared" si="1"/>
        <v>1.0147553705535437</v>
      </c>
    </row>
    <row r="10" spans="2:8">
      <c r="B10" s="117">
        <v>1995</v>
      </c>
      <c r="C10" s="118">
        <v>73.999873106392826</v>
      </c>
      <c r="D10" s="127">
        <f t="shared" si="0"/>
        <v>1.0243257298924404</v>
      </c>
      <c r="F10" s="117">
        <v>1995</v>
      </c>
      <c r="G10" s="126">
        <v>72.298976527003447</v>
      </c>
      <c r="H10" s="127">
        <f t="shared" si="1"/>
        <v>1.0253208639438878</v>
      </c>
    </row>
    <row r="11" spans="2:8">
      <c r="B11" s="117">
        <v>1996</v>
      </c>
      <c r="C11" s="118">
        <v>77.045444084083186</v>
      </c>
      <c r="D11" s="127">
        <f t="shared" si="0"/>
        <v>1.0411564351375524</v>
      </c>
      <c r="F11" s="117">
        <v>1996</v>
      </c>
      <c r="G11" s="126">
        <v>75.377293065705132</v>
      </c>
      <c r="H11" s="127">
        <f t="shared" si="1"/>
        <v>1.0425775949615546</v>
      </c>
    </row>
    <row r="12" spans="2:8">
      <c r="B12" s="117">
        <v>1997</v>
      </c>
      <c r="C12" s="118">
        <v>76.999911672096971</v>
      </c>
      <c r="D12" s="127">
        <f t="shared" si="0"/>
        <v>0.99940901876123234</v>
      </c>
      <c r="F12" s="117">
        <v>1997</v>
      </c>
      <c r="G12" s="126">
        <v>75.120499322538365</v>
      </c>
      <c r="H12" s="127">
        <f t="shared" si="1"/>
        <v>0.99659322147661999</v>
      </c>
    </row>
    <row r="13" spans="2:8">
      <c r="B13" s="117">
        <v>1998</v>
      </c>
      <c r="C13" s="118">
        <v>77.788766930033105</v>
      </c>
      <c r="D13" s="127">
        <f t="shared" si="0"/>
        <v>1.010244885231758</v>
      </c>
      <c r="F13" s="117">
        <v>1998</v>
      </c>
      <c r="G13" s="126">
        <v>76.314016421966045</v>
      </c>
      <c r="H13" s="127">
        <f t="shared" si="1"/>
        <v>1.0158880346934753</v>
      </c>
    </row>
    <row r="14" spans="2:8">
      <c r="B14" s="117">
        <v>1999</v>
      </c>
      <c r="C14" s="118">
        <v>78.52686474509936</v>
      </c>
      <c r="D14" s="127">
        <f t="shared" si="0"/>
        <v>1.009488488430857</v>
      </c>
      <c r="F14" s="117">
        <v>1999</v>
      </c>
      <c r="G14" s="126">
        <v>77.348348548455164</v>
      </c>
      <c r="H14" s="127">
        <f t="shared" si="1"/>
        <v>1.0135536324122942</v>
      </c>
    </row>
    <row r="15" spans="2:8">
      <c r="B15" s="117">
        <v>2000</v>
      </c>
      <c r="C15" s="118">
        <v>79.960389289681927</v>
      </c>
      <c r="D15" s="127">
        <f t="shared" si="0"/>
        <v>1.0182552117576047</v>
      </c>
      <c r="F15" s="117">
        <v>2000</v>
      </c>
      <c r="G15" s="126">
        <v>78.650703745659428</v>
      </c>
      <c r="H15" s="127">
        <f t="shared" si="1"/>
        <v>1.0168375307507489</v>
      </c>
    </row>
    <row r="16" spans="2:8">
      <c r="B16" s="117">
        <v>2001</v>
      </c>
      <c r="C16" s="118">
        <v>80.850635027860605</v>
      </c>
      <c r="D16" s="127">
        <f t="shared" si="0"/>
        <v>1.0111335843420357</v>
      </c>
      <c r="F16" s="117">
        <v>2001</v>
      </c>
      <c r="G16" s="126">
        <v>80.106444153222327</v>
      </c>
      <c r="H16" s="127">
        <f t="shared" si="1"/>
        <v>1.0185089304765851</v>
      </c>
    </row>
    <row r="17" spans="2:8">
      <c r="B17" s="119">
        <v>2002</v>
      </c>
      <c r="C17" s="120">
        <v>82.551258174996235</v>
      </c>
      <c r="D17" s="128">
        <f t="shared" si="0"/>
        <v>1.02103413469232</v>
      </c>
      <c r="F17" s="119">
        <v>2002</v>
      </c>
      <c r="G17" s="129">
        <v>81.756908504426335</v>
      </c>
      <c r="H17" s="128">
        <f t="shared" si="1"/>
        <v>1.0206033905093466</v>
      </c>
    </row>
    <row r="18" spans="2:8">
      <c r="B18" s="117">
        <v>2003</v>
      </c>
      <c r="C18" s="118">
        <v>84.504548887006209</v>
      </c>
      <c r="D18" s="127">
        <f t="shared" si="0"/>
        <v>1.023661549868438</v>
      </c>
      <c r="F18" s="117">
        <v>2003</v>
      </c>
      <c r="G18" s="126">
        <v>83.993148876203435</v>
      </c>
      <c r="H18" s="127">
        <f t="shared" si="1"/>
        <v>1.0273523108038758</v>
      </c>
    </row>
    <row r="19" spans="2:8">
      <c r="B19" s="117">
        <v>2004</v>
      </c>
      <c r="C19" s="118">
        <v>86.649424064750576</v>
      </c>
      <c r="D19" s="127">
        <f t="shared" si="0"/>
        <v>1.0253817718216844</v>
      </c>
      <c r="F19" s="117">
        <v>2004</v>
      </c>
      <c r="G19" s="126">
        <v>86.154609330460602</v>
      </c>
      <c r="H19" s="127">
        <f t="shared" si="1"/>
        <v>1.02573377094652</v>
      </c>
    </row>
    <row r="20" spans="2:8">
      <c r="B20" s="117">
        <v>2005</v>
      </c>
      <c r="C20" s="118">
        <v>88.983893220273615</v>
      </c>
      <c r="D20" s="127">
        <f t="shared" si="0"/>
        <v>1.0269415426671338</v>
      </c>
      <c r="F20" s="117">
        <v>2005</v>
      </c>
      <c r="G20" s="126">
        <v>88.852609522963348</v>
      </c>
      <c r="H20" s="127">
        <f t="shared" si="1"/>
        <v>1.0313157962582606</v>
      </c>
    </row>
    <row r="21" spans="2:8">
      <c r="B21" s="117">
        <v>2006</v>
      </c>
      <c r="C21" s="118">
        <v>91.488424690510215</v>
      </c>
      <c r="D21" s="127">
        <f t="shared" si="0"/>
        <v>1.0281458967415238</v>
      </c>
      <c r="F21" s="117">
        <v>2006</v>
      </c>
      <c r="G21" s="126">
        <v>91.387722766412708</v>
      </c>
      <c r="H21" s="127">
        <f t="shared" si="1"/>
        <v>1.0285316689859758</v>
      </c>
    </row>
    <row r="22" spans="2:8">
      <c r="B22" s="117">
        <v>2007</v>
      </c>
      <c r="C22" s="118">
        <v>93.955385700583335</v>
      </c>
      <c r="D22" s="127">
        <f t="shared" si="0"/>
        <v>1.0269647337181553</v>
      </c>
      <c r="F22" s="117">
        <v>2007</v>
      </c>
      <c r="G22" s="126">
        <v>93.943196878493723</v>
      </c>
      <c r="H22" s="127">
        <f t="shared" si="1"/>
        <v>1.0279629914689177</v>
      </c>
    </row>
    <row r="23" spans="2:8">
      <c r="B23" s="117">
        <v>2008</v>
      </c>
      <c r="C23" s="118">
        <v>96.868589229220859</v>
      </c>
      <c r="D23" s="127">
        <f t="shared" si="0"/>
        <v>1.0310062430898992</v>
      </c>
      <c r="F23" s="117">
        <v>2008</v>
      </c>
      <c r="G23" s="126">
        <v>96.995105987576153</v>
      </c>
      <c r="H23" s="127">
        <f t="shared" si="1"/>
        <v>1.0324867495517507</v>
      </c>
    </row>
    <row r="24" spans="2:8">
      <c r="B24" s="117">
        <v>2009</v>
      </c>
      <c r="C24" s="118">
        <v>98.4205478071665</v>
      </c>
      <c r="D24" s="127">
        <f t="shared" si="0"/>
        <v>1.0160212777980406</v>
      </c>
      <c r="F24" s="117">
        <v>2009</v>
      </c>
      <c r="G24" s="126">
        <v>98.645076741964871</v>
      </c>
      <c r="H24" s="127">
        <f t="shared" si="1"/>
        <v>1.0170108660389532</v>
      </c>
    </row>
    <row r="25" spans="2:8">
      <c r="B25" s="121">
        <v>2010</v>
      </c>
      <c r="C25" s="122">
        <v>100</v>
      </c>
      <c r="D25" s="130">
        <f t="shared" si="0"/>
        <v>1.0160479922945369</v>
      </c>
      <c r="F25" s="121">
        <v>2010</v>
      </c>
      <c r="G25" s="131">
        <v>100</v>
      </c>
      <c r="H25" s="130">
        <f t="shared" si="1"/>
        <v>1.0137353358402197</v>
      </c>
    </row>
    <row r="26" spans="2:8">
      <c r="B26" s="117">
        <v>2011</v>
      </c>
      <c r="C26" s="118">
        <v>102.06873901343951</v>
      </c>
      <c r="D26" s="127">
        <f t="shared" si="0"/>
        <v>1.0206873901343951</v>
      </c>
      <c r="F26" s="117">
        <v>2011</v>
      </c>
      <c r="G26" s="126">
        <v>102.0689110513859</v>
      </c>
      <c r="H26" s="127">
        <f t="shared" si="1"/>
        <v>1.0206891105138589</v>
      </c>
    </row>
    <row r="27" spans="2:8">
      <c r="B27" s="117">
        <v>2012</v>
      </c>
      <c r="C27" s="118">
        <v>103.75592636687429</v>
      </c>
      <c r="D27" s="127">
        <f t="shared" si="0"/>
        <v>1.0165299127797849</v>
      </c>
      <c r="F27" s="117">
        <v>2012</v>
      </c>
      <c r="G27" s="126">
        <v>103.71135445434105</v>
      </c>
      <c r="H27" s="127">
        <f t="shared" si="1"/>
        <v>1.0160915148994611</v>
      </c>
    </row>
    <row r="28" spans="2:8">
      <c r="B28" s="117">
        <v>2013</v>
      </c>
      <c r="C28" s="118">
        <v>105.59986464681901</v>
      </c>
      <c r="D28" s="127">
        <f t="shared" si="0"/>
        <v>1.0177718839252099</v>
      </c>
      <c r="F28" s="117">
        <v>2013</v>
      </c>
      <c r="G28" s="126">
        <v>106.03002549427552</v>
      </c>
      <c r="H28" s="127">
        <f t="shared" si="1"/>
        <v>1.0223569642121999</v>
      </c>
    </row>
    <row r="29" spans="2:8">
      <c r="B29" s="117">
        <v>2014</v>
      </c>
      <c r="C29" s="118">
        <v>107.43347727049364</v>
      </c>
      <c r="D29" s="127">
        <f t="shared" si="0"/>
        <v>1.017363778162095</v>
      </c>
      <c r="F29" s="117">
        <v>2014</v>
      </c>
      <c r="G29" s="126">
        <v>107.72145838115053</v>
      </c>
      <c r="H29" s="127">
        <f t="shared" si="1"/>
        <v>1.0159523953615037</v>
      </c>
    </row>
    <row r="30" spans="2:8">
      <c r="B30" s="117">
        <v>2015</v>
      </c>
      <c r="C30" s="118">
        <v>108.14532552564432</v>
      </c>
      <c r="D30" s="127">
        <f t="shared" si="0"/>
        <v>1.0066259444750021</v>
      </c>
      <c r="F30" s="117">
        <v>2015</v>
      </c>
      <c r="G30" s="126">
        <v>108.27416341509763</v>
      </c>
      <c r="H30" s="127">
        <f t="shared" si="1"/>
        <v>1.005130872179538</v>
      </c>
    </row>
    <row r="31" spans="2:8">
      <c r="B31" s="117">
        <v>2016</v>
      </c>
      <c r="C31" s="118">
        <v>110.46810056442776</v>
      </c>
      <c r="D31" s="127">
        <f t="shared" si="0"/>
        <v>1.021478274973916</v>
      </c>
      <c r="F31" s="117">
        <v>2016</v>
      </c>
      <c r="G31" s="126">
        <v>110.32740276759733</v>
      </c>
      <c r="H31" s="127">
        <f t="shared" si="1"/>
        <v>1.018963336106584</v>
      </c>
    </row>
    <row r="32" spans="2:8">
      <c r="B32" s="117">
        <v>2017</v>
      </c>
      <c r="C32" s="118">
        <v>112.61073644322195</v>
      </c>
      <c r="D32" s="127">
        <f t="shared" si="0"/>
        <v>1.0193959692241161</v>
      </c>
      <c r="F32" s="117">
        <v>2017</v>
      </c>
      <c r="G32" s="126">
        <v>112.33646520512647</v>
      </c>
      <c r="H32" s="127">
        <f t="shared" si="1"/>
        <v>1.0182100039258715</v>
      </c>
    </row>
    <row r="33" spans="2:8">
      <c r="B33" s="117">
        <v>2018</v>
      </c>
      <c r="C33" s="118">
        <v>115.14363236682701</v>
      </c>
      <c r="D33" s="127">
        <f t="shared" si="0"/>
        <v>1.0224924905351465</v>
      </c>
      <c r="F33" s="117">
        <v>2018</v>
      </c>
      <c r="G33" s="126">
        <v>114.58183711798691</v>
      </c>
      <c r="H33" s="127">
        <f t="shared" si="1"/>
        <v>1.0199879167353216</v>
      </c>
    </row>
    <row r="34" spans="2:8">
      <c r="B34" s="117">
        <v>2019</v>
      </c>
      <c r="C34" s="118">
        <v>117.57899438060369</v>
      </c>
      <c r="D34" s="127">
        <f t="shared" si="0"/>
        <v>1.0211506443188978</v>
      </c>
      <c r="F34" s="117">
        <v>2019</v>
      </c>
      <c r="G34" s="126">
        <v>116.89224041126486</v>
      </c>
      <c r="H34" s="127">
        <f t="shared" si="1"/>
        <v>1.0201637829466714</v>
      </c>
    </row>
    <row r="35" spans="2:8">
      <c r="B35" s="117">
        <v>2020</v>
      </c>
      <c r="C35" s="118">
        <v>124.40549723011161</v>
      </c>
      <c r="D35" s="127">
        <f t="shared" si="0"/>
        <v>1.0580588640468425</v>
      </c>
      <c r="F35" s="117">
        <v>2020</v>
      </c>
      <c r="G35" s="126">
        <v>123.41203734553505</v>
      </c>
      <c r="H35" s="127">
        <f t="shared" si="1"/>
        <v>1.0557761311728771</v>
      </c>
    </row>
    <row r="36" spans="2:8">
      <c r="B36" s="117">
        <v>2021</v>
      </c>
      <c r="C36" s="118">
        <v>124.87494341272152</v>
      </c>
      <c r="D36" s="127">
        <f t="shared" si="0"/>
        <v>1.0037735163884405</v>
      </c>
      <c r="F36" s="117">
        <v>2021</v>
      </c>
      <c r="G36" s="126">
        <v>123.39920382833689</v>
      </c>
      <c r="H36" s="127">
        <f t="shared" si="1"/>
        <v>0.99989601081487511</v>
      </c>
    </row>
    <row r="37" spans="2:8">
      <c r="B37" s="119">
        <v>2022</v>
      </c>
      <c r="C37" s="120">
        <v>127.56697998971313</v>
      </c>
      <c r="D37" s="128">
        <f t="shared" si="0"/>
        <v>1.0215578602353734</v>
      </c>
      <c r="F37" s="119">
        <v>2022</v>
      </c>
      <c r="G37" s="129">
        <v>126.9152087435741</v>
      </c>
      <c r="H37" s="128">
        <f t="shared" si="1"/>
        <v>1.028492930312001</v>
      </c>
    </row>
    <row r="38" spans="2:8">
      <c r="B38" s="117">
        <v>2023</v>
      </c>
      <c r="C38" s="118">
        <v>130.53315716458559</v>
      </c>
      <c r="D38" s="127">
        <f t="shared" si="0"/>
        <v>1.0232519196982766</v>
      </c>
      <c r="F38" s="117">
        <v>2023</v>
      </c>
      <c r="G38" s="126">
        <v>130.90471332666206</v>
      </c>
      <c r="H38" s="127">
        <f t="shared" si="1"/>
        <v>1.0314344090245997</v>
      </c>
    </row>
    <row r="39" spans="2:8">
      <c r="B39" s="117">
        <v>2024</v>
      </c>
      <c r="C39" s="118">
        <v>133.05768855062993</v>
      </c>
      <c r="D39" s="127">
        <f t="shared" si="0"/>
        <v>1.0193401541867346</v>
      </c>
      <c r="F39" s="117">
        <v>2024</v>
      </c>
      <c r="G39" s="126">
        <v>133.33885143889498</v>
      </c>
      <c r="H39" s="127">
        <f t="shared" si="1"/>
        <v>1.018594732384912</v>
      </c>
    </row>
    <row r="40" spans="2:8">
      <c r="B40" s="117">
        <v>2025</v>
      </c>
      <c r="C40" s="118">
        <v>135.64966881558053</v>
      </c>
      <c r="D40" s="127">
        <f t="shared" si="0"/>
        <v>1.0194801239461206</v>
      </c>
      <c r="F40" s="117">
        <v>2025</v>
      </c>
      <c r="G40" s="126">
        <v>135.86188656479089</v>
      </c>
      <c r="H40" s="127">
        <f t="shared" si="1"/>
        <v>1.018921980343082</v>
      </c>
    </row>
    <row r="41" spans="2:8">
      <c r="B41" s="117">
        <v>2026</v>
      </c>
      <c r="C41" s="118">
        <v>138.43919500980715</v>
      </c>
      <c r="D41" s="127">
        <f t="shared" si="0"/>
        <v>1.020564194653649</v>
      </c>
      <c r="F41" s="117">
        <v>2026</v>
      </c>
      <c r="G41" s="126">
        <v>138.57961233363375</v>
      </c>
      <c r="H41" s="127">
        <f t="shared" si="1"/>
        <v>1.0200035921593567</v>
      </c>
    </row>
    <row r="42" spans="2:8">
      <c r="B42" s="117">
        <v>2027</v>
      </c>
      <c r="C42" s="118">
        <v>141.62329649503269</v>
      </c>
      <c r="D42" s="127">
        <f t="shared" si="0"/>
        <v>1.0229999999999999</v>
      </c>
      <c r="F42" s="117">
        <v>2027</v>
      </c>
      <c r="G42" s="126">
        <v>141.76694341730729</v>
      </c>
      <c r="H42" s="127">
        <f t="shared" si="1"/>
        <v>1.0229999999999997</v>
      </c>
    </row>
    <row r="43" spans="2:8">
      <c r="B43" s="117">
        <v>2028</v>
      </c>
      <c r="C43" s="118">
        <v>144.88063231441842</v>
      </c>
      <c r="D43" s="127">
        <f t="shared" si="0"/>
        <v>1.0229999999999999</v>
      </c>
      <c r="F43" s="117">
        <v>2028</v>
      </c>
      <c r="G43" s="126">
        <v>145.02758311590534</v>
      </c>
      <c r="H43" s="127">
        <f t="shared" si="1"/>
        <v>1.0229999999999999</v>
      </c>
    </row>
    <row r="44" spans="2:8">
      <c r="B44" s="117">
        <v>2029</v>
      </c>
      <c r="C44" s="118">
        <v>148.21288685765003</v>
      </c>
      <c r="D44" s="127">
        <f t="shared" si="0"/>
        <v>1.0229999999999999</v>
      </c>
      <c r="F44" s="117">
        <v>2029</v>
      </c>
      <c r="G44" s="126">
        <v>148.36321752757115</v>
      </c>
      <c r="H44" s="127">
        <f t="shared" si="1"/>
        <v>1.0229999999999999</v>
      </c>
    </row>
    <row r="45" spans="2:8">
      <c r="B45" s="117">
        <v>2030</v>
      </c>
      <c r="C45" s="118">
        <v>151.62178325537599</v>
      </c>
      <c r="D45" s="127">
        <f t="shared" si="0"/>
        <v>1.0230000000000001</v>
      </c>
      <c r="F45" s="117">
        <v>2030</v>
      </c>
      <c r="G45" s="126">
        <v>151.77557153070526</v>
      </c>
      <c r="H45" s="127">
        <f t="shared" si="1"/>
        <v>1.0229999999999999</v>
      </c>
    </row>
    <row r="46" spans="2:8">
      <c r="B46" s="117">
        <v>2031</v>
      </c>
      <c r="C46" s="118">
        <v>155.10908427024964</v>
      </c>
      <c r="D46" s="127">
        <f t="shared" si="0"/>
        <v>1.0230000000000001</v>
      </c>
      <c r="F46" s="117">
        <v>2031</v>
      </c>
      <c r="G46" s="126">
        <v>155.26640967591149</v>
      </c>
      <c r="H46" s="127">
        <f t="shared" si="1"/>
        <v>1.0230000000000001</v>
      </c>
    </row>
    <row r="47" spans="2:8">
      <c r="B47" s="117">
        <v>2032</v>
      </c>
      <c r="C47" s="118">
        <v>158.67659320846533</v>
      </c>
      <c r="D47" s="127">
        <f t="shared" si="0"/>
        <v>1.0229999999999997</v>
      </c>
      <c r="F47" s="117">
        <v>2032</v>
      </c>
      <c r="G47" s="126">
        <v>158.83753709845743</v>
      </c>
      <c r="H47" s="127">
        <f t="shared" si="1"/>
        <v>1.0229999999999999</v>
      </c>
    </row>
    <row r="48" spans="2:8">
      <c r="B48" s="117">
        <v>2033</v>
      </c>
      <c r="C48" s="118">
        <v>162.32615485226006</v>
      </c>
      <c r="D48" s="127">
        <f t="shared" si="0"/>
        <v>1.0230000000000001</v>
      </c>
      <c r="F48" s="117">
        <v>2033</v>
      </c>
      <c r="G48" s="126">
        <v>162.49080045172195</v>
      </c>
      <c r="H48" s="127">
        <f t="shared" si="1"/>
        <v>1.0229999999999999</v>
      </c>
    </row>
    <row r="49" spans="2:8">
      <c r="B49" s="117">
        <v>2034</v>
      </c>
      <c r="C49" s="118">
        <v>166.059656413862</v>
      </c>
      <c r="D49" s="127">
        <f t="shared" si="0"/>
        <v>1.0229999999999997</v>
      </c>
      <c r="F49" s="117">
        <v>2034</v>
      </c>
      <c r="G49" s="126">
        <v>166.22808886211152</v>
      </c>
      <c r="H49" s="127">
        <f t="shared" si="1"/>
        <v>1.0229999999999997</v>
      </c>
    </row>
    <row r="50" spans="2:8">
      <c r="B50" s="117">
        <v>2035</v>
      </c>
      <c r="C50" s="118">
        <v>169.8790285113808</v>
      </c>
      <c r="D50" s="127">
        <f t="shared" si="0"/>
        <v>1.0229999999999999</v>
      </c>
      <c r="F50" s="117">
        <v>2035</v>
      </c>
      <c r="G50" s="126">
        <v>170.05133490594011</v>
      </c>
      <c r="H50" s="127">
        <f t="shared" si="1"/>
        <v>1.0230000000000001</v>
      </c>
    </row>
    <row r="51" spans="2:8">
      <c r="B51" s="117">
        <v>2036</v>
      </c>
      <c r="C51" s="118">
        <v>173.78624616714254</v>
      </c>
      <c r="D51" s="127">
        <f t="shared" si="0"/>
        <v>1.0229999999999999</v>
      </c>
      <c r="F51" s="117">
        <v>2036</v>
      </c>
      <c r="G51" s="126">
        <v>173.9625156087767</v>
      </c>
      <c r="H51" s="127">
        <f t="shared" si="1"/>
        <v>1.0229999999999999</v>
      </c>
    </row>
    <row r="52" spans="2:8">
      <c r="B52" s="117">
        <v>2037</v>
      </c>
      <c r="C52" s="118">
        <v>177.78332982898678</v>
      </c>
      <c r="D52" s="127">
        <f t="shared" si="0"/>
        <v>1.0229999999999999</v>
      </c>
      <c r="F52" s="117">
        <v>2037</v>
      </c>
      <c r="G52" s="126">
        <v>177.96365346777856</v>
      </c>
      <c r="H52" s="127">
        <f t="shared" si="1"/>
        <v>1.0229999999999999</v>
      </c>
    </row>
    <row r="53" spans="2:8">
      <c r="B53" s="117">
        <v>2038</v>
      </c>
      <c r="C53" s="118">
        <v>181.87234641505344</v>
      </c>
      <c r="D53" s="127">
        <f t="shared" si="0"/>
        <v>1.0229999999999999</v>
      </c>
      <c r="F53" s="117">
        <v>2038</v>
      </c>
      <c r="G53" s="126">
        <v>182.05681749753745</v>
      </c>
      <c r="H53" s="127">
        <f t="shared" si="1"/>
        <v>1.0229999999999999</v>
      </c>
    </row>
    <row r="54" spans="2:8">
      <c r="B54" s="117">
        <v>2039</v>
      </c>
      <c r="C54" s="118">
        <v>186.05541038259966</v>
      </c>
      <c r="D54" s="127">
        <f t="shared" si="0"/>
        <v>1.0229999999999999</v>
      </c>
      <c r="F54" s="117">
        <v>2039</v>
      </c>
      <c r="G54" s="126">
        <v>186.2441242999808</v>
      </c>
      <c r="H54" s="127">
        <f t="shared" si="1"/>
        <v>1.0229999999999999</v>
      </c>
    </row>
    <row r="55" spans="2:8">
      <c r="B55" s="117">
        <v>2040</v>
      </c>
      <c r="C55" s="118">
        <v>190.33468482139943</v>
      </c>
      <c r="D55" s="127">
        <f t="shared" si="0"/>
        <v>1.0229999999999999</v>
      </c>
      <c r="F55" s="117">
        <v>2040</v>
      </c>
      <c r="G55" s="126">
        <v>190.52773915888034</v>
      </c>
      <c r="H55" s="127">
        <f t="shared" si="1"/>
        <v>1.0229999999999999</v>
      </c>
    </row>
    <row r="56" spans="2:8">
      <c r="B56" s="117">
        <v>2041</v>
      </c>
      <c r="C56" s="118">
        <v>194.71238257229163</v>
      </c>
      <c r="D56" s="127">
        <f t="shared" si="0"/>
        <v>1.0230000000000001</v>
      </c>
      <c r="F56" s="117">
        <v>2041</v>
      </c>
      <c r="G56" s="126">
        <v>194.90987715953457</v>
      </c>
      <c r="H56" s="127">
        <f t="shared" si="1"/>
        <v>1.0229999999999999</v>
      </c>
    </row>
    <row r="57" spans="2:8">
      <c r="B57" s="117">
        <v>2042</v>
      </c>
      <c r="C57" s="118">
        <v>199.19076737145431</v>
      </c>
      <c r="D57" s="127">
        <f t="shared" si="0"/>
        <v>1.0229999999999999</v>
      </c>
      <c r="F57" s="117">
        <v>2042</v>
      </c>
      <c r="G57" s="126">
        <v>199.39280433420387</v>
      </c>
      <c r="H57" s="127">
        <f t="shared" si="1"/>
        <v>1.0230000000000001</v>
      </c>
    </row>
    <row r="58" spans="2:8">
      <c r="B58" s="117">
        <v>2043</v>
      </c>
      <c r="C58" s="118">
        <v>203.7721550209977</v>
      </c>
      <c r="D58" s="127">
        <f t="shared" si="0"/>
        <v>1.0229999999999997</v>
      </c>
      <c r="F58" s="117">
        <v>2043</v>
      </c>
      <c r="G58" s="126">
        <v>203.97883883389051</v>
      </c>
      <c r="H58" s="127">
        <f t="shared" si="1"/>
        <v>1.0229999999999997</v>
      </c>
    </row>
    <row r="59" spans="2:8">
      <c r="B59" s="117">
        <v>2044</v>
      </c>
      <c r="C59" s="118">
        <v>208.45891458648063</v>
      </c>
      <c r="D59" s="127">
        <f t="shared" si="0"/>
        <v>1.0229999999999999</v>
      </c>
      <c r="F59" s="117">
        <v>2044</v>
      </c>
      <c r="G59" s="126">
        <v>208.67035212707</v>
      </c>
      <c r="H59" s="127">
        <f t="shared" si="1"/>
        <v>1.0230000000000001</v>
      </c>
    </row>
    <row r="60" spans="2:8">
      <c r="B60" s="117">
        <v>2045</v>
      </c>
      <c r="C60" s="118">
        <v>213.25346962196966</v>
      </c>
      <c r="D60" s="127">
        <f t="shared" si="0"/>
        <v>1.0229999999999999</v>
      </c>
      <c r="F60" s="117">
        <v>2045</v>
      </c>
      <c r="G60" s="126">
        <v>213.46977022599259</v>
      </c>
      <c r="H60" s="127">
        <f t="shared" si="1"/>
        <v>1.0229999999999999</v>
      </c>
    </row>
    <row r="61" spans="2:8">
      <c r="B61" s="117">
        <v>2046</v>
      </c>
      <c r="C61" s="118">
        <v>218.15829942327497</v>
      </c>
      <c r="D61" s="127">
        <f t="shared" si="0"/>
        <v>1.0230000000000001</v>
      </c>
      <c r="F61" s="117">
        <v>2046</v>
      </c>
      <c r="G61" s="126">
        <v>218.37957494119041</v>
      </c>
      <c r="H61" s="127">
        <f t="shared" si="1"/>
        <v>1.0229999999999999</v>
      </c>
    </row>
    <row r="62" spans="2:8">
      <c r="B62" s="117">
        <v>2047</v>
      </c>
      <c r="C62" s="118">
        <v>223.17594031001025</v>
      </c>
      <c r="D62" s="127">
        <f t="shared" si="0"/>
        <v>1.0229999999999997</v>
      </c>
      <c r="F62" s="117">
        <v>2047</v>
      </c>
      <c r="G62" s="126">
        <v>223.40230516483771</v>
      </c>
      <c r="H62" s="127">
        <f t="shared" si="1"/>
        <v>1.0229999999999997</v>
      </c>
    </row>
    <row r="63" spans="2:8">
      <c r="B63" s="117">
        <v>2048</v>
      </c>
      <c r="C63" s="118">
        <v>228.30898693714045</v>
      </c>
      <c r="D63" s="127">
        <f t="shared" si="0"/>
        <v>1.0229999999999999</v>
      </c>
      <c r="F63" s="117">
        <v>2048</v>
      </c>
      <c r="G63" s="126">
        <v>228.54055818362897</v>
      </c>
      <c r="H63" s="127">
        <f t="shared" si="1"/>
        <v>1.0229999999999999</v>
      </c>
    </row>
    <row r="64" spans="2:8">
      <c r="B64" s="117">
        <v>2049</v>
      </c>
      <c r="C64" s="118">
        <v>233.56009363669466</v>
      </c>
      <c r="D64" s="127">
        <f t="shared" si="0"/>
        <v>1.0229999999999999</v>
      </c>
      <c r="F64" s="117">
        <v>2049</v>
      </c>
      <c r="G64" s="126">
        <v>233.79699102185242</v>
      </c>
      <c r="H64" s="127">
        <f t="shared" si="1"/>
        <v>1.0229999999999999</v>
      </c>
    </row>
    <row r="65" spans="2:8">
      <c r="B65" s="117">
        <v>2050</v>
      </c>
      <c r="C65" s="118">
        <v>238.93197579033861</v>
      </c>
      <c r="D65" s="127">
        <f t="shared" si="0"/>
        <v>1.0229999999999999</v>
      </c>
      <c r="F65" s="117">
        <v>2050</v>
      </c>
      <c r="G65" s="126">
        <v>239.17432181535497</v>
      </c>
      <c r="H65" s="127">
        <f t="shared" si="1"/>
        <v>1.0229999999999997</v>
      </c>
    </row>
    <row r="66" spans="2:8">
      <c r="B66" s="117">
        <v>2051</v>
      </c>
      <c r="C66" s="118">
        <v>244.42741123351635</v>
      </c>
      <c r="D66" s="127">
        <f t="shared" si="0"/>
        <v>1.0229999999999999</v>
      </c>
      <c r="F66" s="117">
        <v>2051</v>
      </c>
      <c r="G66" s="126">
        <v>244.67533121710815</v>
      </c>
      <c r="H66" s="127">
        <f t="shared" si="1"/>
        <v>1.0230000000000001</v>
      </c>
    </row>
    <row r="67" spans="2:8">
      <c r="B67" s="117">
        <v>2052</v>
      </c>
      <c r="C67" s="118">
        <v>250.04924169188723</v>
      </c>
      <c r="D67" s="127">
        <f t="shared" si="0"/>
        <v>1.0229999999999999</v>
      </c>
      <c r="F67" s="117">
        <v>2052</v>
      </c>
      <c r="G67" s="126">
        <v>250.30286383510162</v>
      </c>
      <c r="H67" s="127">
        <f t="shared" si="1"/>
        <v>1.0229999999999999</v>
      </c>
    </row>
    <row r="68" spans="2:8">
      <c r="B68" s="117">
        <v>2053</v>
      </c>
      <c r="C68" s="118">
        <v>255.80037425080059</v>
      </c>
      <c r="D68" s="127">
        <f t="shared" si="0"/>
        <v>1.0229999999999997</v>
      </c>
      <c r="F68" s="117">
        <v>2053</v>
      </c>
      <c r="G68" s="126">
        <v>256.05982970330894</v>
      </c>
      <c r="H68" s="127">
        <f t="shared" si="1"/>
        <v>1.0229999999999999</v>
      </c>
    </row>
    <row r="69" spans="2:8">
      <c r="B69" s="117">
        <v>2054</v>
      </c>
      <c r="C69" s="118">
        <v>261.68378285856897</v>
      </c>
      <c r="D69" s="127">
        <f t="shared" si="0"/>
        <v>1.0229999999999999</v>
      </c>
      <c r="F69" s="117">
        <v>2054</v>
      </c>
      <c r="G69" s="126">
        <v>261.94920578648504</v>
      </c>
      <c r="H69" s="127">
        <f t="shared" si="1"/>
        <v>1.0229999999999999</v>
      </c>
    </row>
    <row r="70" spans="2:8">
      <c r="B70" s="117">
        <v>2055</v>
      </c>
      <c r="C70" s="118">
        <v>267.70250986431603</v>
      </c>
      <c r="D70" s="127">
        <f t="shared" si="0"/>
        <v>1.0229999999999999</v>
      </c>
      <c r="F70" s="117">
        <v>2055</v>
      </c>
      <c r="G70" s="126">
        <v>267.97403751957415</v>
      </c>
      <c r="H70" s="127">
        <f t="shared" si="1"/>
        <v>1.0229999999999999</v>
      </c>
    </row>
    <row r="71" spans="2:8">
      <c r="B71" s="117">
        <v>2056</v>
      </c>
      <c r="C71" s="118">
        <v>273.85966759119526</v>
      </c>
      <c r="D71" s="127">
        <f t="shared" ref="D71:D115" si="2">C71/C70</f>
        <v>1.0229999999999999</v>
      </c>
      <c r="F71" s="117">
        <v>2056</v>
      </c>
      <c r="G71" s="126">
        <v>274.13744038252435</v>
      </c>
      <c r="H71" s="127">
        <f t="shared" ref="H71:H115" si="3">G71/G70</f>
        <v>1.0229999999999999</v>
      </c>
    </row>
    <row r="72" spans="2:8">
      <c r="B72" s="117">
        <v>2057</v>
      </c>
      <c r="C72" s="118">
        <v>280.15843994579274</v>
      </c>
      <c r="D72" s="127">
        <f t="shared" si="2"/>
        <v>1.0229999999999999</v>
      </c>
      <c r="F72" s="117">
        <v>2057</v>
      </c>
      <c r="G72" s="126">
        <v>280.44260151132238</v>
      </c>
      <c r="H72" s="127">
        <f t="shared" si="3"/>
        <v>1.0229999999999999</v>
      </c>
    </row>
    <row r="73" spans="2:8">
      <c r="B73" s="117">
        <v>2058</v>
      </c>
      <c r="C73" s="118">
        <v>286.60208406454592</v>
      </c>
      <c r="D73" s="127">
        <f t="shared" si="2"/>
        <v>1.0229999999999999</v>
      </c>
      <c r="F73" s="117">
        <v>2058</v>
      </c>
      <c r="G73" s="126">
        <v>286.89278134608276</v>
      </c>
      <c r="H73" s="127">
        <f t="shared" si="3"/>
        <v>1.0229999999999999</v>
      </c>
    </row>
    <row r="74" spans="2:8">
      <c r="B74" s="117">
        <v>2059</v>
      </c>
      <c r="C74" s="118">
        <v>293.19393199803045</v>
      </c>
      <c r="D74" s="127">
        <f t="shared" si="2"/>
        <v>1.0229999999999999</v>
      </c>
      <c r="F74" s="117">
        <v>2059</v>
      </c>
      <c r="G74" s="126">
        <v>293.49131531704262</v>
      </c>
      <c r="H74" s="127">
        <f t="shared" si="3"/>
        <v>1.0229999999999999</v>
      </c>
    </row>
    <row r="75" spans="2:8">
      <c r="B75" s="117">
        <v>2060</v>
      </c>
      <c r="C75" s="118">
        <v>299.93739243398511</v>
      </c>
      <c r="D75" s="127">
        <f t="shared" si="2"/>
        <v>1.0229999999999999</v>
      </c>
      <c r="F75" s="117">
        <v>2060</v>
      </c>
      <c r="G75" s="126">
        <v>300.24161556933461</v>
      </c>
      <c r="H75" s="127">
        <f t="shared" si="3"/>
        <v>1.0230000000000001</v>
      </c>
    </row>
    <row r="76" spans="2:8">
      <c r="B76" s="117">
        <v>2061</v>
      </c>
      <c r="C76" s="118">
        <v>306.83595245996679</v>
      </c>
      <c r="D76" s="127">
        <f t="shared" si="2"/>
        <v>1.0230000000000001</v>
      </c>
      <c r="F76" s="117">
        <v>2061</v>
      </c>
      <c r="G76" s="126">
        <v>307.14717272742928</v>
      </c>
      <c r="H76" s="127">
        <f t="shared" si="3"/>
        <v>1.0229999999999999</v>
      </c>
    </row>
    <row r="77" spans="2:8">
      <c r="B77" s="117">
        <v>2062</v>
      </c>
      <c r="C77" s="118">
        <v>313.89317936654595</v>
      </c>
      <c r="D77" s="127">
        <f t="shared" si="2"/>
        <v>1.0229999999999997</v>
      </c>
      <c r="F77" s="117">
        <v>2062</v>
      </c>
      <c r="G77" s="126">
        <v>314.21155770016014</v>
      </c>
      <c r="H77" s="127">
        <f t="shared" si="3"/>
        <v>1.0229999999999999</v>
      </c>
    </row>
    <row r="78" spans="2:8">
      <c r="B78" s="117">
        <v>2063</v>
      </c>
      <c r="C78" s="118">
        <v>321.11272249197651</v>
      </c>
      <c r="D78" s="127">
        <f t="shared" si="2"/>
        <v>1.0229999999999999</v>
      </c>
      <c r="F78" s="117">
        <v>2063</v>
      </c>
      <c r="G78" s="126">
        <v>321.43842352726375</v>
      </c>
      <c r="H78" s="127">
        <f t="shared" si="3"/>
        <v>1.0229999999999997</v>
      </c>
    </row>
    <row r="79" spans="2:8">
      <c r="B79" s="117">
        <v>2064</v>
      </c>
      <c r="C79" s="118">
        <v>328.49831510929192</v>
      </c>
      <c r="D79" s="127">
        <f t="shared" si="2"/>
        <v>1.0229999999999999</v>
      </c>
      <c r="F79" s="117">
        <v>2064</v>
      </c>
      <c r="G79" s="126">
        <v>328.83150726839074</v>
      </c>
      <c r="H79" s="127">
        <f t="shared" si="3"/>
        <v>1.0229999999999997</v>
      </c>
    </row>
    <row r="80" spans="2:8">
      <c r="B80" s="117">
        <v>2065</v>
      </c>
      <c r="C80" s="118">
        <v>336.0537763568056</v>
      </c>
      <c r="D80" s="127">
        <f t="shared" si="2"/>
        <v>1.0229999999999999</v>
      </c>
      <c r="F80" s="117">
        <v>2065</v>
      </c>
      <c r="G80" s="126">
        <v>336.39463193556367</v>
      </c>
      <c r="H80" s="127">
        <f t="shared" si="3"/>
        <v>1.0229999999999999</v>
      </c>
    </row>
    <row r="81" spans="2:8">
      <c r="B81" s="117">
        <v>2066</v>
      </c>
      <c r="C81" s="118">
        <v>343.78301321301211</v>
      </c>
      <c r="D81" s="127">
        <f t="shared" si="2"/>
        <v>1.0229999999999999</v>
      </c>
      <c r="F81" s="117">
        <v>2066</v>
      </c>
      <c r="G81" s="126">
        <v>344.13170847008161</v>
      </c>
      <c r="H81" s="127">
        <f t="shared" si="3"/>
        <v>1.0229999999999999</v>
      </c>
    </row>
    <row r="82" spans="2:8">
      <c r="B82" s="117">
        <v>2067</v>
      </c>
      <c r="C82" s="118">
        <v>351.69002251691131</v>
      </c>
      <c r="D82" s="127">
        <f t="shared" si="2"/>
        <v>1.0229999999999997</v>
      </c>
      <c r="F82" s="117">
        <v>2067</v>
      </c>
      <c r="G82" s="126">
        <v>352.04673776489346</v>
      </c>
      <c r="H82" s="127">
        <f t="shared" si="3"/>
        <v>1.0229999999999999</v>
      </c>
    </row>
    <row r="83" spans="2:8">
      <c r="B83" s="117">
        <v>2068</v>
      </c>
      <c r="C83" s="118">
        <v>359.77889303480021</v>
      </c>
      <c r="D83" s="127">
        <f t="shared" si="2"/>
        <v>1.0229999999999999</v>
      </c>
      <c r="F83" s="117">
        <v>2068</v>
      </c>
      <c r="G83" s="126">
        <v>360.14381273348602</v>
      </c>
      <c r="H83" s="127">
        <f t="shared" si="3"/>
        <v>1.0229999999999999</v>
      </c>
    </row>
    <row r="84" spans="2:8">
      <c r="B84" s="117">
        <v>2069</v>
      </c>
      <c r="C84" s="118">
        <v>368.05380757460063</v>
      </c>
      <c r="D84" s="127">
        <f t="shared" si="2"/>
        <v>1.0230000000000001</v>
      </c>
      <c r="F84" s="117">
        <v>2069</v>
      </c>
      <c r="G84" s="126">
        <v>368.42712042635617</v>
      </c>
      <c r="H84" s="127">
        <f t="shared" si="3"/>
        <v>1.0229999999999999</v>
      </c>
    </row>
    <row r="85" spans="2:8">
      <c r="B85" s="117">
        <v>2070</v>
      </c>
      <c r="C85" s="118">
        <v>376.51904514881636</v>
      </c>
      <c r="D85" s="127">
        <f t="shared" si="2"/>
        <v>1.0229999999999997</v>
      </c>
      <c r="F85" s="117">
        <v>2070</v>
      </c>
      <c r="G85" s="126">
        <v>376.9009441961623</v>
      </c>
      <c r="H85" s="127">
        <f t="shared" si="3"/>
        <v>1.0229999999999999</v>
      </c>
    </row>
    <row r="86" spans="2:8">
      <c r="B86" s="117">
        <v>2071</v>
      </c>
      <c r="C86" s="118">
        <v>385.17898318723917</v>
      </c>
      <c r="D86" s="127">
        <f t="shared" si="2"/>
        <v>1.0230000000000001</v>
      </c>
      <c r="F86" s="117">
        <v>2071</v>
      </c>
      <c r="G86" s="126">
        <v>385.569665912674</v>
      </c>
      <c r="H86" s="127">
        <f t="shared" si="3"/>
        <v>1.0229999999999999</v>
      </c>
    </row>
    <row r="87" spans="2:8">
      <c r="B87" s="117">
        <v>2072</v>
      </c>
      <c r="C87" s="118">
        <v>394.03809980054564</v>
      </c>
      <c r="D87" s="127">
        <f t="shared" si="2"/>
        <v>1.0229999999999999</v>
      </c>
      <c r="F87" s="117">
        <v>2072</v>
      </c>
      <c r="G87" s="126">
        <v>394.43776822866545</v>
      </c>
      <c r="H87" s="127">
        <f t="shared" si="3"/>
        <v>1.0229999999999999</v>
      </c>
    </row>
    <row r="88" spans="2:8">
      <c r="B88" s="117">
        <v>2073</v>
      </c>
      <c r="C88" s="118">
        <v>403.10097609595806</v>
      </c>
      <c r="D88" s="127">
        <f t="shared" si="2"/>
        <v>1.0229999999999997</v>
      </c>
      <c r="F88" s="117">
        <v>2073</v>
      </c>
      <c r="G88" s="126">
        <v>403.50983689792474</v>
      </c>
      <c r="H88" s="127">
        <f t="shared" si="3"/>
        <v>1.0229999999999999</v>
      </c>
    </row>
    <row r="89" spans="2:8">
      <c r="B89" s="117">
        <v>2074</v>
      </c>
      <c r="C89" s="118">
        <v>412.3722985461651</v>
      </c>
      <c r="D89" s="127">
        <f t="shared" si="2"/>
        <v>1.0229999999999999</v>
      </c>
      <c r="F89" s="117">
        <v>2074</v>
      </c>
      <c r="G89" s="126">
        <v>412.79056314657697</v>
      </c>
      <c r="H89" s="127">
        <f t="shared" si="3"/>
        <v>1.0229999999999999</v>
      </c>
    </row>
    <row r="90" spans="2:8">
      <c r="B90" s="117">
        <v>2075</v>
      </c>
      <c r="C90" s="118">
        <v>421.85686141272686</v>
      </c>
      <c r="D90" s="127">
        <f t="shared" si="2"/>
        <v>1.0229999999999999</v>
      </c>
      <c r="F90" s="117">
        <v>2075</v>
      </c>
      <c r="G90" s="126">
        <v>422.28474609894818</v>
      </c>
      <c r="H90" s="127">
        <f t="shared" si="3"/>
        <v>1.0229999999999999</v>
      </c>
    </row>
    <row r="91" spans="2:8">
      <c r="B91" s="117">
        <v>2076</v>
      </c>
      <c r="C91" s="118">
        <v>431.55956922521955</v>
      </c>
      <c r="D91" s="127">
        <f t="shared" si="2"/>
        <v>1.0229999999999999</v>
      </c>
      <c r="F91" s="117">
        <v>2076</v>
      </c>
      <c r="G91" s="126">
        <v>431.99729525922396</v>
      </c>
      <c r="H91" s="127">
        <f t="shared" si="3"/>
        <v>1.0229999999999999</v>
      </c>
    </row>
    <row r="92" spans="2:8">
      <c r="B92" s="117">
        <v>2077</v>
      </c>
      <c r="C92" s="118">
        <v>441.48543931739954</v>
      </c>
      <c r="D92" s="127">
        <f t="shared" si="2"/>
        <v>1.0229999999999999</v>
      </c>
      <c r="F92" s="117">
        <v>2077</v>
      </c>
      <c r="G92" s="126">
        <v>441.93323305018606</v>
      </c>
      <c r="H92" s="127">
        <f t="shared" si="3"/>
        <v>1.0229999999999999</v>
      </c>
    </row>
    <row r="93" spans="2:8">
      <c r="B93" s="117">
        <v>2078</v>
      </c>
      <c r="C93" s="118">
        <v>451.63960442169969</v>
      </c>
      <c r="D93" s="127">
        <f t="shared" si="2"/>
        <v>1.0229999999999999</v>
      </c>
      <c r="F93" s="117">
        <v>2078</v>
      </c>
      <c r="G93" s="126">
        <v>452.09769741034023</v>
      </c>
      <c r="H93" s="127">
        <f t="shared" si="3"/>
        <v>1.0229999999999997</v>
      </c>
    </row>
    <row r="94" spans="2:8">
      <c r="B94" s="117">
        <v>2079</v>
      </c>
      <c r="C94" s="118">
        <v>462.02731532339874</v>
      </c>
      <c r="D94" s="127">
        <f t="shared" si="2"/>
        <v>1.0229999999999999</v>
      </c>
      <c r="F94" s="117">
        <v>2079</v>
      </c>
      <c r="G94" s="126">
        <v>462.49594445077815</v>
      </c>
      <c r="H94" s="127">
        <f t="shared" si="3"/>
        <v>1.0230000000000001</v>
      </c>
    </row>
    <row r="95" spans="2:8">
      <c r="B95" s="117">
        <v>2080</v>
      </c>
      <c r="C95" s="118">
        <v>472.65394357583676</v>
      </c>
      <c r="D95" s="127">
        <f t="shared" si="2"/>
        <v>1.0229999999999997</v>
      </c>
      <c r="F95" s="117">
        <v>2080</v>
      </c>
      <c r="G95" s="126">
        <v>473.13335117314602</v>
      </c>
      <c r="H95" s="127">
        <f t="shared" si="3"/>
        <v>1.0229999999999999</v>
      </c>
    </row>
    <row r="96" spans="2:8">
      <c r="B96" s="117">
        <v>2081</v>
      </c>
      <c r="C96" s="118">
        <v>483.52498427808098</v>
      </c>
      <c r="D96" s="127">
        <f t="shared" si="2"/>
        <v>1.0229999999999999</v>
      </c>
      <c r="F96" s="117">
        <v>2081</v>
      </c>
      <c r="G96" s="126">
        <v>484.01541825012833</v>
      </c>
      <c r="H96" s="127">
        <f t="shared" si="3"/>
        <v>1.0229999999999999</v>
      </c>
    </row>
    <row r="97" spans="2:8">
      <c r="B97" s="117">
        <v>2082</v>
      </c>
      <c r="C97" s="118">
        <v>494.64605891647676</v>
      </c>
      <c r="D97" s="127">
        <f t="shared" si="2"/>
        <v>1.0229999999999999</v>
      </c>
      <c r="F97" s="117">
        <v>2082</v>
      </c>
      <c r="G97" s="126">
        <v>495.14777286988124</v>
      </c>
      <c r="H97" s="127">
        <f t="shared" si="3"/>
        <v>1.0229999999999999</v>
      </c>
    </row>
    <row r="98" spans="2:8">
      <c r="B98" s="117">
        <v>2083</v>
      </c>
      <c r="C98" s="118">
        <v>506.02291827155568</v>
      </c>
      <c r="D98" s="127">
        <f t="shared" si="2"/>
        <v>1.0229999999999999</v>
      </c>
      <c r="F98" s="117">
        <v>2083</v>
      </c>
      <c r="G98" s="126">
        <v>506.53617164588843</v>
      </c>
      <c r="H98" s="127">
        <f t="shared" si="3"/>
        <v>1.0229999999999999</v>
      </c>
    </row>
    <row r="99" spans="2:8">
      <c r="B99" s="117">
        <v>2084</v>
      </c>
      <c r="C99" s="118">
        <v>517.66144539180152</v>
      </c>
      <c r="D99" s="127">
        <f t="shared" si="2"/>
        <v>1.0230000000000001</v>
      </c>
      <c r="F99" s="117">
        <v>2084</v>
      </c>
      <c r="G99" s="126">
        <v>518.18650359374385</v>
      </c>
      <c r="H99" s="127">
        <f t="shared" si="3"/>
        <v>1.0229999999999999</v>
      </c>
    </row>
    <row r="100" spans="2:8">
      <c r="B100" s="117">
        <v>2085</v>
      </c>
      <c r="C100" s="118">
        <v>529.5676586358129</v>
      </c>
      <c r="D100" s="127">
        <f t="shared" si="2"/>
        <v>1.0229999999999999</v>
      </c>
      <c r="F100" s="117">
        <v>2085</v>
      </c>
      <c r="G100" s="126">
        <v>530.10479317639999</v>
      </c>
      <c r="H100" s="127">
        <f t="shared" si="3"/>
        <v>1.0230000000000001</v>
      </c>
    </row>
    <row r="101" spans="2:8">
      <c r="B101" s="117">
        <v>2086</v>
      </c>
      <c r="C101" s="118">
        <v>541.74771478443654</v>
      </c>
      <c r="D101" s="127">
        <f t="shared" si="2"/>
        <v>1.0229999999999999</v>
      </c>
      <c r="F101" s="117">
        <v>2086</v>
      </c>
      <c r="G101" s="126">
        <v>542.29720341945711</v>
      </c>
      <c r="H101" s="127">
        <f t="shared" si="3"/>
        <v>1.0229999999999999</v>
      </c>
    </row>
    <row r="102" spans="2:8">
      <c r="B102" s="117">
        <v>2087</v>
      </c>
      <c r="C102" s="118">
        <v>554.20791222447849</v>
      </c>
      <c r="D102" s="127">
        <f t="shared" si="2"/>
        <v>1.0229999999999999</v>
      </c>
      <c r="F102" s="117">
        <v>2087</v>
      </c>
      <c r="G102" s="126">
        <v>554.77003909810458</v>
      </c>
      <c r="H102" s="127">
        <f t="shared" si="3"/>
        <v>1.0229999999999999</v>
      </c>
    </row>
    <row r="103" spans="2:8">
      <c r="B103" s="117">
        <v>2088</v>
      </c>
      <c r="C103" s="118">
        <v>566.95469420564132</v>
      </c>
      <c r="D103" s="127">
        <f t="shared" si="2"/>
        <v>1.0229999999999997</v>
      </c>
      <c r="F103" s="117">
        <v>2088</v>
      </c>
      <c r="G103" s="126">
        <v>567.52974999736091</v>
      </c>
      <c r="H103" s="127">
        <f t="shared" si="3"/>
        <v>1.0229999999999999</v>
      </c>
    </row>
    <row r="104" spans="2:8">
      <c r="B104" s="117">
        <v>2089</v>
      </c>
      <c r="C104" s="118">
        <v>579.99465217237116</v>
      </c>
      <c r="D104" s="127">
        <f t="shared" si="2"/>
        <v>1.0230000000000001</v>
      </c>
      <c r="F104" s="117">
        <v>2089</v>
      </c>
      <c r="G104" s="126">
        <v>580.58293424730016</v>
      </c>
      <c r="H104" s="127">
        <f t="shared" si="3"/>
        <v>1.0229999999999999</v>
      </c>
    </row>
    <row r="105" spans="2:8">
      <c r="B105" s="117">
        <v>2090</v>
      </c>
      <c r="C105" s="118">
        <v>593.33452917233558</v>
      </c>
      <c r="D105" s="127">
        <f t="shared" si="2"/>
        <v>1.0229999999999997</v>
      </c>
      <c r="F105" s="117">
        <v>2090</v>
      </c>
      <c r="G105" s="126">
        <v>593.93634173498799</v>
      </c>
      <c r="H105" s="127">
        <f t="shared" si="3"/>
        <v>1.0229999999999999</v>
      </c>
    </row>
    <row r="106" spans="2:8">
      <c r="B106" s="117">
        <v>2091</v>
      </c>
      <c r="C106" s="118">
        <v>606.98122334329923</v>
      </c>
      <c r="D106" s="127">
        <f t="shared" si="2"/>
        <v>1.0229999999999999</v>
      </c>
      <c r="F106" s="117">
        <v>2091</v>
      </c>
      <c r="G106" s="126">
        <v>607.5968775948927</v>
      </c>
      <c r="H106" s="127">
        <f t="shared" si="3"/>
        <v>1.0229999999999999</v>
      </c>
    </row>
    <row r="107" spans="2:8">
      <c r="B107" s="117">
        <v>2092</v>
      </c>
      <c r="C107" s="118">
        <v>620.94179148019509</v>
      </c>
      <c r="D107" s="127">
        <f t="shared" si="2"/>
        <v>1.0229999999999999</v>
      </c>
      <c r="F107" s="117">
        <v>2092</v>
      </c>
      <c r="G107" s="126">
        <v>621.57160577957518</v>
      </c>
      <c r="H107" s="127">
        <f t="shared" si="3"/>
        <v>1.0229999999999999</v>
      </c>
    </row>
    <row r="108" spans="2:8">
      <c r="B108" s="117">
        <v>2093</v>
      </c>
      <c r="C108" s="118">
        <v>635.22345268423942</v>
      </c>
      <c r="D108" s="127">
        <f t="shared" si="2"/>
        <v>1.0229999999999997</v>
      </c>
      <c r="F108" s="117">
        <v>2093</v>
      </c>
      <c r="G108" s="126">
        <v>635.86775271250542</v>
      </c>
      <c r="H108" s="127">
        <f t="shared" si="3"/>
        <v>1.0229999999999999</v>
      </c>
    </row>
    <row r="109" spans="2:8">
      <c r="B109" s="117">
        <v>2094</v>
      </c>
      <c r="C109" s="118">
        <v>649.833592095977</v>
      </c>
      <c r="D109" s="127">
        <f t="shared" si="2"/>
        <v>1.0230000000000001</v>
      </c>
      <c r="F109" s="117">
        <v>2094</v>
      </c>
      <c r="G109" s="126">
        <v>650.49271102489308</v>
      </c>
      <c r="H109" s="127">
        <f t="shared" si="3"/>
        <v>1.0230000000000001</v>
      </c>
    </row>
    <row r="110" spans="2:8">
      <c r="B110" s="117">
        <v>2095</v>
      </c>
      <c r="C110" s="118">
        <v>664.77976471418447</v>
      </c>
      <c r="D110" s="127">
        <f t="shared" si="2"/>
        <v>1.0229999999999999</v>
      </c>
      <c r="F110" s="117">
        <v>2095</v>
      </c>
      <c r="G110" s="126">
        <v>665.45404337846549</v>
      </c>
      <c r="H110" s="127">
        <f t="shared" si="3"/>
        <v>1.0229999999999997</v>
      </c>
    </row>
    <row r="111" spans="2:8">
      <c r="B111" s="117">
        <v>2096</v>
      </c>
      <c r="C111" s="118">
        <v>680.06969930261062</v>
      </c>
      <c r="D111" s="127">
        <f t="shared" si="2"/>
        <v>1.0229999999999999</v>
      </c>
      <c r="F111" s="117">
        <v>2096</v>
      </c>
      <c r="G111" s="126">
        <v>680.75948637617023</v>
      </c>
      <c r="H111" s="127">
        <f t="shared" si="3"/>
        <v>1.0230000000000001</v>
      </c>
    </row>
    <row r="112" spans="2:8">
      <c r="B112" s="117">
        <v>2097</v>
      </c>
      <c r="C112" s="118">
        <v>695.71130238657054</v>
      </c>
      <c r="D112" s="127">
        <f t="shared" si="2"/>
        <v>1.0229999999999999</v>
      </c>
      <c r="F112" s="117">
        <v>2097</v>
      </c>
      <c r="G112" s="126">
        <v>696.41695456282196</v>
      </c>
      <c r="H112" s="127">
        <f t="shared" si="3"/>
        <v>1.0229999999999997</v>
      </c>
    </row>
    <row r="113" spans="2:8">
      <c r="B113" s="117">
        <v>2098</v>
      </c>
      <c r="C113" s="118">
        <v>711.71266234146162</v>
      </c>
      <c r="D113" s="127">
        <f t="shared" si="2"/>
        <v>1.0229999999999999</v>
      </c>
      <c r="F113" s="117">
        <v>2098</v>
      </c>
      <c r="G113" s="126">
        <v>712.43454451776677</v>
      </c>
      <c r="H113" s="127">
        <f t="shared" si="3"/>
        <v>1.0229999999999999</v>
      </c>
    </row>
    <row r="114" spans="2:8">
      <c r="B114" s="117">
        <v>2099</v>
      </c>
      <c r="C114" s="118">
        <v>728.08205357531517</v>
      </c>
      <c r="D114" s="127">
        <f t="shared" si="2"/>
        <v>1.0229999999999999</v>
      </c>
      <c r="F114" s="117">
        <v>2099</v>
      </c>
      <c r="G114" s="126">
        <v>728.82053904167549</v>
      </c>
      <c r="H114" s="127">
        <f t="shared" si="3"/>
        <v>1.0230000000000001</v>
      </c>
    </row>
    <row r="115" spans="2:8">
      <c r="B115" s="117">
        <v>2100</v>
      </c>
      <c r="C115" s="118">
        <v>744.82794080754729</v>
      </c>
      <c r="D115" s="127">
        <f t="shared" si="2"/>
        <v>1.0229999999999999</v>
      </c>
      <c r="F115" s="117">
        <v>2100</v>
      </c>
      <c r="G115" s="126">
        <v>745.58341143963389</v>
      </c>
      <c r="H115" s="127">
        <f t="shared" si="3"/>
        <v>1.0229999999999999</v>
      </c>
    </row>
  </sheetData>
  <sheetProtection algorithmName="SHA-512" hashValue="BGNXHlbV8jFC75fJb3uBKTLVh/lTqSRywP/FS6pz48+xzXKHPaq+6dZlTqvyOEx6sp7/6s9IenWbNVhW8t6TBw==" saltValue="DEgP7fvS3BiyBjVfA4RW7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61b00d-9bc6-42c4-9691-4833c58587d6">
      <Terms xmlns="http://schemas.microsoft.com/office/infopath/2007/PartnerControls"/>
    </lcf76f155ced4ddcb4097134ff3c332f>
    <TaxCatchAll xmlns="abfe8b9c-c6c3-48f2-afcd-38974ade6086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L F x N V f 6 X e m O l A A A A 9 Q A A A B I A H A B D b 2 5 m a W c v U G F j a 2 F n Z S 5 4 b W w g o h g A K K A U A A A A A A A A A A A A A A A A A A A A A A A A A A A A h Y + x C s I w G I R f p W R v k k a E W v 6 m o I O L B U E Q 1 5 D G N t i m 0 q S m 7 + b g I / k K V r T q 5 n j f 3 c H d / X q D b G j q 4 K I 6 q 1 u T o g h T F C g j 2 0 K b M k W 9 O 4 Y x y j h s h T y J U g V j 2 N h k s D p F l X P n h B D v P f Y z 3 H Y l Y Z R G 5 J B v d r J S j Q i 1 s U 4 Y q d C n V f x v I Q 7 7 1 x j O 8 I L i e c w w B T I x y L X 5 + m y c + 3 R / I K z 6 2 v W d 4 s q E 6 y W Q S Q J 5 X + A P U E s D B B Q A A g A I A C x c T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X E 1 V K I p H u A 4 A A A A R A A A A E w A c A E Z v c m 1 1 b G F z L 1 N l Y 3 R p b 2 4 x L m 0 g o h g A K K A U A A A A A A A A A A A A A A A A A A A A A A A A A A A A K 0 5 N L s n M z 1 M I h t C G 1 g B Q S w E C L Q A U A A I A C A A s X E 1 V / p d 6 Y 6 U A A A D 1 A A A A E g A A A A A A A A A A A A A A A A A A A A A A Q 2 9 u Z m l n L 1 B h Y 2 t h Z 2 U u e G 1 s U E s B A i 0 A F A A C A A g A L F x N V Q / K 6 a u k A A A A 6 Q A A A B M A A A A A A A A A A A A A A A A A 8 Q A A A F t D b 2 5 0 Z W 5 0 X 1 R 5 c G V z X S 5 4 b W x Q S w E C L Q A U A A I A C A A s X E 1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l I D X s g p b R 0 C / c p Q e + o X w C g A A A A A C A A A A A A A D Z g A A w A A A A B A A A A B Q T q 7 7 m b y g g 3 B 2 g X Z / w w y X A A A A A A S A A A C g A A A A E A A A A H E X K R X Z 5 8 W w R E b Z k q l Q O D h Q A A A A G w 0 X V v b Z H i E R F 3 B k A y o J P R j x F 7 C W 7 7 Y L X U a x z R R o O 6 6 E 0 8 5 n F + N 5 d b D o k 4 K E 3 R 0 M t C v 3 T x 5 T + 6 K g h T k A 2 y y r b U P i W b + s L o N S J n Z j z B j C j p o U A A A A W m i n u V k 6 p n a + X O d Z Z V 0 U y 1 d k L T 0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18BC8BBB9AEB43B8ED024CFDBB179C" ma:contentTypeVersion="18" ma:contentTypeDescription="Create a new document." ma:contentTypeScope="" ma:versionID="01387a403eb04e4255ee114ae560cf30">
  <xsd:schema xmlns:xsd="http://www.w3.org/2001/XMLSchema" xmlns:xs="http://www.w3.org/2001/XMLSchema" xmlns:p="http://schemas.microsoft.com/office/2006/metadata/properties" xmlns:ns2="abfe8b9c-c6c3-48f2-afcd-38974ade6086" xmlns:ns3="df61b00d-9bc6-42c4-9691-4833c58587d6" targetNamespace="http://schemas.microsoft.com/office/2006/metadata/properties" ma:root="true" ma:fieldsID="1b52eee239239ecc0e7e2d078e484822" ns2:_="" ns3:_="">
    <xsd:import namespace="abfe8b9c-c6c3-48f2-afcd-38974ade6086"/>
    <xsd:import namespace="df61b00d-9bc6-42c4-9691-4833c58587d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e8b9c-c6c3-48f2-afcd-38974ade60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699042d-c5dc-49f1-9553-1d47d5737e77}" ma:internalName="TaxCatchAll" ma:showField="CatchAllData" ma:web="abfe8b9c-c6c3-48f2-afcd-38974ade60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61b00d-9bc6-42c4-9691-4833c58587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e794beb-b8d9-4064-9297-55232fcc8c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02F0ED-67A4-41F1-9114-E5585CF4345B}">
  <ds:schemaRefs>
    <ds:schemaRef ds:uri="http://schemas.microsoft.com/office/2006/metadata/properties"/>
    <ds:schemaRef ds:uri="http://schemas.microsoft.com/office/infopath/2007/PartnerControls"/>
    <ds:schemaRef ds:uri="df61b00d-9bc6-42c4-9691-4833c58587d6"/>
    <ds:schemaRef ds:uri="abfe8b9c-c6c3-48f2-afcd-38974ade6086"/>
  </ds:schemaRefs>
</ds:datastoreItem>
</file>

<file path=customXml/itemProps2.xml><?xml version="1.0" encoding="utf-8"?>
<ds:datastoreItem xmlns:ds="http://schemas.openxmlformats.org/officeDocument/2006/customXml" ds:itemID="{FD2BBA34-9445-45D4-A19A-2CDAC93A060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4B22462-5CEF-4BBE-92AE-F02639F4D0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fe8b9c-c6c3-48f2-afcd-38974ade6086"/>
    <ds:schemaRef ds:uri="df61b00d-9bc6-42c4-9691-4833c58587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43CA917-5020-4FED-8B3C-5A4814CD46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PVC DM@33.5%_All-DC</vt:lpstr>
      <vt:lpstr>Cont. &amp; Benefits</vt:lpstr>
      <vt:lpstr>Cost Source</vt:lpstr>
      <vt:lpstr>North v N&amp;E Costs</vt:lpstr>
      <vt:lpstr>Maintenance Costs</vt:lpstr>
      <vt:lpstr>M&amp;E Costs</vt:lpstr>
      <vt:lpstr>GDP Deflator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2022-02-28T10:27:52Z</dcterms:created>
  <dcterms:modified xsi:type="dcterms:W3CDTF">2026-06-19T13:09:41Z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0x0101007918BC8BBB9AEB43B8ED024CFDBB179C</vt:lpwstr>
  </property>
  <property fmtid="{D5CDD505-2E9C-101B-9397-08002B2CF9AE}" pid="3" name="MediaServiceImageTags">
    <vt:lpwstr/>
  </property>
</Properties>
</file>