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F:\FINANCE\Shared\Heidi\CFS Capital Programme\"/>
    </mc:Choice>
  </mc:AlternateContent>
  <xr:revisionPtr revIDLastSave="0" documentId="13_ncr:1_{DAD2A08E-23D9-4392-A496-FAB4885C896C}" xr6:coauthVersionLast="45" xr6:coauthVersionMax="45" xr10:uidLastSave="{00000000-0000-0000-0000-000000000000}"/>
  <bookViews>
    <workbookView xWindow="-28920" yWindow="-1095" windowWidth="29040" windowHeight="15840" xr2:uid="{5AA92DD4-F821-4C0A-8347-ABC66A4D354F}"/>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38" i="1" l="1"/>
  <c r="K38" i="1"/>
  <c r="K37" i="1"/>
  <c r="H37" i="1"/>
  <c r="N37" i="1" s="1"/>
  <c r="N36" i="1"/>
  <c r="K36" i="1"/>
  <c r="N35" i="1"/>
  <c r="K35" i="1"/>
  <c r="N34" i="1"/>
  <c r="K34" i="1"/>
  <c r="N33" i="1"/>
  <c r="K33" i="1"/>
  <c r="N32" i="1"/>
  <c r="K32" i="1"/>
  <c r="N31" i="1"/>
  <c r="K31" i="1"/>
  <c r="N30" i="1"/>
  <c r="K30" i="1"/>
  <c r="N29" i="1"/>
  <c r="K29" i="1"/>
  <c r="H29" i="1"/>
  <c r="K28" i="1"/>
  <c r="H28" i="1"/>
  <c r="N28" i="1" s="1"/>
  <c r="K27" i="1"/>
  <c r="H27" i="1"/>
  <c r="G27" i="1"/>
  <c r="N26" i="1"/>
  <c r="K26" i="1"/>
  <c r="N25" i="1"/>
  <c r="K25" i="1"/>
  <c r="N24" i="1"/>
  <c r="K24" i="1"/>
  <c r="K23" i="1"/>
  <c r="H23" i="1"/>
  <c r="G23" i="1"/>
  <c r="N23" i="1" s="1"/>
  <c r="N22" i="1"/>
  <c r="K22" i="1"/>
  <c r="K21" i="1"/>
  <c r="H21" i="1"/>
  <c r="N21" i="1" s="1"/>
  <c r="K20" i="1"/>
  <c r="J20" i="1"/>
  <c r="H20" i="1"/>
  <c r="N20" i="1" s="1"/>
  <c r="N19" i="1"/>
  <c r="K19" i="1"/>
  <c r="N18" i="1"/>
  <c r="K18" i="1"/>
  <c r="N17" i="1"/>
  <c r="K17" i="1"/>
  <c r="K16" i="1"/>
  <c r="H16" i="1"/>
  <c r="N16" i="1" s="1"/>
  <c r="J15" i="1"/>
  <c r="K15" i="1" s="1"/>
  <c r="H15" i="1"/>
  <c r="N15" i="1" s="1"/>
  <c r="N14" i="1"/>
  <c r="K14" i="1"/>
  <c r="N27" i="1" l="1"/>
</calcChain>
</file>

<file path=xl/sharedStrings.xml><?xml version="1.0" encoding="utf-8"?>
<sst xmlns="http://schemas.openxmlformats.org/spreadsheetml/2006/main" count="176" uniqueCount="76">
  <si>
    <t xml:space="preserve">Special provision plan </t>
  </si>
  <si>
    <t>Local authority</t>
  </si>
  <si>
    <t>Leicestershire</t>
  </si>
  <si>
    <t>Date of last update</t>
  </si>
  <si>
    <t>Local authority's special provision fund allocation</t>
  </si>
  <si>
    <t xml:space="preserve">Total planned expenditure on projects: special provision fund </t>
  </si>
  <si>
    <t>Other investment the local authority plans to make in SEND capital up until 2021</t>
  </si>
  <si>
    <t>Total planned expenditure on projects: other funding up until 2021</t>
  </si>
  <si>
    <r>
      <t xml:space="preserve">The local authority is </t>
    </r>
    <r>
      <rPr>
        <u/>
        <sz val="14"/>
        <color theme="0"/>
        <rFont val="Arial"/>
        <family val="2"/>
      </rPr>
      <t xml:space="preserve">required to </t>
    </r>
    <r>
      <rPr>
        <sz val="14"/>
        <color theme="0"/>
        <rFont val="Arial"/>
        <family val="2"/>
      </rPr>
      <t xml:space="preserve">consult parents and carers to receive their allocation. Local authorities should use the box to the right to confirm that they have consulted with parents and carers about their plan and projects and complete the 'Consultation form' below.
</t>
    </r>
  </si>
  <si>
    <t>The local authority has consulted parents and carers</t>
  </si>
  <si>
    <t>Project information form</t>
  </si>
  <si>
    <t>Provision</t>
  </si>
  <si>
    <t>Investment in additional places (£)</t>
  </si>
  <si>
    <t>Number of additional places</t>
  </si>
  <si>
    <t>Investment in facilities (£)</t>
  </si>
  <si>
    <t>Total (£)</t>
  </si>
  <si>
    <t>Additional Information about each project</t>
  </si>
  <si>
    <t>Provision  URN</t>
  </si>
  <si>
    <t>Provision name and address</t>
  </si>
  <si>
    <t>Provision category</t>
  </si>
  <si>
    <t>Ofsted Judgement</t>
  </si>
  <si>
    <t>Age range for project</t>
  </si>
  <si>
    <t>Special provision fund investment in additional places</t>
  </si>
  <si>
    <t>Other investment in additional places</t>
  </si>
  <si>
    <t>Special provision fund additional planned places</t>
  </si>
  <si>
    <t>Other investment additional planend places</t>
  </si>
  <si>
    <t>Total additional planned places</t>
  </si>
  <si>
    <t>Special provision fund investment in facilities</t>
  </si>
  <si>
    <t>Other investment in facilities</t>
  </si>
  <si>
    <t>Total investment in project</t>
  </si>
  <si>
    <t xml:space="preserve">Type of SEN or disability that project is designed to meet.  </t>
  </si>
  <si>
    <t xml:space="preserve">LAs should use this section of the table to set out more details about the aims of the project. Beyond this further information can be listed in their strategic plan or directly on their local offer page. </t>
  </si>
  <si>
    <t>Dorothy Goodman (18/19 programme), Barwell Lane, Hinckley, LE10 1SS</t>
  </si>
  <si>
    <t>Special provision</t>
  </si>
  <si>
    <t>Outstanding</t>
  </si>
  <si>
    <t>Secondary and post-16</t>
  </si>
  <si>
    <t>Complex, Moderate,Severe and Profound Learning Difficulties</t>
  </si>
  <si>
    <t xml:space="preserve">The project aims to deliver additional places to meet emerging demand in keeping with priority 3 of the 2017-20 SEND Strategy.  </t>
  </si>
  <si>
    <t>Birchwood - 18/19 programme, 19/20 programme + planned work, Grange Drive, Melton Mowbray, LE13 1HA</t>
  </si>
  <si>
    <t>Good</t>
  </si>
  <si>
    <t>Primary and secondary</t>
  </si>
  <si>
    <t>Communication &amp; Interaction</t>
  </si>
  <si>
    <t>NEW Communication and Interaction School - Barwell - full project , Belle Vue Rd, Earl Shilton, Leicester LE9, UK</t>
  </si>
  <si>
    <t>Not inspected by Ofsted</t>
  </si>
  <si>
    <t>Rawlins Academy - 18/19 project, Loughborough Road, Quorn, Loughborough, LE12 8DY</t>
  </si>
  <si>
    <t>Special unit or resourced provision</t>
  </si>
  <si>
    <t>All Saints - 18/19 project, Long Street, Wigston, LE18 2AH</t>
  </si>
  <si>
    <t>Not yet inspected</t>
  </si>
  <si>
    <t>Primary</t>
  </si>
  <si>
    <t>Hinckley Academy - 18/19 project, Butt Lane, Hinckley LE10 1LE</t>
  </si>
  <si>
    <t>Forest Way - 18/19 project + Expansion, Warren Hills Road, Coalville, LE67 4UU</t>
  </si>
  <si>
    <t>Primary, secondary and post-16</t>
  </si>
  <si>
    <t>Iveshead School, Forest St, Shepshed, Loughborough, LE12 9DB</t>
  </si>
  <si>
    <t>Social, Emotional &amp; Mental Health</t>
  </si>
  <si>
    <t>Captains Close Primary School, Asfordby, Melton Mowbray LE14 3TU</t>
  </si>
  <si>
    <t>Winstanley School, Kingsway N, Braunstone Town, Leicester, LE3 3BD</t>
  </si>
  <si>
    <t>Requires Improvement</t>
  </si>
  <si>
    <t>Secondary</t>
  </si>
  <si>
    <t>Beauchamp HI Unit, Ridge Way, Oadby, LE2 5TQ</t>
  </si>
  <si>
    <t>Hearing Impairment</t>
  </si>
  <si>
    <t xml:space="preserve">The project aims to improve the quality of SEND education provision in keeping with priority 3 of the 2017-20 SEND Strategy. </t>
  </si>
  <si>
    <t>Woodcote Primary, Willowbrook Close, Ashby De la Zouch, LE65 1JX</t>
  </si>
  <si>
    <t>Christ Church St Peters Primary, 8 Rothley Road, Mountsorrel, Loughborough LE12 7JU</t>
  </si>
  <si>
    <t>New SEMH School - Foxfields Academy, Hospital Lane, Blaby LE8 4FE. Plus associated relocation of existing provision</t>
  </si>
  <si>
    <t>Maplewell Hall - Post 16, Maplewell Rd, Woodhouse eaves, Loughborough, LE12 8QY</t>
  </si>
  <si>
    <t>Satellite to Birkett House Special School, based at Little Hill Primary, Launceston Road, Wigston, LE18 2GZ</t>
  </si>
  <si>
    <t>Profound &amp; Multiple Learning Difficulty</t>
  </si>
  <si>
    <t>Ashmount School, Thorpe Hill, Loughborough, LE11 4SQ</t>
  </si>
  <si>
    <t>Severe Learning Difficulties</t>
  </si>
  <si>
    <t>Satellite to Birkett House Special School, based at Thistly Meadow, Blaby, Leicester.</t>
  </si>
  <si>
    <t>Maplewell Hall- Maplewell Rd, Woodhouse eaves, Loughborough, LE12 8QY</t>
  </si>
  <si>
    <t>Maplewell Hall - Eastgate Lodge- Maplewell Rd, Woodhouse eaves, Loughborough, LE12 8QY</t>
  </si>
  <si>
    <t>St Deny's Infant School, Laud Close, Ibstock, LE67 6NL</t>
  </si>
  <si>
    <t>NWL C&amp;I Provision, Forest Way School, Warren Hills Road, Coalville LE67 4UU</t>
  </si>
  <si>
    <t>Wreake Valley Academy, Syston, Leicestershire LE7 1LY</t>
  </si>
  <si>
    <t>Thorpe Acre Junior School, Alan Moss Road, Loughborough, LE11 4SQ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</si>
</sst>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30" x14ac:knownFonts="1">
    <font>
      <sz val="11"/>
      <color theme="1"/>
      <name val="Calibri"/>
      <family val="2"/>
      <scheme val="minor"/>
    </font>
    <font>
      <b/>
      <sz val="11"/>
      <color theme="0"/>
      <name val="Calibri"/>
      <family val="2"/>
      <scheme val="minor"/>
    </font>
    <font>
      <sz val="12"/>
      <color theme="1"/>
      <name val="Arial"/>
      <family val="2"/>
    </font>
    <font>
      <sz val="24"/>
      <color rgb="FF0070C0"/>
      <name val="Arial"/>
      <family val="2"/>
    </font>
    <font>
      <sz val="24"/>
      <color rgb="FF0070C0"/>
      <name val="Calibri"/>
      <family val="2"/>
      <scheme val="minor"/>
    </font>
    <font>
      <b/>
      <sz val="20"/>
      <color theme="8" tint="-0.499984740745262"/>
      <name val="Arial"/>
      <family val="2"/>
    </font>
    <font>
      <sz val="20"/>
      <color theme="8" tint="-0.499984740745262"/>
      <name val="Arial"/>
      <family val="2"/>
    </font>
    <font>
      <sz val="14"/>
      <color theme="8" tint="-0.499984740745262"/>
      <name val="Arial"/>
      <family val="2"/>
    </font>
    <font>
      <sz val="14"/>
      <color theme="8" tint="-0.499984740745262"/>
      <name val="Calibri"/>
      <family val="2"/>
      <scheme val="minor"/>
    </font>
    <font>
      <b/>
      <sz val="16"/>
      <color theme="1"/>
      <name val="Arial"/>
      <family val="2"/>
    </font>
    <font>
      <sz val="16"/>
      <color theme="1"/>
      <name val="Arial"/>
      <family val="2"/>
    </font>
    <font>
      <b/>
      <sz val="12"/>
      <color theme="1"/>
      <name val="Arial"/>
      <family val="2"/>
    </font>
    <font>
      <sz val="11"/>
      <color theme="0"/>
      <name val="Arial"/>
      <family val="2"/>
    </font>
    <font>
      <sz val="13"/>
      <color theme="1"/>
      <name val="Arial"/>
      <family val="2"/>
    </font>
    <font>
      <sz val="13"/>
      <color theme="1"/>
      <name val="Calibri"/>
      <family val="2"/>
      <scheme val="minor"/>
    </font>
    <font>
      <b/>
      <sz val="12"/>
      <color theme="0"/>
      <name val="Arial"/>
      <family val="2"/>
    </font>
    <font>
      <sz val="13"/>
      <color theme="0"/>
      <name val="Arial"/>
      <family val="2"/>
    </font>
    <font>
      <sz val="13"/>
      <color theme="0"/>
      <name val="Calibri"/>
      <family val="2"/>
      <scheme val="minor"/>
    </font>
    <font>
      <sz val="14"/>
      <color theme="0"/>
      <name val="Arial"/>
      <family val="2"/>
    </font>
    <font>
      <u/>
      <sz val="14"/>
      <color theme="0"/>
      <name val="Arial"/>
      <family val="2"/>
    </font>
    <font>
      <sz val="14"/>
      <color theme="1"/>
      <name val="Arial"/>
      <family val="2"/>
    </font>
    <font>
      <sz val="14"/>
      <color theme="1"/>
      <name val="Calibri"/>
      <family val="2"/>
      <scheme val="minor"/>
    </font>
    <font>
      <b/>
      <sz val="20"/>
      <color theme="1"/>
      <name val="Arial"/>
      <family val="2"/>
    </font>
    <font>
      <b/>
      <sz val="20"/>
      <color theme="1"/>
      <name val="Calibri"/>
      <family val="2"/>
      <scheme val="minor"/>
    </font>
    <font>
      <sz val="12"/>
      <color theme="0"/>
      <name val="Arial"/>
      <family val="2"/>
    </font>
    <font>
      <sz val="12"/>
      <name val="Arial"/>
      <family val="2"/>
    </font>
    <font>
      <b/>
      <sz val="12"/>
      <name val="Arial"/>
      <family val="2"/>
    </font>
    <font>
      <sz val="12"/>
      <name val="Arial"/>
    </font>
    <font>
      <b/>
      <sz val="12"/>
      <name val="Arial"/>
    </font>
    <font>
      <sz val="12"/>
      <color theme="1"/>
      <name val="Arial"/>
    </font>
  </fonts>
  <fills count="11">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theme="9" tint="-0.499984740745262"/>
        <bgColor indexed="64"/>
      </patternFill>
    </fill>
    <fill>
      <patternFill patternType="solid">
        <fgColor theme="4" tint="0.59999389629810485"/>
        <bgColor indexed="64"/>
      </patternFill>
    </fill>
    <fill>
      <patternFill patternType="solid">
        <fgColor theme="8" tint="-0.499984740745262"/>
        <bgColor indexed="64"/>
      </patternFill>
    </fill>
    <fill>
      <patternFill patternType="solid">
        <fgColor theme="6" tint="-0.499984740745262"/>
        <bgColor indexed="64"/>
      </patternFill>
    </fill>
  </fills>
  <borders count="25">
    <border>
      <left/>
      <right/>
      <top/>
      <bottom/>
      <diagonal/>
    </border>
    <border>
      <left style="thick">
        <color theme="0"/>
      </left>
      <right/>
      <top style="thick">
        <color theme="0"/>
      </top>
      <bottom style="thick">
        <color theme="0"/>
      </bottom>
      <diagonal/>
    </border>
    <border>
      <left/>
      <right/>
      <top style="thick">
        <color theme="0"/>
      </top>
      <bottom style="thick">
        <color theme="0"/>
      </bottom>
      <diagonal/>
    </border>
    <border>
      <left/>
      <right style="thick">
        <color theme="0"/>
      </right>
      <top style="thick">
        <color theme="0"/>
      </top>
      <bottom style="thick">
        <color theme="0"/>
      </bottom>
      <diagonal/>
    </border>
    <border>
      <left style="thick">
        <color theme="0"/>
      </left>
      <right style="thin">
        <color theme="6" tint="-0.249977111117893"/>
      </right>
      <top style="thick">
        <color theme="0"/>
      </top>
      <bottom style="thick">
        <color theme="0"/>
      </bottom>
      <diagonal/>
    </border>
    <border>
      <left style="thin">
        <color theme="6" tint="-0.249977111117893"/>
      </left>
      <right style="thick">
        <color theme="0"/>
      </right>
      <top style="thick">
        <color theme="0"/>
      </top>
      <bottom style="thick">
        <color theme="0"/>
      </bottom>
      <diagonal/>
    </border>
    <border>
      <left style="thin">
        <color theme="6" tint="-0.249977111117893"/>
      </left>
      <right/>
      <top/>
      <bottom/>
      <diagonal/>
    </border>
    <border>
      <left style="thin">
        <color theme="6" tint="-0.249977111117893"/>
      </left>
      <right/>
      <top/>
      <bottom style="thin">
        <color theme="6" tint="-0.249977111117893"/>
      </bottom>
      <diagonal/>
    </border>
    <border>
      <left/>
      <right/>
      <top/>
      <bottom style="thin">
        <color theme="6" tint="-0.249977111117893"/>
      </bottom>
      <diagonal/>
    </border>
    <border>
      <left style="thick">
        <color theme="0"/>
      </left>
      <right style="thin">
        <color theme="6" tint="0.39997558519241921"/>
      </right>
      <top style="thick">
        <color theme="0"/>
      </top>
      <bottom style="thin">
        <color theme="6" tint="0.39997558519241921"/>
      </bottom>
      <diagonal/>
    </border>
    <border>
      <left style="thin">
        <color theme="6" tint="0.39997558519241921"/>
      </left>
      <right style="thin">
        <color theme="6" tint="0.39997558519241921"/>
      </right>
      <top style="thick">
        <color theme="0"/>
      </top>
      <bottom style="thin">
        <color theme="6" tint="0.39997558519241921"/>
      </bottom>
      <diagonal/>
    </border>
    <border>
      <left style="thin">
        <color theme="6" tint="0.39997558519241921"/>
      </left>
      <right style="thick">
        <color theme="0"/>
      </right>
      <top style="thick">
        <color theme="0"/>
      </top>
      <bottom style="thin">
        <color theme="6" tint="0.39997558519241921"/>
      </bottom>
      <diagonal/>
    </border>
    <border>
      <left style="thick">
        <color theme="0"/>
      </left>
      <right style="thick">
        <color theme="0"/>
      </right>
      <top style="thick">
        <color theme="0"/>
      </top>
      <bottom style="thin">
        <color theme="6" tint="0.39997558519241921"/>
      </bottom>
      <diagonal/>
    </border>
    <border>
      <left/>
      <right/>
      <top style="thin">
        <color theme="6" tint="0.39997558519241921"/>
      </top>
      <bottom style="thin">
        <color theme="6" tint="0.39997558519241921"/>
      </bottom>
      <diagonal/>
    </border>
    <border>
      <left/>
      <right style="thin">
        <color theme="6" tint="0.39997558519241921"/>
      </right>
      <top style="thin">
        <color theme="6" tint="0.39997558519241921"/>
      </top>
      <bottom style="thin">
        <color theme="6" tint="0.39997558519241921"/>
      </bottom>
      <diagonal/>
    </border>
    <border>
      <left style="thick">
        <color theme="0"/>
      </left>
      <right style="thin">
        <color theme="6" tint="0.39997558519241921"/>
      </right>
      <top style="thin">
        <color theme="6" tint="0.39997558519241921"/>
      </top>
      <bottom style="thick">
        <color theme="0"/>
      </bottom>
      <diagonal/>
    </border>
    <border>
      <left style="thin">
        <color theme="6" tint="0.39997558519241921"/>
      </left>
      <right style="thin">
        <color theme="6" tint="0.39997558519241921"/>
      </right>
      <top style="thin">
        <color theme="6" tint="0.39997558519241921"/>
      </top>
      <bottom style="thick">
        <color theme="0"/>
      </bottom>
      <diagonal/>
    </border>
    <border>
      <left style="thin">
        <color theme="6" tint="0.39997558519241921"/>
      </left>
      <right style="thick">
        <color theme="0"/>
      </right>
      <top style="thin">
        <color theme="6" tint="0.39997558519241921"/>
      </top>
      <bottom style="thick">
        <color theme="0"/>
      </bottom>
      <diagonal/>
    </border>
    <border>
      <left style="thick">
        <color theme="0"/>
      </left>
      <right style="thick">
        <color theme="0"/>
      </right>
      <top style="thin">
        <color theme="6" tint="0.39997558519241921"/>
      </top>
      <bottom style="thick">
        <color theme="0"/>
      </bottom>
      <diagonal/>
    </border>
    <border>
      <left style="thin">
        <color theme="6" tint="0.39997558519241921"/>
      </left>
      <right style="thin">
        <color theme="6" tint="0.39997558519241921"/>
      </right>
      <top style="thin">
        <color theme="6" tint="0.39997558519241921"/>
      </top>
      <bottom style="thin">
        <color theme="6" tint="0.39997558519241921"/>
      </bottom>
      <diagonal/>
    </border>
    <border>
      <left style="thin">
        <color theme="6" tint="-0.249977111117893"/>
      </left>
      <right style="thin">
        <color theme="6" tint="-0.249977111117893"/>
      </right>
      <top/>
      <bottom style="thin">
        <color theme="6" tint="-0.249977111117893"/>
      </bottom>
      <diagonal/>
    </border>
    <border>
      <left style="thin">
        <color theme="6" tint="-0.249977111117893"/>
      </left>
      <right style="thin">
        <color theme="6" tint="-0.249977111117893"/>
      </right>
      <top style="thin">
        <color theme="6" tint="-0.249977111117893"/>
      </top>
      <bottom style="thin">
        <color theme="6" tint="-0.249977111117893"/>
      </bottom>
      <diagonal/>
    </border>
    <border>
      <left style="thin">
        <color theme="6" tint="-0.249977111117893"/>
      </left>
      <right/>
      <top style="thin">
        <color theme="6" tint="-0.249977111117893"/>
      </top>
      <bottom style="thin">
        <color theme="6" tint="-0.249977111117893"/>
      </bottom>
      <diagonal/>
    </border>
    <border>
      <left/>
      <right/>
      <top/>
      <bottom style="thick">
        <color theme="0"/>
      </bottom>
      <diagonal/>
    </border>
    <border>
      <left/>
      <right style="thick">
        <color theme="0"/>
      </right>
      <top/>
      <bottom style="thick">
        <color theme="0"/>
      </bottom>
      <diagonal/>
    </border>
  </borders>
  <cellStyleXfs count="1">
    <xf numFmtId="0" fontId="0" fillId="0" borderId="0"/>
  </cellStyleXfs>
  <cellXfs count="115">
    <xf numFmtId="0" fontId="0" fillId="0" borderId="0" xfId="0"/>
    <xf numFmtId="0" fontId="2" fillId="0" borderId="0" xfId="0" applyFont="1" applyAlignment="1" applyProtection="1">
      <alignment wrapText="1"/>
      <protection locked="0"/>
    </xf>
    <xf numFmtId="0" fontId="3" fillId="2" borderId="0" xfId="0" applyFont="1" applyFill="1" applyAlignment="1">
      <alignment horizontal="left" wrapText="1"/>
    </xf>
    <xf numFmtId="0" fontId="0" fillId="2" borderId="0" xfId="0" applyFill="1" applyAlignment="1">
      <alignment wrapText="1"/>
    </xf>
    <xf numFmtId="0" fontId="4" fillId="2" borderId="0" xfId="0" applyFont="1" applyFill="1" applyAlignment="1">
      <alignment wrapText="1"/>
    </xf>
    <xf numFmtId="0" fontId="0" fillId="2" borderId="0" xfId="0" applyFill="1" applyAlignment="1">
      <alignment wrapText="1"/>
    </xf>
    <xf numFmtId="0" fontId="2" fillId="2" borderId="0" xfId="0" applyFont="1" applyFill="1" applyAlignment="1" applyProtection="1">
      <alignment wrapText="1"/>
      <protection locked="0"/>
    </xf>
    <xf numFmtId="0" fontId="5" fillId="2" borderId="0" xfId="0" applyFont="1" applyFill="1" applyAlignment="1">
      <alignment wrapText="1"/>
    </xf>
    <xf numFmtId="0" fontId="6" fillId="2" borderId="0" xfId="0" applyFont="1" applyFill="1" applyAlignment="1">
      <alignment wrapText="1"/>
    </xf>
    <xf numFmtId="0" fontId="2" fillId="2" borderId="0" xfId="0" applyFont="1" applyFill="1" applyAlignment="1" applyProtection="1">
      <alignment horizontal="center" wrapText="1"/>
      <protection locked="0"/>
    </xf>
    <xf numFmtId="0" fontId="7" fillId="2" borderId="0" xfId="0" applyFont="1" applyFill="1" applyAlignment="1" applyProtection="1">
      <alignment horizontal="left" wrapText="1"/>
      <protection locked="0"/>
    </xf>
    <xf numFmtId="0" fontId="8" fillId="0" borderId="0" xfId="0" applyFont="1" applyAlignment="1" applyProtection="1">
      <alignment horizontal="left" wrapText="1"/>
      <protection locked="0"/>
    </xf>
    <xf numFmtId="0" fontId="2" fillId="0" borderId="0" xfId="0" applyFont="1" applyAlignment="1" applyProtection="1">
      <alignment horizontal="center" wrapText="1"/>
      <protection locked="0"/>
    </xf>
    <xf numFmtId="0" fontId="2" fillId="0" borderId="0" xfId="0" applyFont="1" applyAlignment="1" applyProtection="1">
      <alignment horizontal="left" wrapText="1"/>
      <protection locked="0"/>
    </xf>
    <xf numFmtId="0" fontId="9" fillId="0" borderId="1" xfId="0" applyFont="1" applyBorder="1" applyAlignment="1">
      <alignment horizontal="center" wrapText="1"/>
    </xf>
    <xf numFmtId="0" fontId="9" fillId="0" borderId="2" xfId="0" applyFont="1" applyBorder="1" applyAlignment="1">
      <alignment horizontal="center" wrapText="1"/>
    </xf>
    <xf numFmtId="0" fontId="9" fillId="0" borderId="3" xfId="0" applyFont="1" applyBorder="1" applyAlignment="1">
      <alignment horizontal="center" wrapText="1"/>
    </xf>
    <xf numFmtId="0" fontId="9" fillId="3" borderId="1" xfId="0" applyFont="1" applyFill="1" applyBorder="1" applyAlignment="1" applyProtection="1">
      <alignment horizontal="left" wrapText="1"/>
      <protection locked="0"/>
    </xf>
    <xf numFmtId="0" fontId="9" fillId="3" borderId="2" xfId="0" applyFont="1" applyFill="1" applyBorder="1" applyAlignment="1" applyProtection="1">
      <alignment horizontal="left" wrapText="1"/>
      <protection locked="0"/>
    </xf>
    <xf numFmtId="0" fontId="10" fillId="3" borderId="2" xfId="0" applyFont="1" applyFill="1" applyBorder="1" applyAlignment="1" applyProtection="1">
      <alignment wrapText="1"/>
      <protection locked="0"/>
    </xf>
    <xf numFmtId="0" fontId="10" fillId="3" borderId="3" xfId="0" applyFont="1" applyFill="1" applyBorder="1" applyAlignment="1" applyProtection="1">
      <alignment wrapText="1"/>
      <protection locked="0"/>
    </xf>
    <xf numFmtId="0" fontId="11" fillId="2" borderId="0" xfId="0" applyFont="1" applyFill="1" applyAlignment="1" applyProtection="1">
      <alignment horizontal="center" wrapText="1"/>
      <protection locked="0"/>
    </xf>
    <xf numFmtId="0" fontId="2" fillId="4" borderId="4" xfId="0" applyFont="1" applyFill="1" applyBorder="1" applyAlignment="1">
      <alignment horizontal="left" wrapText="1"/>
    </xf>
    <xf numFmtId="0" fontId="0" fillId="4" borderId="5" xfId="0" applyFill="1" applyBorder="1" applyAlignment="1">
      <alignment horizontal="left" wrapText="1"/>
    </xf>
    <xf numFmtId="14" fontId="2" fillId="3" borderId="4" xfId="0" applyNumberFormat="1" applyFont="1" applyFill="1" applyBorder="1" applyAlignment="1" applyProtection="1">
      <alignment horizontal="center" wrapText="1"/>
      <protection locked="0"/>
    </xf>
    <xf numFmtId="0" fontId="0" fillId="3" borderId="5" xfId="0" applyFill="1" applyBorder="1" applyAlignment="1" applyProtection="1">
      <alignment horizontal="center" wrapText="1"/>
      <protection locked="0"/>
    </xf>
    <xf numFmtId="0" fontId="12" fillId="2" borderId="0" xfId="0" applyFont="1" applyFill="1" applyAlignment="1" applyProtection="1">
      <alignment wrapText="1"/>
      <protection locked="0"/>
    </xf>
    <xf numFmtId="0" fontId="2" fillId="2" borderId="0" xfId="0" applyFont="1" applyFill="1" applyAlignment="1" applyProtection="1">
      <alignment horizontal="left" wrapText="1"/>
      <protection locked="0"/>
    </xf>
    <xf numFmtId="0" fontId="12" fillId="2" borderId="6" xfId="0" applyFont="1" applyFill="1" applyBorder="1" applyAlignment="1" applyProtection="1">
      <alignment wrapText="1"/>
      <protection locked="0"/>
    </xf>
    <xf numFmtId="0" fontId="11" fillId="5" borderId="1" xfId="0" applyFont="1" applyFill="1" applyBorder="1" applyAlignment="1">
      <alignment horizontal="left" wrapText="1"/>
    </xf>
    <xf numFmtId="0" fontId="11" fillId="5" borderId="2" xfId="0" applyFont="1" applyFill="1" applyBorder="1" applyAlignment="1">
      <alignment wrapText="1"/>
    </xf>
    <xf numFmtId="0" fontId="11" fillId="5" borderId="3" xfId="0" applyFont="1" applyFill="1" applyBorder="1" applyAlignment="1">
      <alignment wrapText="1"/>
    </xf>
    <xf numFmtId="164" fontId="13" fillId="6" borderId="1" xfId="0" applyNumberFormat="1" applyFont="1" applyFill="1" applyBorder="1" applyAlignment="1">
      <alignment horizontal="center" wrapText="1"/>
    </xf>
    <xf numFmtId="164" fontId="14" fillId="6" borderId="3" xfId="0" applyNumberFormat="1" applyFont="1" applyFill="1" applyBorder="1" applyAlignment="1">
      <alignment horizontal="center" wrapText="1"/>
    </xf>
    <xf numFmtId="0" fontId="15" fillId="7" borderId="1" xfId="0" applyFont="1" applyFill="1" applyBorder="1" applyAlignment="1">
      <alignment horizontal="left" wrapText="1"/>
    </xf>
    <xf numFmtId="0" fontId="1" fillId="7" borderId="2" xfId="0" applyFont="1" applyFill="1" applyBorder="1" applyAlignment="1">
      <alignment wrapText="1"/>
    </xf>
    <xf numFmtId="0" fontId="1" fillId="7" borderId="3" xfId="0" applyFont="1" applyFill="1" applyBorder="1" applyAlignment="1">
      <alignment wrapText="1"/>
    </xf>
    <xf numFmtId="164" fontId="13" fillId="6" borderId="3" xfId="0" applyNumberFormat="1" applyFont="1" applyFill="1" applyBorder="1" applyAlignment="1">
      <alignment horizontal="center" wrapText="1"/>
    </xf>
    <xf numFmtId="0" fontId="16" fillId="2" borderId="0" xfId="0" applyFont="1" applyFill="1" applyAlignment="1" applyProtection="1">
      <alignment wrapText="1"/>
      <protection locked="0"/>
    </xf>
    <xf numFmtId="0" fontId="17" fillId="0" borderId="0" xfId="0" applyFont="1" applyAlignment="1" applyProtection="1">
      <alignment wrapText="1"/>
      <protection locked="0"/>
    </xf>
    <xf numFmtId="14" fontId="2" fillId="2" borderId="0" xfId="0" applyNumberFormat="1" applyFont="1" applyFill="1" applyAlignment="1" applyProtection="1">
      <alignment wrapText="1"/>
      <protection locked="0"/>
    </xf>
    <xf numFmtId="0" fontId="11" fillId="5" borderId="2" xfId="0" applyFont="1" applyFill="1" applyBorder="1" applyAlignment="1">
      <alignment horizontal="left" wrapText="1"/>
    </xf>
    <xf numFmtId="0" fontId="11" fillId="5" borderId="3" xfId="0" applyFont="1" applyFill="1" applyBorder="1" applyAlignment="1">
      <alignment horizontal="left" wrapText="1"/>
    </xf>
    <xf numFmtId="164" fontId="13" fillId="3" borderId="1" xfId="0" applyNumberFormat="1" applyFont="1" applyFill="1" applyBorder="1" applyAlignment="1" applyProtection="1">
      <alignment horizontal="center" wrapText="1"/>
      <protection locked="0"/>
    </xf>
    <xf numFmtId="164" fontId="13" fillId="3" borderId="3" xfId="0" applyNumberFormat="1" applyFont="1" applyFill="1" applyBorder="1" applyAlignment="1" applyProtection="1">
      <alignment horizontal="center" wrapText="1"/>
      <protection locked="0"/>
    </xf>
    <xf numFmtId="0" fontId="15" fillId="7" borderId="7" xfId="0" applyFont="1" applyFill="1" applyBorder="1" applyAlignment="1">
      <alignment horizontal="left" wrapText="1"/>
    </xf>
    <xf numFmtId="0" fontId="1" fillId="7" borderId="8" xfId="0" applyFont="1" applyFill="1" applyBorder="1" applyAlignment="1">
      <alignment wrapText="1"/>
    </xf>
    <xf numFmtId="0" fontId="0" fillId="0" borderId="0" xfId="0" applyAlignment="1" applyProtection="1">
      <alignment wrapText="1"/>
      <protection locked="0"/>
    </xf>
    <xf numFmtId="0" fontId="18" fillId="7" borderId="0" xfId="0" applyFont="1" applyFill="1" applyAlignment="1">
      <alignment wrapText="1"/>
    </xf>
    <xf numFmtId="0" fontId="0" fillId="0" borderId="0" xfId="0" applyAlignment="1">
      <alignment wrapText="1"/>
    </xf>
    <xf numFmtId="14" fontId="20" fillId="3" borderId="0" xfId="0" applyNumberFormat="1" applyFont="1" applyFill="1" applyAlignment="1" applyProtection="1">
      <alignment horizontal="center" vertical="center" wrapText="1"/>
      <protection locked="0"/>
    </xf>
    <xf numFmtId="0" fontId="21" fillId="3" borderId="0" xfId="0" applyFont="1" applyFill="1" applyAlignment="1" applyProtection="1">
      <alignment horizontal="center" vertical="center" wrapText="1"/>
      <protection locked="0"/>
    </xf>
    <xf numFmtId="0" fontId="21" fillId="0" borderId="0" xfId="0" applyFont="1" applyAlignment="1" applyProtection="1">
      <alignment horizontal="center" vertical="center" wrapText="1"/>
      <protection locked="0"/>
    </xf>
    <xf numFmtId="0" fontId="22" fillId="2" borderId="0" xfId="0" applyFont="1" applyFill="1" applyAlignment="1" applyProtection="1">
      <alignment wrapText="1"/>
      <protection locked="0"/>
    </xf>
    <xf numFmtId="0" fontId="22" fillId="8" borderId="0" xfId="0" applyFont="1" applyFill="1" applyAlignment="1">
      <alignment horizontal="left" wrapText="1"/>
    </xf>
    <xf numFmtId="0" fontId="23" fillId="8" borderId="0" xfId="0" applyFont="1" applyFill="1" applyAlignment="1">
      <alignment wrapText="1"/>
    </xf>
    <xf numFmtId="0" fontId="23" fillId="8" borderId="0" xfId="0" applyFont="1" applyFill="1" applyAlignment="1">
      <alignment wrapText="1"/>
    </xf>
    <xf numFmtId="0" fontId="22" fillId="8" borderId="0" xfId="0" applyFont="1" applyFill="1" applyAlignment="1">
      <alignment horizontal="left" wrapText="1"/>
    </xf>
    <xf numFmtId="0" fontId="11" fillId="8" borderId="9" xfId="0" applyFont="1" applyFill="1" applyBorder="1" applyAlignment="1">
      <alignment horizontal="left" vertical="center" wrapText="1"/>
    </xf>
    <xf numFmtId="0" fontId="11" fillId="8" borderId="10" xfId="0" applyFont="1" applyFill="1" applyBorder="1" applyAlignment="1">
      <alignment horizontal="left" vertical="center" wrapText="1"/>
    </xf>
    <xf numFmtId="0" fontId="11" fillId="8" borderId="11" xfId="0" applyFont="1" applyFill="1" applyBorder="1" applyAlignment="1">
      <alignment horizontal="left" vertical="center" wrapText="1"/>
    </xf>
    <xf numFmtId="0" fontId="15" fillId="9" borderId="9" xfId="0" applyFont="1" applyFill="1" applyBorder="1" applyAlignment="1">
      <alignment horizontal="center" vertical="center" wrapText="1"/>
    </xf>
    <xf numFmtId="0" fontId="15" fillId="9" borderId="10" xfId="0" applyFont="1" applyFill="1" applyBorder="1" applyAlignment="1">
      <alignment horizontal="center" vertical="center" wrapText="1"/>
    </xf>
    <xf numFmtId="0" fontId="15" fillId="9" borderId="11" xfId="0" applyFont="1" applyFill="1" applyBorder="1" applyAlignment="1">
      <alignment horizontal="center" vertical="center" wrapText="1"/>
    </xf>
    <xf numFmtId="0" fontId="15" fillId="10" borderId="9" xfId="0" applyFont="1" applyFill="1" applyBorder="1" applyAlignment="1">
      <alignment horizontal="center" vertical="center" wrapText="1"/>
    </xf>
    <xf numFmtId="0" fontId="15" fillId="10" borderId="11" xfId="0" applyFont="1" applyFill="1" applyBorder="1" applyAlignment="1">
      <alignment horizontal="center" vertical="center" wrapText="1"/>
    </xf>
    <xf numFmtId="0" fontId="15" fillId="7" borderId="12" xfId="0" applyFont="1" applyFill="1" applyBorder="1" applyAlignment="1">
      <alignment horizontal="center" vertical="center" wrapText="1"/>
    </xf>
    <xf numFmtId="0" fontId="11" fillId="8" borderId="13" xfId="0" applyFont="1" applyFill="1" applyBorder="1" applyAlignment="1">
      <alignment horizontal="center" vertical="center" wrapText="1"/>
    </xf>
    <xf numFmtId="0" fontId="11" fillId="8" borderId="14" xfId="0" applyFont="1" applyFill="1" applyBorder="1" applyAlignment="1">
      <alignment horizontal="center" vertical="center" wrapText="1"/>
    </xf>
    <xf numFmtId="0" fontId="24" fillId="2" borderId="0" xfId="0" applyFont="1" applyFill="1" applyAlignment="1" applyProtection="1">
      <alignment vertical="center" wrapText="1"/>
      <protection locked="0"/>
    </xf>
    <xf numFmtId="0" fontId="11" fillId="2" borderId="0" xfId="0" applyFont="1" applyFill="1" applyAlignment="1" applyProtection="1">
      <alignment vertical="top" wrapText="1"/>
      <protection locked="0"/>
    </xf>
    <xf numFmtId="0" fontId="11" fillId="8" borderId="15" xfId="0" applyFont="1" applyFill="1" applyBorder="1" applyAlignment="1">
      <alignment horizontal="left" vertical="top" wrapText="1"/>
    </xf>
    <xf numFmtId="0" fontId="11" fillId="8" borderId="16" xfId="0" applyFont="1" applyFill="1" applyBorder="1" applyAlignment="1">
      <alignment horizontal="left" vertical="top" wrapText="1"/>
    </xf>
    <xf numFmtId="0" fontId="2" fillId="8" borderId="16" xfId="0" applyFont="1" applyFill="1" applyBorder="1" applyAlignment="1">
      <alignment horizontal="left" vertical="top" wrapText="1"/>
    </xf>
    <xf numFmtId="0" fontId="2" fillId="8" borderId="17" xfId="0" applyFont="1" applyFill="1" applyBorder="1" applyAlignment="1">
      <alignment horizontal="left" vertical="top" wrapText="1"/>
    </xf>
    <xf numFmtId="0" fontId="24" fillId="9" borderId="15" xfId="0" applyFont="1" applyFill="1" applyBorder="1" applyAlignment="1">
      <alignment horizontal="left" vertical="top" wrapText="1"/>
    </xf>
    <xf numFmtId="0" fontId="24" fillId="9" borderId="16" xfId="0" applyFont="1" applyFill="1" applyBorder="1" applyAlignment="1">
      <alignment horizontal="left" vertical="top" wrapText="1"/>
    </xf>
    <xf numFmtId="0" fontId="24" fillId="9" borderId="17" xfId="0" applyFont="1" applyFill="1" applyBorder="1" applyAlignment="1">
      <alignment horizontal="left" vertical="top" wrapText="1"/>
    </xf>
    <xf numFmtId="0" fontId="24" fillId="10" borderId="15" xfId="0" applyFont="1" applyFill="1" applyBorder="1" applyAlignment="1">
      <alignment horizontal="left" vertical="top" wrapText="1"/>
    </xf>
    <xf numFmtId="0" fontId="24" fillId="10" borderId="17" xfId="0" applyFont="1" applyFill="1" applyBorder="1" applyAlignment="1">
      <alignment horizontal="left" vertical="top" wrapText="1"/>
    </xf>
    <xf numFmtId="0" fontId="15" fillId="7" borderId="18" xfId="0" applyFont="1" applyFill="1" applyBorder="1" applyAlignment="1">
      <alignment horizontal="center" vertical="top" wrapText="1"/>
    </xf>
    <xf numFmtId="0" fontId="2" fillId="8" borderId="14" xfId="0" applyFont="1" applyFill="1" applyBorder="1" applyAlignment="1">
      <alignment horizontal="left" vertical="top" wrapText="1"/>
    </xf>
    <xf numFmtId="49" fontId="2" fillId="8" borderId="19" xfId="0" applyNumberFormat="1" applyFont="1" applyFill="1" applyBorder="1" applyAlignment="1">
      <alignment horizontal="left" vertical="top" wrapText="1"/>
    </xf>
    <xf numFmtId="0" fontId="15" fillId="2" borderId="0" xfId="0" applyFont="1" applyFill="1" applyAlignment="1" applyProtection="1">
      <alignment vertical="top" wrapText="1"/>
      <protection locked="0"/>
    </xf>
    <xf numFmtId="0" fontId="11" fillId="0" borderId="0" xfId="0" applyFont="1" applyAlignment="1" applyProtection="1">
      <alignment vertical="top" wrapText="1"/>
      <protection locked="0"/>
    </xf>
    <xf numFmtId="0" fontId="2" fillId="2" borderId="0" xfId="0" applyFont="1" applyFill="1" applyAlignment="1" applyProtection="1">
      <alignment vertical="top" wrapText="1"/>
      <protection locked="0"/>
    </xf>
    <xf numFmtId="0" fontId="25" fillId="3" borderId="20" xfId="0" applyFont="1" applyFill="1" applyBorder="1" applyAlignment="1" applyProtection="1">
      <alignment horizontal="left" vertical="top" wrapText="1"/>
      <protection locked="0"/>
    </xf>
    <xf numFmtId="0" fontId="26" fillId="3" borderId="20" xfId="0" applyFont="1" applyFill="1" applyBorder="1" applyAlignment="1" applyProtection="1">
      <alignment vertical="top" wrapText="1"/>
      <protection locked="0"/>
    </xf>
    <xf numFmtId="0" fontId="25" fillId="3" borderId="20" xfId="0" applyFont="1" applyFill="1" applyBorder="1" applyAlignment="1" applyProtection="1">
      <alignment vertical="top" wrapText="1"/>
      <protection locked="0"/>
    </xf>
    <xf numFmtId="164" fontId="2" fillId="3" borderId="20" xfId="0" applyNumberFormat="1" applyFont="1" applyFill="1" applyBorder="1" applyAlignment="1" applyProtection="1">
      <alignment horizontal="center" vertical="top" wrapText="1"/>
      <protection locked="0"/>
    </xf>
    <xf numFmtId="1" fontId="2" fillId="3" borderId="21" xfId="0" applyNumberFormat="1" applyFont="1" applyFill="1" applyBorder="1" applyAlignment="1" applyProtection="1">
      <alignment horizontal="center" vertical="top" wrapText="1"/>
      <protection locked="0"/>
    </xf>
    <xf numFmtId="1" fontId="2" fillId="4" borderId="20" xfId="0" applyNumberFormat="1" applyFont="1" applyFill="1" applyBorder="1" applyAlignment="1">
      <alignment horizontal="center" vertical="top" wrapText="1"/>
    </xf>
    <xf numFmtId="164" fontId="2" fillId="4" borderId="20" xfId="0" applyNumberFormat="1" applyFont="1" applyFill="1" applyBorder="1" applyAlignment="1">
      <alignment horizontal="center" vertical="top" wrapText="1"/>
    </xf>
    <xf numFmtId="0" fontId="2" fillId="3" borderId="20" xfId="0" applyFont="1" applyFill="1" applyBorder="1" applyAlignment="1" applyProtection="1">
      <alignment vertical="top" wrapText="1"/>
      <protection locked="0"/>
    </xf>
    <xf numFmtId="0" fontId="2" fillId="0" borderId="0" xfId="0" applyFont="1" applyAlignment="1" applyProtection="1">
      <alignment vertical="top" wrapText="1"/>
      <protection locked="0"/>
    </xf>
    <xf numFmtId="0" fontId="25" fillId="3" borderId="21" xfId="0" applyFont="1" applyFill="1" applyBorder="1" applyAlignment="1" applyProtection="1">
      <alignment horizontal="left" vertical="top" wrapText="1"/>
      <protection locked="0"/>
    </xf>
    <xf numFmtId="0" fontId="26" fillId="3" borderId="21" xfId="0" applyFont="1" applyFill="1" applyBorder="1" applyAlignment="1" applyProtection="1">
      <alignment vertical="top" wrapText="1"/>
      <protection locked="0"/>
    </xf>
    <xf numFmtId="0" fontId="25" fillId="3" borderId="21" xfId="0" applyFont="1" applyFill="1" applyBorder="1" applyAlignment="1" applyProtection="1">
      <alignment vertical="top" wrapText="1"/>
      <protection locked="0"/>
    </xf>
    <xf numFmtId="164" fontId="2" fillId="3" borderId="21" xfId="0" applyNumberFormat="1" applyFont="1" applyFill="1" applyBorder="1" applyAlignment="1" applyProtection="1">
      <alignment horizontal="center" vertical="top" wrapText="1"/>
      <protection locked="0"/>
    </xf>
    <xf numFmtId="164" fontId="2" fillId="4" borderId="21" xfId="0" applyNumberFormat="1" applyFont="1" applyFill="1" applyBorder="1" applyAlignment="1">
      <alignment horizontal="center" vertical="top" wrapText="1"/>
    </xf>
    <xf numFmtId="0" fontId="2" fillId="3" borderId="21" xfId="0" applyFont="1" applyFill="1" applyBorder="1" applyAlignment="1" applyProtection="1">
      <alignment vertical="top" wrapText="1"/>
      <protection locked="0"/>
    </xf>
    <xf numFmtId="1" fontId="2" fillId="4" borderId="21" xfId="0" applyNumberFormat="1" applyFont="1" applyFill="1" applyBorder="1" applyAlignment="1">
      <alignment horizontal="center" vertical="top" wrapText="1"/>
    </xf>
    <xf numFmtId="164" fontId="2" fillId="3" borderId="22" xfId="0" applyNumberFormat="1" applyFont="1" applyFill="1" applyBorder="1" applyAlignment="1" applyProtection="1">
      <alignment horizontal="center" vertical="top" wrapText="1"/>
      <protection locked="0"/>
    </xf>
    <xf numFmtId="0" fontId="27" fillId="3" borderId="21" xfId="0" applyFont="1" applyFill="1" applyBorder="1" applyAlignment="1" applyProtection="1">
      <alignment horizontal="left" vertical="top" wrapText="1"/>
      <protection locked="0"/>
    </xf>
    <xf numFmtId="0" fontId="28" fillId="3" borderId="21" xfId="0" applyFont="1" applyFill="1" applyBorder="1" applyAlignment="1" applyProtection="1">
      <alignment vertical="top" wrapText="1"/>
      <protection locked="0"/>
    </xf>
    <xf numFmtId="0" fontId="27" fillId="3" borderId="21" xfId="0" applyFont="1" applyFill="1" applyBorder="1" applyAlignment="1" applyProtection="1">
      <alignment vertical="top" wrapText="1"/>
      <protection locked="0"/>
    </xf>
    <xf numFmtId="164" fontId="29" fillId="3" borderId="21" xfId="0" applyNumberFormat="1" applyFont="1" applyFill="1" applyBorder="1" applyAlignment="1" applyProtection="1">
      <alignment horizontal="center" vertical="top" wrapText="1"/>
      <protection locked="0"/>
    </xf>
    <xf numFmtId="1" fontId="29" fillId="3" borderId="21" xfId="0" applyNumberFormat="1" applyFont="1" applyFill="1" applyBorder="1" applyAlignment="1" applyProtection="1">
      <alignment horizontal="center" vertical="top" wrapText="1"/>
      <protection locked="0"/>
    </xf>
    <xf numFmtId="1" fontId="29" fillId="4" borderId="21" xfId="0" applyNumberFormat="1" applyFont="1" applyFill="1" applyBorder="1" applyAlignment="1">
      <alignment horizontal="center" vertical="top" wrapText="1"/>
    </xf>
    <xf numFmtId="164" fontId="29" fillId="3" borderId="22" xfId="0" applyNumberFormat="1" applyFont="1" applyFill="1" applyBorder="1" applyAlignment="1" applyProtection="1">
      <alignment horizontal="center" vertical="top" wrapText="1"/>
      <protection locked="0"/>
    </xf>
    <xf numFmtId="164" fontId="29" fillId="4" borderId="21" xfId="0" applyNumberFormat="1" applyFont="1" applyFill="1" applyBorder="1" applyAlignment="1">
      <alignment horizontal="center" vertical="top" wrapText="1"/>
    </xf>
    <xf numFmtId="0" fontId="29" fillId="3" borderId="21" xfId="0" applyFont="1" applyFill="1" applyBorder="1" applyAlignment="1" applyProtection="1">
      <alignment vertical="top" wrapText="1"/>
      <protection locked="0"/>
    </xf>
    <xf numFmtId="0" fontId="2" fillId="2" borderId="23" xfId="0" applyFont="1" applyFill="1" applyBorder="1" applyAlignment="1" applyProtection="1">
      <alignment wrapText="1"/>
      <protection locked="0"/>
    </xf>
    <xf numFmtId="0" fontId="2" fillId="0" borderId="23" xfId="0" applyFont="1" applyBorder="1" applyAlignment="1" applyProtection="1">
      <alignment wrapText="1"/>
      <protection locked="0"/>
    </xf>
    <xf numFmtId="0" fontId="2" fillId="0" borderId="24" xfId="0" applyFont="1" applyBorder="1" applyAlignment="1" applyProtection="1">
      <alignment wrapText="1"/>
      <protection locked="0"/>
    </xf>
  </cellXfs>
  <cellStyles count="1">
    <cellStyle name="Normal" xfId="0" builtinId="0"/>
  </cellStyles>
  <dxfs count="24">
    <dxf>
      <fill>
        <patternFill>
          <bgColor rgb="FFFF0000"/>
        </patternFill>
      </fill>
    </dxf>
    <dxf>
      <fill>
        <patternFill>
          <bgColor rgb="FFFF0000"/>
        </patternFill>
      </fill>
    </dxf>
    <dxf>
      <font>
        <b/>
        <i val="0"/>
        <color theme="0"/>
      </font>
      <fill>
        <patternFill>
          <bgColor rgb="FFC00000"/>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2"/>
        <color theme="1"/>
        <name val="Arial"/>
        <scheme val="none"/>
      </font>
      <fill>
        <patternFill patternType="solid">
          <fgColor indexed="64"/>
          <bgColor theme="7" tint="0.79998168889431442"/>
        </patternFill>
      </fill>
      <alignment horizontal="general" vertical="top" textRotation="0" wrapText="1" indent="0" justifyLastLine="0" shrinkToFit="0" readingOrder="0"/>
      <border diagonalUp="0" diagonalDown="0">
        <left style="thin">
          <color theme="6" tint="-0.249977111117893"/>
        </left>
        <right style="thin">
          <color theme="6" tint="-0.249977111117893"/>
        </right>
        <top style="thin">
          <color theme="6" tint="-0.249977111117893"/>
        </top>
        <bottom style="thin">
          <color theme="6" tint="-0.249977111117893"/>
        </bottom>
        <vertical/>
        <horizontal/>
      </border>
      <protection locked="0" hidden="0"/>
    </dxf>
    <dxf>
      <font>
        <b val="0"/>
        <i val="0"/>
        <strike val="0"/>
        <condense val="0"/>
        <extend val="0"/>
        <outline val="0"/>
        <shadow val="0"/>
        <u val="none"/>
        <vertAlign val="baseline"/>
        <sz val="12"/>
        <color theme="1"/>
        <name val="Arial"/>
        <scheme val="none"/>
      </font>
      <fill>
        <patternFill patternType="solid">
          <fgColor indexed="64"/>
          <bgColor theme="7" tint="0.79998168889431442"/>
        </patternFill>
      </fill>
      <alignment horizontal="general" vertical="top" textRotation="0" wrapText="1" indent="0" justifyLastLine="0" shrinkToFit="0" readingOrder="0"/>
      <border diagonalUp="0" diagonalDown="0">
        <left style="thin">
          <color theme="6" tint="-0.249977111117893"/>
        </left>
        <right style="thin">
          <color theme="6" tint="-0.249977111117893"/>
        </right>
        <top style="thin">
          <color theme="6" tint="-0.249977111117893"/>
        </top>
        <bottom style="thin">
          <color theme="6" tint="-0.249977111117893"/>
        </bottom>
      </border>
      <protection locked="0" hidden="0"/>
    </dxf>
    <dxf>
      <font>
        <b val="0"/>
        <i val="0"/>
        <strike val="0"/>
        <condense val="0"/>
        <extend val="0"/>
        <outline val="0"/>
        <shadow val="0"/>
        <u val="none"/>
        <vertAlign val="baseline"/>
        <sz val="12"/>
        <color theme="1"/>
        <name val="Arial"/>
        <scheme val="none"/>
      </font>
      <numFmt numFmtId="164" formatCode="&quot;£&quot;#,##0"/>
      <fill>
        <patternFill patternType="solid">
          <fgColor indexed="64"/>
          <bgColor theme="6" tint="0.79998168889431442"/>
        </patternFill>
      </fill>
      <alignment horizontal="center" vertical="top" textRotation="0" wrapText="1" indent="0" justifyLastLine="0" shrinkToFit="0" readingOrder="0"/>
      <border diagonalUp="0" diagonalDown="0">
        <left style="thin">
          <color theme="6" tint="-0.249977111117893"/>
        </left>
        <right style="thin">
          <color theme="6" tint="-0.249977111117893"/>
        </right>
        <top style="thin">
          <color theme="6" tint="-0.249977111117893"/>
        </top>
        <bottom style="thin">
          <color theme="6" tint="-0.249977111117893"/>
        </bottom>
      </border>
      <protection locked="1" hidden="0"/>
    </dxf>
    <dxf>
      <font>
        <b val="0"/>
        <i val="0"/>
        <strike val="0"/>
        <condense val="0"/>
        <extend val="0"/>
        <outline val="0"/>
        <shadow val="0"/>
        <u val="none"/>
        <vertAlign val="baseline"/>
        <sz val="12"/>
        <color theme="1"/>
        <name val="Arial"/>
        <scheme val="none"/>
      </font>
      <numFmt numFmtId="164" formatCode="&quot;£&quot;#,##0"/>
      <fill>
        <patternFill patternType="solid">
          <fgColor indexed="64"/>
          <bgColor theme="7" tint="0.79998168889431442"/>
        </patternFill>
      </fill>
      <alignment horizontal="center" vertical="top" textRotation="0" wrapText="1" indent="0" justifyLastLine="0" shrinkToFit="0" readingOrder="0"/>
      <border diagonalUp="0" diagonalDown="0">
        <left style="thin">
          <color theme="6" tint="-0.249977111117893"/>
        </left>
        <right style="thin">
          <color theme="6" tint="-0.249977111117893"/>
        </right>
        <top style="thin">
          <color theme="6" tint="-0.249977111117893"/>
        </top>
        <bottom style="thin">
          <color theme="6" tint="-0.249977111117893"/>
        </bottom>
      </border>
      <protection locked="0" hidden="0"/>
    </dxf>
    <dxf>
      <font>
        <b val="0"/>
        <i val="0"/>
        <strike val="0"/>
        <condense val="0"/>
        <extend val="0"/>
        <outline val="0"/>
        <shadow val="0"/>
        <u val="none"/>
        <vertAlign val="baseline"/>
        <sz val="12"/>
        <color theme="1"/>
        <name val="Arial"/>
        <scheme val="none"/>
      </font>
      <numFmt numFmtId="164" formatCode="&quot;£&quot;#,##0"/>
      <fill>
        <patternFill patternType="solid">
          <fgColor indexed="64"/>
          <bgColor theme="7" tint="0.79998168889431442"/>
        </patternFill>
      </fill>
      <alignment horizontal="center" vertical="top" textRotation="0" wrapText="1" indent="0" justifyLastLine="0" shrinkToFit="0" readingOrder="0"/>
      <border diagonalUp="0" diagonalDown="0">
        <left style="thin">
          <color theme="6" tint="-0.249977111117893"/>
        </left>
        <right/>
        <top style="thin">
          <color theme="6" tint="-0.249977111117893"/>
        </top>
        <bottom style="thin">
          <color theme="6" tint="-0.249977111117893"/>
        </bottom>
      </border>
      <protection locked="0" hidden="0"/>
    </dxf>
    <dxf>
      <font>
        <b val="0"/>
        <i val="0"/>
        <strike val="0"/>
        <condense val="0"/>
        <extend val="0"/>
        <outline val="0"/>
        <shadow val="0"/>
        <u val="none"/>
        <vertAlign val="baseline"/>
        <sz val="12"/>
        <color theme="1"/>
        <name val="Arial"/>
        <scheme val="none"/>
      </font>
      <numFmt numFmtId="1" formatCode="0"/>
      <fill>
        <patternFill patternType="solid">
          <fgColor indexed="64"/>
          <bgColor theme="6" tint="0.79998168889431442"/>
        </patternFill>
      </fill>
      <alignment horizontal="center" vertical="top" textRotation="0" wrapText="1" indent="0" justifyLastLine="0" shrinkToFit="0" readingOrder="0"/>
      <border diagonalUp="0" diagonalDown="0">
        <left style="thin">
          <color theme="6" tint="-0.249977111117893"/>
        </left>
        <right style="thin">
          <color theme="6" tint="-0.249977111117893"/>
        </right>
        <top style="thin">
          <color theme="6" tint="-0.249977111117893"/>
        </top>
        <bottom style="thin">
          <color theme="6" tint="-0.249977111117893"/>
        </bottom>
      </border>
      <protection locked="1" hidden="0"/>
    </dxf>
    <dxf>
      <font>
        <b val="0"/>
        <i val="0"/>
        <strike val="0"/>
        <condense val="0"/>
        <extend val="0"/>
        <outline val="0"/>
        <shadow val="0"/>
        <u val="none"/>
        <vertAlign val="baseline"/>
        <sz val="12"/>
        <color theme="1"/>
        <name val="Arial"/>
        <scheme val="none"/>
      </font>
      <numFmt numFmtId="1" formatCode="0"/>
      <fill>
        <patternFill patternType="solid">
          <fgColor indexed="64"/>
          <bgColor theme="7" tint="0.79998168889431442"/>
        </patternFill>
      </fill>
      <alignment horizontal="center" vertical="top" textRotation="0" wrapText="1" indent="0" justifyLastLine="0" shrinkToFit="0" readingOrder="0"/>
      <border diagonalUp="0" diagonalDown="0">
        <left style="thin">
          <color theme="6" tint="-0.249977111117893"/>
        </left>
        <right style="thin">
          <color theme="6" tint="-0.249977111117893"/>
        </right>
        <top style="thin">
          <color theme="6" tint="-0.249977111117893"/>
        </top>
        <bottom style="thin">
          <color theme="6" tint="-0.249977111117893"/>
        </bottom>
        <vertical/>
        <horizontal/>
      </border>
      <protection locked="0" hidden="0"/>
    </dxf>
    <dxf>
      <font>
        <b val="0"/>
        <i val="0"/>
        <strike val="0"/>
        <condense val="0"/>
        <extend val="0"/>
        <outline val="0"/>
        <shadow val="0"/>
        <u val="none"/>
        <vertAlign val="baseline"/>
        <sz val="12"/>
        <color theme="1"/>
        <name val="Arial"/>
        <scheme val="none"/>
      </font>
      <numFmt numFmtId="1" formatCode="0"/>
      <fill>
        <patternFill patternType="solid">
          <fgColor indexed="64"/>
          <bgColor theme="7" tint="0.79998168889431442"/>
        </patternFill>
      </fill>
      <alignment horizontal="center" vertical="top" textRotation="0" wrapText="1" indent="0" justifyLastLine="0" shrinkToFit="0" readingOrder="0"/>
      <border diagonalUp="0" diagonalDown="0">
        <left style="thin">
          <color theme="6" tint="-0.249977111117893"/>
        </left>
        <right style="thin">
          <color theme="6" tint="-0.249977111117893"/>
        </right>
        <top style="thin">
          <color theme="6" tint="-0.249977111117893"/>
        </top>
        <bottom style="thin">
          <color theme="6" tint="-0.249977111117893"/>
        </bottom>
        <vertical/>
        <horizontal/>
      </border>
      <protection locked="0" hidden="0"/>
    </dxf>
    <dxf>
      <font>
        <b val="0"/>
        <i val="0"/>
        <strike val="0"/>
        <condense val="0"/>
        <extend val="0"/>
        <outline val="0"/>
        <shadow val="0"/>
        <u val="none"/>
        <vertAlign val="baseline"/>
        <sz val="12"/>
        <color theme="1"/>
        <name val="Arial"/>
        <scheme val="none"/>
      </font>
      <numFmt numFmtId="164" formatCode="&quot;£&quot;#,##0"/>
      <fill>
        <patternFill patternType="solid">
          <fgColor indexed="64"/>
          <bgColor theme="7" tint="0.79998168889431442"/>
        </patternFill>
      </fill>
      <alignment horizontal="center" vertical="top" textRotation="0" wrapText="1" indent="0" justifyLastLine="0" shrinkToFit="0" readingOrder="0"/>
      <border diagonalUp="0" diagonalDown="0">
        <left style="thin">
          <color theme="6" tint="-0.249977111117893"/>
        </left>
        <right style="thin">
          <color theme="6" tint="-0.249977111117893"/>
        </right>
        <top style="thin">
          <color theme="6" tint="-0.249977111117893"/>
        </top>
        <bottom style="thin">
          <color theme="6" tint="-0.249977111117893"/>
        </bottom>
        <vertical/>
        <horizontal/>
      </border>
      <protection locked="0" hidden="0"/>
    </dxf>
    <dxf>
      <font>
        <b val="0"/>
        <i val="0"/>
        <strike val="0"/>
        <condense val="0"/>
        <extend val="0"/>
        <outline val="0"/>
        <shadow val="0"/>
        <u val="none"/>
        <vertAlign val="baseline"/>
        <sz val="12"/>
        <color theme="1"/>
        <name val="Arial"/>
        <scheme val="none"/>
      </font>
      <numFmt numFmtId="164" formatCode="&quot;£&quot;#,##0"/>
      <fill>
        <patternFill patternType="solid">
          <fgColor indexed="64"/>
          <bgColor theme="7" tint="0.79998168889431442"/>
        </patternFill>
      </fill>
      <alignment horizontal="center" vertical="top" textRotation="0" wrapText="1" indent="0" justifyLastLine="0" shrinkToFit="0" readingOrder="0"/>
      <border diagonalUp="0" diagonalDown="0">
        <left style="thin">
          <color theme="6" tint="-0.249977111117893"/>
        </left>
        <right style="thin">
          <color theme="6" tint="-0.249977111117893"/>
        </right>
        <top style="thin">
          <color theme="6" tint="-0.249977111117893"/>
        </top>
        <bottom style="thin">
          <color theme="6" tint="-0.249977111117893"/>
        </bottom>
        <vertical/>
        <horizontal/>
      </border>
      <protection locked="0" hidden="0"/>
    </dxf>
    <dxf>
      <font>
        <b val="0"/>
        <i val="0"/>
        <strike val="0"/>
        <condense val="0"/>
        <extend val="0"/>
        <outline val="0"/>
        <shadow val="0"/>
        <u val="none"/>
        <vertAlign val="baseline"/>
        <sz val="12"/>
        <color auto="1"/>
        <name val="Arial"/>
        <scheme val="none"/>
      </font>
      <fill>
        <patternFill patternType="solid">
          <fgColor indexed="64"/>
          <bgColor theme="7" tint="0.79998168889431442"/>
        </patternFill>
      </fill>
      <alignment horizontal="general" vertical="top" textRotation="0" wrapText="1" indent="0" justifyLastLine="0" shrinkToFit="0" readingOrder="0"/>
      <border diagonalUp="0" diagonalDown="0">
        <left style="thin">
          <color theme="6" tint="-0.249977111117893"/>
        </left>
        <right style="thin">
          <color theme="6" tint="-0.249977111117893"/>
        </right>
        <top style="thin">
          <color theme="6" tint="-0.249977111117893"/>
        </top>
        <bottom style="thin">
          <color theme="6" tint="-0.249977111117893"/>
        </bottom>
        <vertical/>
        <horizontal/>
      </border>
      <protection locked="0" hidden="0"/>
    </dxf>
    <dxf>
      <font>
        <b val="0"/>
        <i val="0"/>
        <strike val="0"/>
        <condense val="0"/>
        <extend val="0"/>
        <outline val="0"/>
        <shadow val="0"/>
        <u val="none"/>
        <vertAlign val="baseline"/>
        <sz val="12"/>
        <color auto="1"/>
        <name val="Arial"/>
        <scheme val="none"/>
      </font>
      <fill>
        <patternFill patternType="solid">
          <fgColor indexed="64"/>
          <bgColor theme="7" tint="0.79998168889431442"/>
        </patternFill>
      </fill>
      <alignment horizontal="general" vertical="top" textRotation="0" wrapText="1" indent="0" justifyLastLine="0" shrinkToFit="0" readingOrder="0"/>
      <border diagonalUp="0" diagonalDown="0">
        <left style="thin">
          <color theme="6" tint="-0.249977111117893"/>
        </left>
        <right style="thin">
          <color theme="6" tint="-0.249977111117893"/>
        </right>
        <top style="thin">
          <color theme="6" tint="-0.249977111117893"/>
        </top>
        <bottom style="thin">
          <color theme="6" tint="-0.249977111117893"/>
        </bottom>
        <vertical/>
        <horizontal/>
      </border>
      <protection locked="0" hidden="0"/>
    </dxf>
    <dxf>
      <font>
        <b val="0"/>
        <i val="0"/>
        <strike val="0"/>
        <condense val="0"/>
        <extend val="0"/>
        <outline val="0"/>
        <shadow val="0"/>
        <u val="none"/>
        <vertAlign val="baseline"/>
        <sz val="12"/>
        <color auto="1"/>
        <name val="Arial"/>
        <scheme val="none"/>
      </font>
      <fill>
        <patternFill patternType="solid">
          <fgColor indexed="64"/>
          <bgColor theme="7" tint="0.79998168889431442"/>
        </patternFill>
      </fill>
      <alignment horizontal="left" vertical="top" textRotation="0" wrapText="1" indent="0" justifyLastLine="0" shrinkToFit="0" readingOrder="0"/>
      <border diagonalUp="0" diagonalDown="0">
        <left style="thin">
          <color theme="6" tint="-0.249977111117893"/>
        </left>
        <right style="thin">
          <color theme="6" tint="-0.249977111117893"/>
        </right>
        <top style="thin">
          <color theme="6" tint="-0.249977111117893"/>
        </top>
        <bottom style="thin">
          <color theme="6" tint="-0.249977111117893"/>
        </bottom>
        <vertical/>
        <horizontal/>
      </border>
      <protection locked="0" hidden="0"/>
    </dxf>
    <dxf>
      <font>
        <b/>
        <i val="0"/>
        <strike val="0"/>
        <condense val="0"/>
        <extend val="0"/>
        <outline val="0"/>
        <shadow val="0"/>
        <u val="none"/>
        <vertAlign val="baseline"/>
        <sz val="12"/>
        <color auto="1"/>
        <name val="Arial"/>
        <scheme val="none"/>
      </font>
      <fill>
        <patternFill patternType="solid">
          <fgColor indexed="64"/>
          <bgColor theme="7" tint="0.79998168889431442"/>
        </patternFill>
      </fill>
      <alignment horizontal="general" vertical="top" textRotation="0" wrapText="1" indent="0" justifyLastLine="0" shrinkToFit="0" readingOrder="0"/>
      <border diagonalUp="0" diagonalDown="0">
        <left style="thin">
          <color theme="6" tint="-0.249977111117893"/>
        </left>
        <right style="thin">
          <color theme="6" tint="-0.249977111117893"/>
        </right>
        <top style="thin">
          <color theme="6" tint="-0.249977111117893"/>
        </top>
        <bottom style="thin">
          <color theme="6" tint="-0.249977111117893"/>
        </bottom>
        <vertical/>
        <horizontal/>
      </border>
      <protection locked="0" hidden="0"/>
    </dxf>
    <dxf>
      <font>
        <b val="0"/>
        <i val="0"/>
        <strike val="0"/>
        <condense val="0"/>
        <extend val="0"/>
        <outline val="0"/>
        <shadow val="0"/>
        <u val="none"/>
        <vertAlign val="baseline"/>
        <sz val="12"/>
        <color auto="1"/>
        <name val="Arial"/>
        <scheme val="none"/>
      </font>
      <fill>
        <patternFill patternType="solid">
          <fgColor indexed="64"/>
          <bgColor theme="7" tint="0.79998168889431442"/>
        </patternFill>
      </fill>
      <alignment horizontal="left" vertical="top" textRotation="0" wrapText="1" indent="0" justifyLastLine="0" shrinkToFit="0" readingOrder="0"/>
      <border diagonalUp="0" diagonalDown="0">
        <left style="thin">
          <color theme="6" tint="-0.249977111117893"/>
        </left>
        <right style="thin">
          <color theme="6" tint="-0.249977111117893"/>
        </right>
        <top style="thin">
          <color theme="6" tint="-0.249977111117893"/>
        </top>
        <bottom style="thin">
          <color theme="6" tint="-0.249977111117893"/>
        </bottom>
        <vertical/>
        <horizontal/>
      </border>
      <protection locked="0" hidden="0"/>
    </dxf>
    <dxf>
      <border>
        <bottom style="thin">
          <color theme="6" tint="0.39997558519241921"/>
        </bottom>
      </border>
    </dxf>
    <dxf>
      <border outline="0">
        <bottom style="thin">
          <color theme="6" tint="-0.249977111117893"/>
        </bottom>
      </border>
    </dxf>
    <dxf>
      <protection locked="0" hidden="0"/>
    </dxf>
    <dxf>
      <font>
        <b/>
      </font>
      <alignment horizontal="left" vertical="top" textRotation="0" wrapText="1" indent="0" justifyLastLine="0" shrinkToFit="0" readingOrder="0"/>
      <border diagonalUp="0" diagonalDown="0">
        <left style="thin">
          <color theme="6" tint="0.39997558519241921"/>
        </left>
        <right style="thin">
          <color theme="6" tint="0.39997558519241921"/>
        </right>
        <top/>
        <bottom/>
      </border>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CA6E7EE-E06B-4E34-B55D-BDBFFB80FFDD}" name="InputForm" displayName="InputForm" ref="B13:P38" totalsRowShown="0" headerRowDxfId="23" dataDxfId="22" headerRowBorderDxfId="20" tableBorderDxfId="21">
  <tableColumns count="15">
    <tableColumn id="1" xr3:uid="{1CCCC67E-BE55-4F62-B922-10A69AECF00F}" name="Provision  URN" dataDxfId="19"/>
    <tableColumn id="2" xr3:uid="{7195771A-C35A-4F75-B54B-E089A9E57DD4}" name="Provision name and address" dataDxfId="18"/>
    <tableColumn id="3" xr3:uid="{F845F6E5-1CF2-4D87-85BD-F398D5A54DC1}" name="Provision category" dataDxfId="17"/>
    <tableColumn id="4" xr3:uid="{3E480A20-4ABC-4F49-B657-4BAC14C54584}" name="Ofsted Judgement" dataDxfId="16"/>
    <tableColumn id="5" xr3:uid="{78445D2D-1892-4E41-B41D-C0FB2B71D200}" name="Age range for project" dataDxfId="15"/>
    <tableColumn id="6" xr3:uid="{1DC7F9F0-A73F-43A2-B616-2014C5277851}" name="Special provision fund investment in additional places" dataDxfId="14"/>
    <tableColumn id="7" xr3:uid="{8F3887D3-CDAB-432B-8801-27ECEDFBB127}" name="Other investment in additional places" dataDxfId="13"/>
    <tableColumn id="8" xr3:uid="{0D16695D-3333-465C-ADD0-0D7A6551E110}" name="Special provision fund additional planned places" dataDxfId="12"/>
    <tableColumn id="9" xr3:uid="{08B25EA2-F0C2-4A82-8A3E-8F7F1EC02AF3}" name="Other investment additional planend places" dataDxfId="11"/>
    <tableColumn id="10" xr3:uid="{6D23DE21-30CA-4E2A-BE3F-99C5F9158CB3}" name="Total additional planned places" dataDxfId="10">
      <calculatedColumnFormula>SUM(InputForm[[#This Row],[Special provision fund additional planned places]:[Other investment additional planend places]])</calculatedColumnFormula>
    </tableColumn>
    <tableColumn id="11" xr3:uid="{9C52B1CA-91A0-467E-A558-A4C3ED4E210F}" name="Special provision fund investment in facilities" dataDxfId="9"/>
    <tableColumn id="12" xr3:uid="{A6334417-CECD-4792-A82F-6F3FF26683BA}" name="Other investment in facilities" dataDxfId="8"/>
    <tableColumn id="15" xr3:uid="{2401A8E0-D6F4-4411-9858-8A0752EDB619}" name="Total investment in project" dataDxfId="7">
      <calculatedColumnFormula>SUM(G14:H14,L14:M14)</calculatedColumnFormula>
    </tableColumn>
    <tableColumn id="13" xr3:uid="{FFC6A61D-B717-41B2-8C19-E75F3199DD52}" name="Type of SEN or disability that project is designed to meet.  " dataDxfId="6"/>
    <tableColumn id="14" xr3:uid="{7EFBCA9B-A0D6-4DD9-B223-CA78B4729723}" name="LAs should use this section of the table to set out more details about the aims of the project. Beyond this further information can be listed in their strategic plan or directly on their local offer page. " dataDxfId="5"/>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C443D-6491-47D4-8F07-D9EF63B250AC}">
  <dimension ref="A1:AEN70"/>
  <sheetViews>
    <sheetView tabSelected="1" zoomScale="60" zoomScaleNormal="60" workbookViewId="0">
      <selection activeCell="B3" sqref="B3"/>
    </sheetView>
  </sheetViews>
  <sheetFormatPr defaultColWidth="9" defaultRowHeight="15" x14ac:dyDescent="0.2"/>
  <cols>
    <col min="1" max="1" width="1.42578125" style="1" customWidth="1"/>
    <col min="2" max="2" width="12.42578125" style="13" customWidth="1"/>
    <col min="3" max="3" width="28" style="1" customWidth="1"/>
    <col min="4" max="4" width="22" style="1" customWidth="1"/>
    <col min="5" max="5" width="16" style="1" customWidth="1"/>
    <col min="6" max="6" width="14.42578125" style="1" customWidth="1"/>
    <col min="7" max="14" width="18.85546875" style="12" customWidth="1"/>
    <col min="15" max="15" width="43.5703125" style="13" customWidth="1"/>
    <col min="16" max="16" width="98.28515625" style="13" customWidth="1"/>
    <col min="17" max="17" width="13.42578125" style="6" customWidth="1"/>
    <col min="18" max="18" width="19" style="1" customWidth="1"/>
    <col min="19" max="19" width="21.5703125" style="1" customWidth="1"/>
    <col min="20" max="20" width="44.5703125" style="1" customWidth="1"/>
    <col min="21" max="21" width="43.140625" style="1" customWidth="1"/>
    <col min="22" max="16384" width="9" style="1"/>
  </cols>
  <sheetData>
    <row r="1" spans="1:21" ht="52.5" customHeight="1" x14ac:dyDescent="0.5">
      <c r="B1" s="2" t="s">
        <v>0</v>
      </c>
      <c r="C1" s="3"/>
      <c r="D1" s="3"/>
      <c r="E1" s="3"/>
      <c r="F1" s="3"/>
      <c r="G1" s="4"/>
      <c r="H1" s="4"/>
      <c r="I1" s="4"/>
      <c r="J1" s="5"/>
      <c r="K1" s="5"/>
      <c r="L1" s="5"/>
      <c r="M1" s="5"/>
      <c r="N1" s="5"/>
      <c r="O1" s="5"/>
      <c r="P1" s="5"/>
    </row>
    <row r="2" spans="1:21" s="6" customFormat="1" ht="33.75" customHeight="1" x14ac:dyDescent="0.4">
      <c r="B2" s="7"/>
      <c r="C2" s="8"/>
      <c r="D2" s="8"/>
      <c r="E2" s="8"/>
      <c r="F2" s="8"/>
      <c r="G2" s="8"/>
      <c r="H2" s="8"/>
      <c r="I2" s="8"/>
      <c r="J2" s="8"/>
      <c r="K2" s="8"/>
      <c r="L2" s="8"/>
      <c r="M2" s="9"/>
      <c r="N2" s="9"/>
      <c r="O2" s="10"/>
      <c r="P2" s="11"/>
      <c r="R2" s="1"/>
      <c r="S2" s="1"/>
      <c r="T2" s="1"/>
      <c r="U2" s="1"/>
    </row>
    <row r="3" spans="1:21" ht="7.15" customHeight="1" thickBot="1" x14ac:dyDescent="0.25">
      <c r="A3" s="6"/>
      <c r="B3" s="1"/>
      <c r="R3" s="6"/>
      <c r="S3" s="6"/>
      <c r="T3" s="6"/>
      <c r="U3" s="6"/>
    </row>
    <row r="4" spans="1:21" ht="34.35" customHeight="1" thickTop="1" thickBot="1" x14ac:dyDescent="0.35">
      <c r="A4" s="6"/>
      <c r="B4" s="14" t="s">
        <v>1</v>
      </c>
      <c r="C4" s="15"/>
      <c r="D4" s="16"/>
      <c r="E4" s="17" t="s">
        <v>2</v>
      </c>
      <c r="F4" s="18"/>
      <c r="G4" s="19"/>
      <c r="H4" s="20"/>
      <c r="I4" s="21"/>
      <c r="J4" s="22" t="s">
        <v>3</v>
      </c>
      <c r="K4" s="23"/>
      <c r="L4" s="24">
        <v>44377</v>
      </c>
      <c r="M4" s="25"/>
      <c r="N4" s="26"/>
      <c r="O4" s="27"/>
      <c r="P4" s="27"/>
    </row>
    <row r="5" spans="1:21" s="6" customFormat="1" ht="7.5" customHeight="1" thickTop="1" thickBot="1" x14ac:dyDescent="0.25">
      <c r="B5" s="27"/>
      <c r="G5" s="9"/>
      <c r="H5" s="9"/>
      <c r="I5" s="9"/>
      <c r="J5" s="9"/>
      <c r="K5" s="9"/>
      <c r="L5" s="9"/>
      <c r="M5" s="9"/>
      <c r="N5" s="28"/>
      <c r="O5" s="27"/>
      <c r="P5" s="27"/>
    </row>
    <row r="6" spans="1:21" ht="47.65" customHeight="1" thickTop="1" thickBot="1" x14ac:dyDescent="0.35">
      <c r="A6" s="6"/>
      <c r="B6" s="29" t="s">
        <v>4</v>
      </c>
      <c r="C6" s="30"/>
      <c r="D6" s="31"/>
      <c r="E6" s="32">
        <v>3611307.291534469</v>
      </c>
      <c r="F6" s="33"/>
      <c r="G6" s="9"/>
      <c r="H6" s="34" t="s">
        <v>5</v>
      </c>
      <c r="I6" s="35"/>
      <c r="J6" s="35"/>
      <c r="K6" s="36"/>
      <c r="L6" s="32">
        <v>3611307</v>
      </c>
      <c r="M6" s="37"/>
      <c r="N6" s="26"/>
      <c r="O6" s="38"/>
      <c r="P6" s="39"/>
      <c r="Q6" s="40"/>
    </row>
    <row r="7" spans="1:21" ht="47.65" customHeight="1" thickTop="1" thickBot="1" x14ac:dyDescent="0.35">
      <c r="A7" s="6"/>
      <c r="B7" s="29" t="s">
        <v>6</v>
      </c>
      <c r="C7" s="41"/>
      <c r="D7" s="42"/>
      <c r="E7" s="43">
        <v>13343031</v>
      </c>
      <c r="F7" s="44"/>
      <c r="G7" s="9"/>
      <c r="H7" s="45" t="s">
        <v>7</v>
      </c>
      <c r="I7" s="46"/>
      <c r="J7" s="46"/>
      <c r="K7" s="46"/>
      <c r="L7" s="32">
        <v>13343031</v>
      </c>
      <c r="M7" s="37"/>
      <c r="N7" s="26"/>
      <c r="O7" s="38"/>
      <c r="P7" s="39"/>
    </row>
    <row r="8" spans="1:21" ht="14.25" customHeight="1" thickTop="1" x14ac:dyDescent="0.25">
      <c r="A8" s="26"/>
      <c r="B8" s="26"/>
      <c r="C8" s="26"/>
      <c r="D8" s="26"/>
      <c r="E8" s="26"/>
      <c r="F8" s="26"/>
      <c r="G8" s="26"/>
      <c r="H8" s="26"/>
      <c r="I8" s="26"/>
      <c r="J8" s="26"/>
      <c r="K8" s="26"/>
      <c r="L8" s="26"/>
      <c r="M8" s="26"/>
      <c r="N8" s="26"/>
      <c r="O8" s="26"/>
      <c r="P8" s="47"/>
    </row>
    <row r="9" spans="1:21" s="6" customFormat="1" ht="74.849999999999994" customHeight="1" x14ac:dyDescent="0.25">
      <c r="B9" s="48" t="s">
        <v>8</v>
      </c>
      <c r="C9" s="49"/>
      <c r="D9" s="49"/>
      <c r="E9" s="49"/>
      <c r="F9" s="49"/>
      <c r="G9" s="49"/>
      <c r="H9" s="49"/>
      <c r="I9" s="49"/>
      <c r="J9" s="50" t="s">
        <v>9</v>
      </c>
      <c r="K9" s="51"/>
      <c r="L9" s="52"/>
      <c r="M9" s="52"/>
      <c r="N9" s="9"/>
      <c r="O9" s="27"/>
      <c r="P9" s="27"/>
    </row>
    <row r="10" spans="1:21" s="6" customFormat="1" ht="15" customHeight="1" x14ac:dyDescent="0.2">
      <c r="B10" s="27"/>
      <c r="G10" s="9"/>
      <c r="H10" s="9"/>
      <c r="I10" s="9"/>
      <c r="J10" s="9"/>
      <c r="K10" s="9"/>
      <c r="L10" s="9"/>
      <c r="M10" s="9"/>
      <c r="N10" s="9"/>
      <c r="O10" s="27"/>
      <c r="P10" s="27"/>
    </row>
    <row r="11" spans="1:21" s="53" customFormat="1" ht="28.5" customHeight="1" thickBot="1" x14ac:dyDescent="0.45">
      <c r="B11" s="54" t="s">
        <v>10</v>
      </c>
      <c r="C11" s="55"/>
      <c r="D11" s="55"/>
      <c r="E11" s="55"/>
      <c r="F11" s="55"/>
      <c r="G11" s="55"/>
      <c r="H11" s="55"/>
      <c r="I11" s="55"/>
      <c r="J11" s="55"/>
      <c r="K11" s="55"/>
      <c r="L11" s="55"/>
      <c r="M11" s="55"/>
      <c r="N11" s="56"/>
      <c r="O11" s="57"/>
      <c r="P11" s="57"/>
    </row>
    <row r="12" spans="1:21" ht="35.1" customHeight="1" thickTop="1" x14ac:dyDescent="0.2">
      <c r="A12" s="6"/>
      <c r="B12" s="58" t="s">
        <v>11</v>
      </c>
      <c r="C12" s="59"/>
      <c r="D12" s="59"/>
      <c r="E12" s="59"/>
      <c r="F12" s="60"/>
      <c r="G12" s="61" t="s">
        <v>12</v>
      </c>
      <c r="H12" s="62"/>
      <c r="I12" s="62" t="s">
        <v>13</v>
      </c>
      <c r="J12" s="62"/>
      <c r="K12" s="63"/>
      <c r="L12" s="64" t="s">
        <v>14</v>
      </c>
      <c r="M12" s="65"/>
      <c r="N12" s="66" t="s">
        <v>15</v>
      </c>
      <c r="O12" s="67" t="s">
        <v>16</v>
      </c>
      <c r="P12" s="68"/>
      <c r="Q12" s="69"/>
    </row>
    <row r="13" spans="1:21" s="84" customFormat="1" ht="65.25" customHeight="1" thickBot="1" x14ac:dyDescent="0.3">
      <c r="A13" s="70"/>
      <c r="B13" s="71" t="s">
        <v>17</v>
      </c>
      <c r="C13" s="72" t="s">
        <v>18</v>
      </c>
      <c r="D13" s="73" t="s">
        <v>19</v>
      </c>
      <c r="E13" s="73" t="s">
        <v>20</v>
      </c>
      <c r="F13" s="74" t="s">
        <v>21</v>
      </c>
      <c r="G13" s="75" t="s">
        <v>22</v>
      </c>
      <c r="H13" s="76" t="s">
        <v>23</v>
      </c>
      <c r="I13" s="76" t="s">
        <v>24</v>
      </c>
      <c r="J13" s="76" t="s">
        <v>25</v>
      </c>
      <c r="K13" s="77" t="s">
        <v>26</v>
      </c>
      <c r="L13" s="78" t="s">
        <v>27</v>
      </c>
      <c r="M13" s="79" t="s">
        <v>28</v>
      </c>
      <c r="N13" s="80" t="s">
        <v>29</v>
      </c>
      <c r="O13" s="81" t="s">
        <v>30</v>
      </c>
      <c r="P13" s="82" t="s">
        <v>31</v>
      </c>
      <c r="Q13" s="83"/>
    </row>
    <row r="14" spans="1:21" s="94" customFormat="1" ht="89.65" customHeight="1" thickTop="1" x14ac:dyDescent="0.25">
      <c r="A14" s="85"/>
      <c r="B14" s="86">
        <v>7216</v>
      </c>
      <c r="C14" s="87" t="s">
        <v>32</v>
      </c>
      <c r="D14" s="86" t="s">
        <v>33</v>
      </c>
      <c r="E14" s="88" t="s">
        <v>34</v>
      </c>
      <c r="F14" s="88" t="s">
        <v>35</v>
      </c>
      <c r="G14" s="89">
        <v>379000</v>
      </c>
      <c r="H14" s="89"/>
      <c r="I14" s="90"/>
      <c r="J14" s="90">
        <v>38</v>
      </c>
      <c r="K14" s="91">
        <f>SUM(InputForm[[#This Row],[Special provision fund additional planned places]:[Other investment additional planend places]])</f>
        <v>38</v>
      </c>
      <c r="L14" s="89"/>
      <c r="M14" s="89"/>
      <c r="N14" s="92">
        <f t="shared" ref="N14:N38" si="0">SUM(G14:H14,L14:M14)</f>
        <v>379000</v>
      </c>
      <c r="O14" s="93" t="s">
        <v>36</v>
      </c>
      <c r="P14" s="93" t="s">
        <v>37</v>
      </c>
      <c r="Q14" s="85"/>
    </row>
    <row r="15" spans="1:21" s="94" customFormat="1" ht="123" customHeight="1" x14ac:dyDescent="0.25">
      <c r="A15" s="85"/>
      <c r="B15" s="95">
        <v>7215</v>
      </c>
      <c r="C15" s="96" t="s">
        <v>38</v>
      </c>
      <c r="D15" s="95" t="s">
        <v>33</v>
      </c>
      <c r="E15" s="97" t="s">
        <v>39</v>
      </c>
      <c r="F15" s="97" t="s">
        <v>40</v>
      </c>
      <c r="G15" s="98"/>
      <c r="H15" s="98">
        <f>89000+572378+8470+32494+162025</f>
        <v>864367</v>
      </c>
      <c r="I15" s="90"/>
      <c r="J15" s="90">
        <f>8+14+15</f>
        <v>37</v>
      </c>
      <c r="K15" s="91">
        <f>SUM(InputForm[[#This Row],[Special provision fund additional planned places]:[Other investment additional planend places]])</f>
        <v>37</v>
      </c>
      <c r="L15" s="98"/>
      <c r="M15" s="98"/>
      <c r="N15" s="99">
        <f t="shared" si="0"/>
        <v>864367</v>
      </c>
      <c r="O15" s="100" t="s">
        <v>41</v>
      </c>
      <c r="P15" s="93" t="s">
        <v>37</v>
      </c>
      <c r="Q15" s="85"/>
    </row>
    <row r="16" spans="1:21" s="94" customFormat="1" ht="104.25" customHeight="1" x14ac:dyDescent="0.25">
      <c r="A16" s="85"/>
      <c r="B16" s="95">
        <v>7000</v>
      </c>
      <c r="C16" s="96" t="s">
        <v>42</v>
      </c>
      <c r="D16" s="95" t="s">
        <v>33</v>
      </c>
      <c r="E16" s="97" t="s">
        <v>43</v>
      </c>
      <c r="F16" s="97" t="s">
        <v>40</v>
      </c>
      <c r="G16" s="98"/>
      <c r="H16" s="98">
        <f>0+3412184+2427042</f>
        <v>5839226</v>
      </c>
      <c r="I16" s="90"/>
      <c r="J16" s="90">
        <v>80</v>
      </c>
      <c r="K16" s="91">
        <f>SUM(InputForm[[#This Row],[Special provision fund additional planned places]:[Other investment additional planend places]])</f>
        <v>80</v>
      </c>
      <c r="L16" s="98"/>
      <c r="M16" s="98"/>
      <c r="N16" s="99">
        <f t="shared" si="0"/>
        <v>5839226</v>
      </c>
      <c r="O16" s="100" t="s">
        <v>41</v>
      </c>
      <c r="P16" s="93" t="s">
        <v>37</v>
      </c>
      <c r="Q16" s="85"/>
    </row>
    <row r="17" spans="1:820" s="94" customFormat="1" ht="89.65" customHeight="1" x14ac:dyDescent="0.25">
      <c r="A17" s="85"/>
      <c r="B17" s="95">
        <v>4505</v>
      </c>
      <c r="C17" s="96" t="s">
        <v>44</v>
      </c>
      <c r="D17" s="95" t="s">
        <v>45</v>
      </c>
      <c r="E17" s="97" t="s">
        <v>39</v>
      </c>
      <c r="F17" s="97" t="s">
        <v>35</v>
      </c>
      <c r="G17" s="98"/>
      <c r="H17" s="98">
        <v>69000</v>
      </c>
      <c r="I17" s="90"/>
      <c r="J17" s="90">
        <v>10</v>
      </c>
      <c r="K17" s="91">
        <f>SUM(InputForm[[#This Row],[Special provision fund additional planned places]:[Other investment additional planend places]])</f>
        <v>10</v>
      </c>
      <c r="L17" s="98"/>
      <c r="M17" s="98"/>
      <c r="N17" s="99">
        <f t="shared" si="0"/>
        <v>69000</v>
      </c>
      <c r="O17" s="100" t="s">
        <v>41</v>
      </c>
      <c r="P17" s="93" t="s">
        <v>37</v>
      </c>
      <c r="Q17" s="85"/>
    </row>
    <row r="18" spans="1:820" ht="89.65" customHeight="1" x14ac:dyDescent="0.2">
      <c r="B18" s="95">
        <v>3331</v>
      </c>
      <c r="C18" s="96" t="s">
        <v>46</v>
      </c>
      <c r="D18" s="95" t="s">
        <v>45</v>
      </c>
      <c r="E18" s="97" t="s">
        <v>47</v>
      </c>
      <c r="F18" s="97" t="s">
        <v>48</v>
      </c>
      <c r="G18" s="98">
        <v>177069</v>
      </c>
      <c r="H18" s="98">
        <v>60931</v>
      </c>
      <c r="I18" s="90">
        <v>15</v>
      </c>
      <c r="J18" s="90">
        <v>5</v>
      </c>
      <c r="K18" s="101">
        <f>SUM(InputForm[[#This Row],[Special provision fund additional planned places]:[Other investment additional planend places]])</f>
        <v>20</v>
      </c>
      <c r="L18" s="102"/>
      <c r="M18" s="98"/>
      <c r="N18" s="99">
        <f t="shared" si="0"/>
        <v>238000</v>
      </c>
      <c r="O18" s="100" t="s">
        <v>41</v>
      </c>
      <c r="P18" s="93" t="s">
        <v>37</v>
      </c>
    </row>
    <row r="19" spans="1:820" ht="89.65" customHeight="1" thickBot="1" x14ac:dyDescent="0.25">
      <c r="B19" s="103">
        <v>4040</v>
      </c>
      <c r="C19" s="104" t="s">
        <v>49</v>
      </c>
      <c r="D19" s="103" t="s">
        <v>45</v>
      </c>
      <c r="E19" s="105" t="s">
        <v>47</v>
      </c>
      <c r="F19" s="105" t="s">
        <v>35</v>
      </c>
      <c r="G19" s="106">
        <v>153000</v>
      </c>
      <c r="H19" s="106"/>
      <c r="I19" s="107">
        <v>20</v>
      </c>
      <c r="J19" s="107"/>
      <c r="K19" s="108">
        <f>SUM(InputForm[[#This Row],[Special provision fund additional planned places]:[Other investment additional planend places]])</f>
        <v>20</v>
      </c>
      <c r="L19" s="109"/>
      <c r="M19" s="106"/>
      <c r="N19" s="110">
        <f t="shared" si="0"/>
        <v>153000</v>
      </c>
      <c r="O19" s="111" t="s">
        <v>41</v>
      </c>
      <c r="P19" s="93" t="s">
        <v>37</v>
      </c>
      <c r="Q19" s="112"/>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3"/>
      <c r="BA19" s="113"/>
      <c r="BB19" s="113"/>
      <c r="BC19" s="113"/>
      <c r="BD19" s="113"/>
      <c r="BE19" s="113"/>
      <c r="BF19" s="113"/>
      <c r="BG19" s="113"/>
      <c r="BH19" s="113"/>
      <c r="BI19" s="113"/>
      <c r="BJ19" s="113"/>
      <c r="BK19" s="113"/>
      <c r="BL19" s="113"/>
      <c r="BM19" s="113"/>
      <c r="BN19" s="113"/>
      <c r="BO19" s="113"/>
      <c r="BP19" s="113"/>
      <c r="BQ19" s="113"/>
      <c r="BR19" s="113"/>
      <c r="BS19" s="113"/>
      <c r="BT19" s="113"/>
      <c r="BU19" s="113"/>
      <c r="BV19" s="113"/>
      <c r="BW19" s="113"/>
      <c r="BX19" s="113"/>
      <c r="BY19" s="113"/>
      <c r="BZ19" s="113"/>
      <c r="CA19" s="113"/>
      <c r="CB19" s="113"/>
      <c r="CC19" s="113"/>
      <c r="CD19" s="113"/>
      <c r="CE19" s="113"/>
      <c r="CF19" s="113"/>
      <c r="CG19" s="113"/>
      <c r="CH19" s="113"/>
      <c r="CI19" s="113"/>
      <c r="CJ19" s="113"/>
      <c r="CK19" s="113"/>
      <c r="CL19" s="113"/>
      <c r="CM19" s="113"/>
      <c r="CN19" s="113"/>
      <c r="CO19" s="113"/>
      <c r="CP19" s="113"/>
      <c r="CQ19" s="113"/>
      <c r="CR19" s="113"/>
      <c r="CS19" s="113"/>
      <c r="CT19" s="113"/>
      <c r="CU19" s="113"/>
      <c r="CV19" s="113"/>
      <c r="CW19" s="113"/>
      <c r="CX19" s="113"/>
      <c r="CY19" s="113"/>
      <c r="CZ19" s="113"/>
      <c r="DA19" s="113"/>
      <c r="DB19" s="113"/>
      <c r="DC19" s="113"/>
      <c r="DD19" s="113"/>
      <c r="DE19" s="113"/>
      <c r="DF19" s="113"/>
      <c r="DG19" s="113"/>
      <c r="DH19" s="113"/>
      <c r="DI19" s="113"/>
      <c r="DJ19" s="113"/>
      <c r="DK19" s="113"/>
      <c r="DL19" s="113"/>
      <c r="DM19" s="113"/>
      <c r="DN19" s="113"/>
      <c r="DO19" s="113"/>
      <c r="DP19" s="113"/>
      <c r="DQ19" s="113"/>
      <c r="DR19" s="113"/>
      <c r="DS19" s="113"/>
      <c r="DT19" s="113"/>
      <c r="DU19" s="113"/>
      <c r="DV19" s="113"/>
      <c r="DW19" s="113"/>
      <c r="DX19" s="113"/>
      <c r="DY19" s="113"/>
      <c r="DZ19" s="113"/>
      <c r="EA19" s="113"/>
      <c r="EB19" s="113"/>
      <c r="EC19" s="113"/>
      <c r="ED19" s="113"/>
      <c r="EE19" s="113"/>
      <c r="EF19" s="113"/>
      <c r="EG19" s="113"/>
      <c r="EH19" s="113"/>
      <c r="EI19" s="113"/>
      <c r="EJ19" s="113"/>
      <c r="EK19" s="113"/>
      <c r="EL19" s="113"/>
      <c r="EM19" s="113"/>
      <c r="EN19" s="113"/>
      <c r="EO19" s="113"/>
      <c r="EP19" s="113"/>
      <c r="EQ19" s="113"/>
      <c r="ER19" s="113"/>
      <c r="ES19" s="113"/>
      <c r="ET19" s="113"/>
      <c r="EU19" s="113"/>
      <c r="EV19" s="113"/>
      <c r="EW19" s="113"/>
      <c r="EX19" s="113"/>
      <c r="EY19" s="113"/>
      <c r="EZ19" s="113"/>
      <c r="FA19" s="113"/>
      <c r="FB19" s="113"/>
      <c r="FC19" s="113"/>
      <c r="FD19" s="113"/>
      <c r="FE19" s="113"/>
      <c r="FF19" s="113"/>
      <c r="FG19" s="113"/>
      <c r="FH19" s="113"/>
      <c r="FI19" s="113"/>
      <c r="FJ19" s="113"/>
      <c r="FK19" s="113"/>
      <c r="FL19" s="113"/>
      <c r="FM19" s="113"/>
      <c r="FN19" s="113"/>
      <c r="FO19" s="113"/>
      <c r="FP19" s="113"/>
      <c r="FQ19" s="113"/>
      <c r="FR19" s="113"/>
      <c r="FS19" s="113"/>
      <c r="FT19" s="113"/>
      <c r="FU19" s="113"/>
      <c r="FV19" s="113"/>
      <c r="FW19" s="113"/>
      <c r="FX19" s="113"/>
      <c r="FY19" s="113"/>
      <c r="FZ19" s="113"/>
      <c r="GA19" s="113"/>
      <c r="GB19" s="113"/>
      <c r="GC19" s="113"/>
      <c r="GD19" s="113"/>
      <c r="GE19" s="113"/>
      <c r="GF19" s="113"/>
      <c r="GG19" s="113"/>
      <c r="GH19" s="113"/>
      <c r="GI19" s="113"/>
      <c r="GJ19" s="113"/>
      <c r="GK19" s="113"/>
      <c r="GL19" s="113"/>
      <c r="GM19" s="113"/>
      <c r="GN19" s="113"/>
      <c r="GO19" s="113"/>
      <c r="GP19" s="113"/>
      <c r="GQ19" s="113"/>
      <c r="GR19" s="113"/>
      <c r="GS19" s="113"/>
      <c r="GT19" s="113"/>
      <c r="GU19" s="113"/>
      <c r="GV19" s="113"/>
      <c r="GW19" s="113"/>
      <c r="GX19" s="113"/>
      <c r="GY19" s="113"/>
      <c r="GZ19" s="113"/>
      <c r="HA19" s="113"/>
      <c r="HB19" s="113"/>
      <c r="HC19" s="113"/>
      <c r="HD19" s="113"/>
      <c r="HE19" s="113"/>
      <c r="HF19" s="113"/>
      <c r="HG19" s="113"/>
      <c r="HH19" s="113"/>
      <c r="HI19" s="113"/>
      <c r="HJ19" s="113"/>
      <c r="HK19" s="113"/>
      <c r="HL19" s="113"/>
      <c r="HM19" s="113"/>
      <c r="HN19" s="113"/>
      <c r="HO19" s="113"/>
      <c r="HP19" s="113"/>
      <c r="HQ19" s="113"/>
      <c r="HR19" s="113"/>
      <c r="HS19" s="113"/>
      <c r="HT19" s="113"/>
      <c r="HU19" s="113"/>
      <c r="HV19" s="113"/>
      <c r="HW19" s="113"/>
      <c r="HX19" s="113"/>
      <c r="HY19" s="113"/>
      <c r="HZ19" s="113"/>
      <c r="IA19" s="113"/>
      <c r="IB19" s="113"/>
      <c r="IC19" s="113"/>
      <c r="ID19" s="113"/>
      <c r="IE19" s="113"/>
      <c r="IF19" s="113"/>
      <c r="IG19" s="113"/>
      <c r="IH19" s="113"/>
      <c r="II19" s="113"/>
      <c r="IJ19" s="113"/>
      <c r="IK19" s="113"/>
      <c r="IL19" s="113"/>
      <c r="IM19" s="113"/>
      <c r="IN19" s="113"/>
      <c r="IO19" s="113"/>
      <c r="IP19" s="113"/>
      <c r="IQ19" s="113"/>
      <c r="IR19" s="113"/>
      <c r="IS19" s="113"/>
      <c r="IT19" s="113"/>
      <c r="IU19" s="113"/>
      <c r="IV19" s="113"/>
      <c r="IW19" s="113"/>
      <c r="IX19" s="113"/>
      <c r="IY19" s="113"/>
      <c r="IZ19" s="113"/>
      <c r="JA19" s="113"/>
      <c r="JB19" s="113"/>
      <c r="JC19" s="113"/>
      <c r="JD19" s="113"/>
      <c r="JE19" s="113"/>
      <c r="JF19" s="113"/>
      <c r="JG19" s="113"/>
      <c r="JH19" s="113"/>
      <c r="JI19" s="113"/>
      <c r="JJ19" s="113"/>
      <c r="JK19" s="113"/>
      <c r="JL19" s="113"/>
      <c r="JM19" s="113"/>
      <c r="JN19" s="113"/>
      <c r="JO19" s="113"/>
      <c r="JP19" s="113"/>
      <c r="JQ19" s="113"/>
      <c r="JR19" s="113"/>
      <c r="JS19" s="113"/>
      <c r="JT19" s="113"/>
      <c r="JU19" s="113"/>
      <c r="JV19" s="113"/>
      <c r="JW19" s="113"/>
      <c r="JX19" s="113"/>
      <c r="JY19" s="113"/>
      <c r="JZ19" s="113"/>
      <c r="KA19" s="113"/>
      <c r="KB19" s="113"/>
      <c r="KC19" s="113"/>
      <c r="KD19" s="113"/>
      <c r="KE19" s="113"/>
      <c r="KF19" s="113"/>
      <c r="KG19" s="113"/>
      <c r="KH19" s="113"/>
      <c r="KI19" s="113"/>
      <c r="KJ19" s="113"/>
      <c r="KK19" s="113"/>
      <c r="KL19" s="113"/>
      <c r="KM19" s="113"/>
      <c r="KN19" s="113"/>
      <c r="KO19" s="113"/>
      <c r="KP19" s="113"/>
      <c r="KQ19" s="113"/>
      <c r="KR19" s="113"/>
      <c r="KS19" s="113"/>
      <c r="KT19" s="113"/>
      <c r="KU19" s="113"/>
      <c r="KV19" s="113"/>
      <c r="KW19" s="113"/>
      <c r="KX19" s="113"/>
      <c r="KY19" s="113"/>
      <c r="KZ19" s="113"/>
      <c r="LA19" s="113"/>
      <c r="LB19" s="113"/>
      <c r="LC19" s="113"/>
      <c r="LD19" s="113"/>
      <c r="LE19" s="113"/>
      <c r="LF19" s="113"/>
      <c r="LG19" s="113"/>
      <c r="LH19" s="113"/>
      <c r="LI19" s="113"/>
      <c r="LJ19" s="113"/>
      <c r="LK19" s="113"/>
      <c r="LL19" s="113"/>
      <c r="LM19" s="113"/>
      <c r="LN19" s="113"/>
      <c r="LO19" s="113"/>
      <c r="LP19" s="113"/>
      <c r="LQ19" s="113"/>
      <c r="LR19" s="113"/>
      <c r="LS19" s="113"/>
      <c r="LT19" s="113"/>
      <c r="LU19" s="113"/>
      <c r="LV19" s="113"/>
      <c r="LW19" s="113"/>
      <c r="LX19" s="113"/>
      <c r="LY19" s="113"/>
      <c r="LZ19" s="113"/>
      <c r="MA19" s="113"/>
      <c r="MB19" s="113"/>
      <c r="MC19" s="113"/>
      <c r="MD19" s="113"/>
      <c r="ME19" s="113"/>
      <c r="MF19" s="113"/>
      <c r="MG19" s="113"/>
      <c r="MH19" s="113"/>
      <c r="MI19" s="113"/>
      <c r="MJ19" s="113"/>
      <c r="MK19" s="113"/>
      <c r="ML19" s="113"/>
      <c r="MM19" s="113"/>
      <c r="MN19" s="113"/>
      <c r="MO19" s="113"/>
      <c r="MP19" s="113"/>
      <c r="MQ19" s="113"/>
      <c r="MR19" s="113"/>
      <c r="MS19" s="113"/>
      <c r="MT19" s="113"/>
      <c r="MU19" s="113"/>
      <c r="MV19" s="113"/>
      <c r="MW19" s="113"/>
      <c r="MX19" s="113"/>
      <c r="MY19" s="113"/>
      <c r="MZ19" s="113"/>
      <c r="NA19" s="113"/>
      <c r="NB19" s="113"/>
      <c r="NC19" s="113"/>
      <c r="ND19" s="113"/>
      <c r="NE19" s="113"/>
      <c r="NF19" s="113"/>
      <c r="NG19" s="113"/>
      <c r="NH19" s="113"/>
      <c r="NI19" s="113"/>
      <c r="NJ19" s="113"/>
      <c r="NK19" s="113"/>
      <c r="NL19" s="113"/>
      <c r="NM19" s="113"/>
      <c r="NN19" s="113"/>
      <c r="NO19" s="113"/>
      <c r="NP19" s="113"/>
      <c r="NQ19" s="113"/>
      <c r="NR19" s="113"/>
      <c r="NS19" s="113"/>
      <c r="NT19" s="113"/>
      <c r="NU19" s="113"/>
      <c r="NV19" s="113"/>
      <c r="NW19" s="113"/>
      <c r="NX19" s="113"/>
      <c r="NY19" s="113"/>
      <c r="NZ19" s="113"/>
      <c r="OA19" s="113"/>
      <c r="OB19" s="113"/>
      <c r="OC19" s="113"/>
      <c r="OD19" s="113"/>
      <c r="OE19" s="113"/>
      <c r="OF19" s="113"/>
      <c r="OG19" s="113"/>
      <c r="OH19" s="113"/>
      <c r="OI19" s="113"/>
      <c r="OJ19" s="113"/>
      <c r="OK19" s="113"/>
      <c r="OL19" s="113"/>
      <c r="OM19" s="113"/>
      <c r="ON19" s="113"/>
      <c r="OO19" s="113"/>
      <c r="OP19" s="113"/>
      <c r="OQ19" s="113"/>
      <c r="OR19" s="113"/>
      <c r="OS19" s="113"/>
      <c r="OT19" s="113"/>
      <c r="OU19" s="113"/>
      <c r="OV19" s="113"/>
      <c r="OW19" s="113"/>
      <c r="OX19" s="113"/>
      <c r="OY19" s="113"/>
      <c r="OZ19" s="113"/>
      <c r="PA19" s="113"/>
      <c r="PB19" s="113"/>
      <c r="PC19" s="113"/>
      <c r="PD19" s="113"/>
      <c r="PE19" s="113"/>
      <c r="PF19" s="113"/>
      <c r="PG19" s="113"/>
      <c r="PH19" s="113"/>
      <c r="PI19" s="113"/>
      <c r="PJ19" s="113"/>
      <c r="PK19" s="113"/>
      <c r="PL19" s="113"/>
      <c r="PM19" s="113"/>
      <c r="PN19" s="113"/>
      <c r="PO19" s="113"/>
      <c r="PP19" s="113"/>
      <c r="PQ19" s="113"/>
      <c r="PR19" s="113"/>
      <c r="PS19" s="113"/>
      <c r="PT19" s="113"/>
      <c r="PU19" s="113"/>
      <c r="PV19" s="113"/>
      <c r="PW19" s="113"/>
      <c r="PX19" s="113"/>
      <c r="PY19" s="113"/>
      <c r="PZ19" s="113"/>
      <c r="QA19" s="113"/>
      <c r="QB19" s="113"/>
      <c r="QC19" s="113"/>
      <c r="QD19" s="113"/>
      <c r="QE19" s="113"/>
      <c r="QF19" s="113"/>
      <c r="QG19" s="113"/>
      <c r="QH19" s="113"/>
      <c r="QI19" s="113"/>
      <c r="QJ19" s="113"/>
      <c r="QK19" s="113"/>
      <c r="QL19" s="113"/>
      <c r="QM19" s="113"/>
      <c r="QN19" s="113"/>
      <c r="QO19" s="113"/>
      <c r="QP19" s="113"/>
      <c r="QQ19" s="113"/>
      <c r="QR19" s="113"/>
      <c r="QS19" s="113"/>
      <c r="QT19" s="113"/>
      <c r="QU19" s="113"/>
      <c r="QV19" s="113"/>
      <c r="QW19" s="113"/>
      <c r="QX19" s="113"/>
      <c r="QY19" s="113"/>
      <c r="QZ19" s="113"/>
      <c r="RA19" s="113"/>
      <c r="RB19" s="113"/>
      <c r="RC19" s="113"/>
      <c r="RD19" s="113"/>
      <c r="RE19" s="113"/>
      <c r="RF19" s="113"/>
      <c r="RG19" s="113"/>
      <c r="RH19" s="113"/>
      <c r="RI19" s="113"/>
      <c r="RJ19" s="113"/>
      <c r="RK19" s="113"/>
      <c r="RL19" s="113"/>
      <c r="RM19" s="113"/>
      <c r="RN19" s="113"/>
      <c r="RO19" s="113"/>
      <c r="RP19" s="113"/>
      <c r="RQ19" s="113"/>
      <c r="RR19" s="113"/>
      <c r="RS19" s="113"/>
      <c r="RT19" s="113"/>
      <c r="RU19" s="113"/>
      <c r="RV19" s="113"/>
      <c r="RW19" s="113"/>
      <c r="RX19" s="113"/>
      <c r="RY19" s="113"/>
      <c r="RZ19" s="113"/>
      <c r="SA19" s="113"/>
      <c r="SB19" s="113"/>
      <c r="SC19" s="113"/>
      <c r="SD19" s="113"/>
      <c r="SE19" s="113"/>
      <c r="SF19" s="113"/>
      <c r="SG19" s="113"/>
      <c r="SH19" s="113"/>
      <c r="SI19" s="113"/>
      <c r="SJ19" s="113"/>
      <c r="SK19" s="113"/>
      <c r="SL19" s="113"/>
      <c r="SM19" s="113"/>
      <c r="SN19" s="113"/>
      <c r="SO19" s="113"/>
      <c r="SP19" s="113"/>
      <c r="SQ19" s="113"/>
      <c r="SR19" s="113"/>
      <c r="SS19" s="113"/>
      <c r="ST19" s="113"/>
      <c r="SU19" s="113"/>
      <c r="SV19" s="113"/>
      <c r="SW19" s="113"/>
      <c r="SX19" s="113"/>
      <c r="SY19" s="113"/>
      <c r="SZ19" s="113"/>
      <c r="TA19" s="113"/>
      <c r="TB19" s="113"/>
      <c r="TC19" s="113"/>
      <c r="TD19" s="113"/>
      <c r="TE19" s="113"/>
      <c r="TF19" s="113"/>
      <c r="TG19" s="113"/>
      <c r="TH19" s="113"/>
      <c r="TI19" s="113"/>
      <c r="TJ19" s="113"/>
      <c r="TK19" s="113"/>
      <c r="TL19" s="113"/>
      <c r="TM19" s="113"/>
      <c r="TN19" s="113"/>
      <c r="TO19" s="113"/>
      <c r="TP19" s="113"/>
      <c r="TQ19" s="113"/>
      <c r="TR19" s="113"/>
      <c r="TS19" s="113"/>
      <c r="TT19" s="113"/>
      <c r="TU19" s="113"/>
      <c r="TV19" s="113"/>
      <c r="TW19" s="113"/>
      <c r="TX19" s="113"/>
      <c r="TY19" s="113"/>
      <c r="TZ19" s="113"/>
      <c r="UA19" s="113"/>
      <c r="UB19" s="113"/>
      <c r="UC19" s="113"/>
      <c r="UD19" s="113"/>
      <c r="UE19" s="113"/>
      <c r="UF19" s="113"/>
      <c r="UG19" s="113"/>
      <c r="UH19" s="113"/>
      <c r="UI19" s="113"/>
      <c r="UJ19" s="113"/>
      <c r="UK19" s="113"/>
      <c r="UL19" s="113"/>
      <c r="UM19" s="113"/>
      <c r="UN19" s="113"/>
      <c r="UO19" s="113"/>
      <c r="UP19" s="113"/>
      <c r="UQ19" s="113"/>
      <c r="UR19" s="113"/>
      <c r="US19" s="113"/>
      <c r="UT19" s="113"/>
      <c r="UU19" s="113"/>
      <c r="UV19" s="113"/>
      <c r="UW19" s="113"/>
      <c r="UX19" s="113"/>
      <c r="UY19" s="113"/>
      <c r="UZ19" s="113"/>
      <c r="VA19" s="113"/>
      <c r="VB19" s="113"/>
      <c r="VC19" s="113"/>
      <c r="VD19" s="113"/>
      <c r="VE19" s="113"/>
      <c r="VF19" s="113"/>
      <c r="VG19" s="113"/>
      <c r="VH19" s="113"/>
      <c r="VI19" s="113"/>
      <c r="VJ19" s="113"/>
      <c r="VK19" s="113"/>
      <c r="VL19" s="113"/>
      <c r="VM19" s="113"/>
      <c r="VN19" s="113"/>
      <c r="VO19" s="113"/>
      <c r="VP19" s="113"/>
      <c r="VQ19" s="113"/>
      <c r="VR19" s="113"/>
      <c r="VS19" s="113"/>
      <c r="VT19" s="113"/>
      <c r="VU19" s="113"/>
      <c r="VV19" s="113"/>
      <c r="VW19" s="113"/>
      <c r="VX19" s="113"/>
      <c r="VY19" s="113"/>
      <c r="VZ19" s="113"/>
      <c r="WA19" s="113"/>
      <c r="WB19" s="113"/>
      <c r="WC19" s="113"/>
      <c r="WD19" s="113"/>
      <c r="WE19" s="113"/>
      <c r="WF19" s="113"/>
      <c r="WG19" s="113"/>
      <c r="WH19" s="113"/>
      <c r="WI19" s="113"/>
      <c r="WJ19" s="113"/>
      <c r="WK19" s="113"/>
      <c r="WL19" s="113"/>
      <c r="WM19" s="113"/>
      <c r="WN19" s="113"/>
      <c r="WO19" s="113"/>
      <c r="WP19" s="113"/>
      <c r="WQ19" s="113"/>
      <c r="WR19" s="113"/>
      <c r="WS19" s="113"/>
      <c r="WT19" s="113"/>
      <c r="WU19" s="113"/>
      <c r="WV19" s="113"/>
      <c r="WW19" s="113"/>
      <c r="WX19" s="113"/>
      <c r="WY19" s="113"/>
      <c r="WZ19" s="113"/>
      <c r="XA19" s="113"/>
      <c r="XB19" s="113"/>
      <c r="XC19" s="113"/>
      <c r="XD19" s="113"/>
      <c r="XE19" s="113"/>
      <c r="XF19" s="113"/>
      <c r="XG19" s="113"/>
      <c r="XH19" s="113"/>
      <c r="XI19" s="113"/>
      <c r="XJ19" s="113"/>
      <c r="XK19" s="113"/>
      <c r="XL19" s="113"/>
      <c r="XM19" s="113"/>
      <c r="XN19" s="113"/>
      <c r="XO19" s="113"/>
      <c r="XP19" s="113"/>
      <c r="XQ19" s="113"/>
      <c r="XR19" s="113"/>
      <c r="XS19" s="113"/>
      <c r="XT19" s="113"/>
      <c r="XU19" s="113"/>
      <c r="XV19" s="113"/>
      <c r="XW19" s="113"/>
      <c r="XX19" s="113"/>
      <c r="XY19" s="113"/>
      <c r="XZ19" s="113"/>
      <c r="YA19" s="113"/>
      <c r="YB19" s="113"/>
      <c r="YC19" s="113"/>
      <c r="YD19" s="113"/>
      <c r="YE19" s="113"/>
      <c r="YF19" s="113"/>
      <c r="YG19" s="113"/>
      <c r="YH19" s="113"/>
      <c r="YI19" s="113"/>
      <c r="YJ19" s="113"/>
      <c r="YK19" s="113"/>
      <c r="YL19" s="113"/>
      <c r="YM19" s="113"/>
      <c r="YN19" s="113"/>
      <c r="YO19" s="113"/>
      <c r="YP19" s="113"/>
      <c r="YQ19" s="113"/>
      <c r="YR19" s="113"/>
      <c r="YS19" s="113"/>
      <c r="YT19" s="113"/>
      <c r="YU19" s="113"/>
      <c r="YV19" s="113"/>
      <c r="YW19" s="113"/>
      <c r="YX19" s="113"/>
      <c r="YY19" s="113"/>
      <c r="YZ19" s="113"/>
      <c r="ZA19" s="113"/>
      <c r="ZB19" s="113"/>
      <c r="ZC19" s="113"/>
      <c r="ZD19" s="113"/>
      <c r="ZE19" s="113"/>
      <c r="ZF19" s="113"/>
      <c r="ZG19" s="113"/>
      <c r="ZH19" s="113"/>
      <c r="ZI19" s="113"/>
      <c r="ZJ19" s="113"/>
      <c r="ZK19" s="113"/>
      <c r="ZL19" s="113"/>
      <c r="ZM19" s="113"/>
      <c r="ZN19" s="113"/>
      <c r="ZO19" s="113"/>
      <c r="ZP19" s="113"/>
      <c r="ZQ19" s="113"/>
      <c r="ZR19" s="113"/>
      <c r="ZS19" s="113"/>
      <c r="ZT19" s="113"/>
      <c r="ZU19" s="113"/>
      <c r="ZV19" s="113"/>
      <c r="ZW19" s="113"/>
      <c r="ZX19" s="113"/>
      <c r="ZY19" s="113"/>
      <c r="ZZ19" s="113"/>
      <c r="AAA19" s="113"/>
      <c r="AAB19" s="113"/>
      <c r="AAC19" s="113"/>
      <c r="AAD19" s="113"/>
      <c r="AAE19" s="113"/>
      <c r="AAF19" s="113"/>
      <c r="AAG19" s="113"/>
      <c r="AAH19" s="113"/>
      <c r="AAI19" s="113"/>
      <c r="AAJ19" s="113"/>
      <c r="AAK19" s="113"/>
      <c r="AAL19" s="113"/>
      <c r="AAM19" s="113"/>
      <c r="AAN19" s="113"/>
      <c r="AAO19" s="113"/>
      <c r="AAP19" s="113"/>
      <c r="AAQ19" s="113"/>
      <c r="AAR19" s="113"/>
      <c r="AAS19" s="113"/>
      <c r="AAT19" s="113"/>
      <c r="AAU19" s="113"/>
      <c r="AAV19" s="113"/>
      <c r="AAW19" s="113"/>
      <c r="AAX19" s="113"/>
      <c r="AAY19" s="113"/>
      <c r="AAZ19" s="113"/>
      <c r="ABA19" s="113"/>
      <c r="ABB19" s="113"/>
      <c r="ABC19" s="113"/>
      <c r="ABD19" s="113"/>
      <c r="ABE19" s="113"/>
      <c r="ABF19" s="113"/>
      <c r="ABG19" s="113"/>
      <c r="ABH19" s="113"/>
      <c r="ABI19" s="113"/>
      <c r="ABJ19" s="113"/>
      <c r="ABK19" s="113"/>
      <c r="ABL19" s="113"/>
      <c r="ABM19" s="113"/>
      <c r="ABN19" s="113"/>
      <c r="ABO19" s="113"/>
      <c r="ABP19" s="113"/>
      <c r="ABQ19" s="113"/>
      <c r="ABR19" s="113"/>
      <c r="ABS19" s="113"/>
      <c r="ABT19" s="113"/>
      <c r="ABU19" s="113"/>
      <c r="ABV19" s="113"/>
      <c r="ABW19" s="113"/>
      <c r="ABX19" s="113"/>
      <c r="ABY19" s="113"/>
      <c r="ABZ19" s="113"/>
      <c r="ACA19" s="113"/>
      <c r="ACB19" s="113"/>
      <c r="ACC19" s="113"/>
      <c r="ACD19" s="113"/>
      <c r="ACE19" s="113"/>
      <c r="ACF19" s="113"/>
      <c r="ACG19" s="113"/>
      <c r="ACH19" s="113"/>
      <c r="ACI19" s="113"/>
      <c r="ACJ19" s="113"/>
      <c r="ACK19" s="113"/>
      <c r="ACL19" s="113"/>
      <c r="ACM19" s="113"/>
      <c r="ACN19" s="113"/>
      <c r="ACO19" s="113"/>
      <c r="ACP19" s="113"/>
      <c r="ACQ19" s="113"/>
      <c r="ACR19" s="113"/>
      <c r="ACS19" s="113"/>
      <c r="ACT19" s="113"/>
      <c r="ACU19" s="113"/>
      <c r="ACV19" s="113"/>
      <c r="ACW19" s="113"/>
      <c r="ACX19" s="113"/>
      <c r="ACY19" s="113"/>
      <c r="ACZ19" s="113"/>
      <c r="ADA19" s="113"/>
      <c r="ADB19" s="113"/>
      <c r="ADC19" s="113"/>
      <c r="ADD19" s="113"/>
      <c r="ADE19" s="113"/>
      <c r="ADF19" s="113"/>
      <c r="ADG19" s="113"/>
      <c r="ADH19" s="113"/>
      <c r="ADI19" s="113"/>
      <c r="ADJ19" s="113"/>
      <c r="ADK19" s="113"/>
      <c r="ADL19" s="113"/>
      <c r="ADM19" s="113"/>
      <c r="ADN19" s="113"/>
      <c r="ADO19" s="113"/>
      <c r="ADP19" s="113"/>
      <c r="ADQ19" s="113"/>
      <c r="ADR19" s="113"/>
      <c r="ADS19" s="113"/>
      <c r="ADT19" s="113"/>
      <c r="ADU19" s="113"/>
      <c r="ADV19" s="113"/>
      <c r="ADW19" s="113"/>
      <c r="ADX19" s="113"/>
      <c r="ADY19" s="113"/>
      <c r="ADZ19" s="113"/>
      <c r="AEA19" s="113"/>
      <c r="AEB19" s="113"/>
      <c r="AEC19" s="113"/>
      <c r="AED19" s="113"/>
      <c r="AEE19" s="113"/>
      <c r="AEF19" s="113"/>
      <c r="AEG19" s="113"/>
      <c r="AEH19" s="113"/>
      <c r="AEI19" s="113"/>
      <c r="AEJ19" s="113"/>
      <c r="AEK19" s="113"/>
      <c r="AEL19" s="113"/>
      <c r="AEM19" s="113"/>
      <c r="AEN19" s="114"/>
    </row>
    <row r="20" spans="1:820" ht="89.65" customHeight="1" thickTop="1" x14ac:dyDescent="0.2">
      <c r="B20" s="103">
        <v>7008</v>
      </c>
      <c r="C20" s="96" t="s">
        <v>50</v>
      </c>
      <c r="D20" s="103" t="s">
        <v>33</v>
      </c>
      <c r="E20" s="105" t="s">
        <v>34</v>
      </c>
      <c r="F20" s="105" t="s">
        <v>51</v>
      </c>
      <c r="G20" s="106"/>
      <c r="H20" s="106">
        <f>180000</f>
        <v>180000</v>
      </c>
      <c r="I20" s="107"/>
      <c r="J20" s="107">
        <f>12</f>
        <v>12</v>
      </c>
      <c r="K20" s="108">
        <f>SUM(InputForm[[#This Row],[Special provision fund additional planned places]:[Other investment additional planend places]])</f>
        <v>12</v>
      </c>
      <c r="L20" s="109"/>
      <c r="M20" s="106"/>
      <c r="N20" s="110">
        <f t="shared" si="0"/>
        <v>180000</v>
      </c>
      <c r="O20" s="111" t="s">
        <v>41</v>
      </c>
      <c r="P20" s="93" t="s">
        <v>37</v>
      </c>
    </row>
    <row r="21" spans="1:820" ht="89.65" customHeight="1" x14ac:dyDescent="0.2">
      <c r="B21" s="103">
        <v>4056</v>
      </c>
      <c r="C21" s="104" t="s">
        <v>52</v>
      </c>
      <c r="D21" s="103" t="s">
        <v>45</v>
      </c>
      <c r="E21" s="105" t="s">
        <v>39</v>
      </c>
      <c r="F21" s="105" t="s">
        <v>35</v>
      </c>
      <c r="G21" s="106">
        <v>100000</v>
      </c>
      <c r="H21" s="106">
        <f>27389+356345-100000</f>
        <v>283734</v>
      </c>
      <c r="I21" s="107">
        <v>5</v>
      </c>
      <c r="J21" s="107">
        <v>10</v>
      </c>
      <c r="K21" s="108">
        <f>SUM(InputForm[[#This Row],[Special provision fund additional planned places]:[Other investment additional planend places]])</f>
        <v>15</v>
      </c>
      <c r="L21" s="109"/>
      <c r="M21" s="106"/>
      <c r="N21" s="110">
        <f t="shared" si="0"/>
        <v>383734</v>
      </c>
      <c r="O21" s="111" t="s">
        <v>53</v>
      </c>
      <c r="P21" s="93" t="s">
        <v>37</v>
      </c>
    </row>
    <row r="22" spans="1:820" ht="105.75" customHeight="1" x14ac:dyDescent="0.2">
      <c r="B22" s="103">
        <v>2187</v>
      </c>
      <c r="C22" s="104" t="s">
        <v>54</v>
      </c>
      <c r="D22" s="103" t="s">
        <v>45</v>
      </c>
      <c r="E22" s="105" t="s">
        <v>39</v>
      </c>
      <c r="F22" s="105" t="s">
        <v>48</v>
      </c>
      <c r="G22" s="106"/>
      <c r="H22" s="106">
        <v>230000</v>
      </c>
      <c r="I22" s="107"/>
      <c r="J22" s="107">
        <v>12</v>
      </c>
      <c r="K22" s="108">
        <f>SUM(InputForm[[#This Row],[Special provision fund additional planned places]:[Other investment additional planend places]])</f>
        <v>12</v>
      </c>
      <c r="L22" s="109"/>
      <c r="M22" s="106"/>
      <c r="N22" s="110">
        <f t="shared" si="0"/>
        <v>230000</v>
      </c>
      <c r="O22" s="111" t="s">
        <v>53</v>
      </c>
      <c r="P22" s="93" t="s">
        <v>37</v>
      </c>
    </row>
    <row r="23" spans="1:820" ht="89.65" customHeight="1" x14ac:dyDescent="0.2">
      <c r="B23" s="103">
        <v>4023</v>
      </c>
      <c r="C23" s="104" t="s">
        <v>55</v>
      </c>
      <c r="D23" s="103" t="s">
        <v>45</v>
      </c>
      <c r="E23" s="105" t="s">
        <v>56</v>
      </c>
      <c r="F23" s="105" t="s">
        <v>57</v>
      </c>
      <c r="G23" s="106">
        <f>350000-100000</f>
        <v>250000</v>
      </c>
      <c r="H23" s="106">
        <f>296459-250000</f>
        <v>46459</v>
      </c>
      <c r="I23" s="107">
        <v>13</v>
      </c>
      <c r="J23" s="107">
        <v>2</v>
      </c>
      <c r="K23" s="108">
        <f>SUM(InputForm[[#This Row],[Special provision fund additional planned places]:[Other investment additional planend places]])</f>
        <v>15</v>
      </c>
      <c r="L23" s="109"/>
      <c r="M23" s="106"/>
      <c r="N23" s="110">
        <f t="shared" si="0"/>
        <v>296459</v>
      </c>
      <c r="O23" s="111" t="s">
        <v>53</v>
      </c>
      <c r="P23" s="93" t="s">
        <v>37</v>
      </c>
    </row>
    <row r="24" spans="1:820" ht="89.65" customHeight="1" x14ac:dyDescent="0.2">
      <c r="B24" s="103">
        <v>4045</v>
      </c>
      <c r="C24" s="104" t="s">
        <v>58</v>
      </c>
      <c r="D24" s="103" t="s">
        <v>45</v>
      </c>
      <c r="E24" s="105" t="s">
        <v>43</v>
      </c>
      <c r="F24" s="105" t="s">
        <v>35</v>
      </c>
      <c r="G24" s="106"/>
      <c r="H24" s="106"/>
      <c r="I24" s="107"/>
      <c r="J24" s="107"/>
      <c r="K24" s="108">
        <f>SUM(InputForm[[#This Row],[Special provision fund additional planned places]:[Other investment additional planend places]])</f>
        <v>0</v>
      </c>
      <c r="L24" s="109"/>
      <c r="M24" s="106">
        <v>736000</v>
      </c>
      <c r="N24" s="110">
        <f t="shared" si="0"/>
        <v>736000</v>
      </c>
      <c r="O24" s="111" t="s">
        <v>59</v>
      </c>
      <c r="P24" s="93" t="s">
        <v>60</v>
      </c>
    </row>
    <row r="25" spans="1:820" ht="89.65" customHeight="1" x14ac:dyDescent="0.2">
      <c r="B25" s="103">
        <v>2373</v>
      </c>
      <c r="C25" s="104" t="s">
        <v>61</v>
      </c>
      <c r="D25" s="103" t="s">
        <v>45</v>
      </c>
      <c r="E25" s="105" t="s">
        <v>39</v>
      </c>
      <c r="F25" s="105" t="s">
        <v>48</v>
      </c>
      <c r="G25" s="106">
        <v>50000</v>
      </c>
      <c r="H25" s="106">
        <v>6012</v>
      </c>
      <c r="I25" s="107">
        <v>10</v>
      </c>
      <c r="J25" s="107"/>
      <c r="K25" s="108">
        <f>SUM(InputForm[[#This Row],[Special provision fund additional planned places]:[Other investment additional planend places]])</f>
        <v>10</v>
      </c>
      <c r="L25" s="109"/>
      <c r="M25" s="106"/>
      <c r="N25" s="110">
        <f t="shared" si="0"/>
        <v>56012</v>
      </c>
      <c r="O25" s="111" t="s">
        <v>53</v>
      </c>
      <c r="P25" s="93" t="s">
        <v>37</v>
      </c>
    </row>
    <row r="26" spans="1:820" ht="89.65" customHeight="1" x14ac:dyDescent="0.2">
      <c r="B26" s="103">
        <v>2021</v>
      </c>
      <c r="C26" s="104" t="s">
        <v>62</v>
      </c>
      <c r="D26" s="103" t="s">
        <v>45</v>
      </c>
      <c r="E26" s="105" t="s">
        <v>39</v>
      </c>
      <c r="F26" s="105" t="s">
        <v>48</v>
      </c>
      <c r="G26" s="106">
        <v>50000</v>
      </c>
      <c r="H26" s="106">
        <v>43005</v>
      </c>
      <c r="I26" s="107">
        <v>10</v>
      </c>
      <c r="J26" s="107"/>
      <c r="K26" s="108">
        <f>SUM(InputForm[[#This Row],[Special provision fund additional planned places]:[Other investment additional planend places]])</f>
        <v>10</v>
      </c>
      <c r="L26" s="109"/>
      <c r="M26" s="106"/>
      <c r="N26" s="110">
        <f t="shared" si="0"/>
        <v>93005</v>
      </c>
      <c r="O26" s="111" t="s">
        <v>53</v>
      </c>
      <c r="P26" s="93" t="s">
        <v>37</v>
      </c>
    </row>
    <row r="27" spans="1:820" ht="102" customHeight="1" x14ac:dyDescent="0.2">
      <c r="B27" s="103">
        <v>7003</v>
      </c>
      <c r="C27" s="104" t="s">
        <v>63</v>
      </c>
      <c r="D27" s="103" t="s">
        <v>33</v>
      </c>
      <c r="E27" s="105" t="s">
        <v>43</v>
      </c>
      <c r="F27" s="105" t="s">
        <v>40</v>
      </c>
      <c r="G27" s="106">
        <f>827208+100000</f>
        <v>927208</v>
      </c>
      <c r="H27" s="106">
        <f>534988+62800+1370085+72375+121149-927208</f>
        <v>1234189</v>
      </c>
      <c r="I27" s="107">
        <v>21</v>
      </c>
      <c r="J27" s="107">
        <v>29</v>
      </c>
      <c r="K27" s="108">
        <f>SUM(InputForm[[#This Row],[Special provision fund additional planned places]:[Other investment additional planend places]])</f>
        <v>50</v>
      </c>
      <c r="L27" s="109"/>
      <c r="M27" s="106"/>
      <c r="N27" s="110">
        <f t="shared" si="0"/>
        <v>2161397</v>
      </c>
      <c r="O27" s="111" t="s">
        <v>53</v>
      </c>
      <c r="P27" s="93" t="s">
        <v>37</v>
      </c>
    </row>
    <row r="28" spans="1:820" ht="89.65" customHeight="1" x14ac:dyDescent="0.2">
      <c r="B28" s="103">
        <v>7002</v>
      </c>
      <c r="C28" s="104" t="s">
        <v>64</v>
      </c>
      <c r="D28" s="103" t="s">
        <v>33</v>
      </c>
      <c r="E28" s="105" t="s">
        <v>39</v>
      </c>
      <c r="F28" s="105" t="s">
        <v>35</v>
      </c>
      <c r="G28" s="106">
        <v>1525030</v>
      </c>
      <c r="H28" s="106">
        <f>1606276+537224-1525030</f>
        <v>618470</v>
      </c>
      <c r="I28" s="107">
        <v>14</v>
      </c>
      <c r="J28" s="107">
        <v>6</v>
      </c>
      <c r="K28" s="108">
        <f>SUM(InputForm[[#This Row],[Special provision fund additional planned places]:[Other investment additional planend places]])</f>
        <v>20</v>
      </c>
      <c r="L28" s="109"/>
      <c r="M28" s="106"/>
      <c r="N28" s="110">
        <f t="shared" si="0"/>
        <v>2143500</v>
      </c>
      <c r="O28" s="111" t="s">
        <v>41</v>
      </c>
      <c r="P28" s="93" t="s">
        <v>37</v>
      </c>
    </row>
    <row r="29" spans="1:820" ht="89.65" customHeight="1" x14ac:dyDescent="0.2">
      <c r="B29" s="103">
        <v>7005</v>
      </c>
      <c r="C29" s="104" t="s">
        <v>65</v>
      </c>
      <c r="D29" s="103" t="s">
        <v>33</v>
      </c>
      <c r="E29" s="105" t="s">
        <v>34</v>
      </c>
      <c r="F29" s="105" t="s">
        <v>48</v>
      </c>
      <c r="G29" s="106"/>
      <c r="H29" s="106">
        <f>12314+555849</f>
        <v>568163</v>
      </c>
      <c r="I29" s="107"/>
      <c r="J29" s="107">
        <v>12</v>
      </c>
      <c r="K29" s="108">
        <f>SUM(InputForm[[#This Row],[Special provision fund additional planned places]:[Other investment additional planend places]])</f>
        <v>12</v>
      </c>
      <c r="L29" s="109"/>
      <c r="M29" s="106"/>
      <c r="N29" s="110">
        <f t="shared" si="0"/>
        <v>568163</v>
      </c>
      <c r="O29" s="111" t="s">
        <v>66</v>
      </c>
      <c r="P29" s="93" t="s">
        <v>37</v>
      </c>
    </row>
    <row r="30" spans="1:820" ht="89.65" customHeight="1" x14ac:dyDescent="0.2">
      <c r="B30" s="103">
        <v>7006</v>
      </c>
      <c r="C30" s="104" t="s">
        <v>67</v>
      </c>
      <c r="D30" s="103" t="s">
        <v>33</v>
      </c>
      <c r="E30" s="105" t="s">
        <v>34</v>
      </c>
      <c r="F30" s="105" t="s">
        <v>40</v>
      </c>
      <c r="G30" s="106"/>
      <c r="H30" s="106">
        <v>547458</v>
      </c>
      <c r="I30" s="107"/>
      <c r="J30" s="107">
        <v>12</v>
      </c>
      <c r="K30" s="108">
        <f>SUM(InputForm[[#This Row],[Special provision fund additional planned places]:[Other investment additional planend places]])</f>
        <v>12</v>
      </c>
      <c r="L30" s="109"/>
      <c r="M30" s="106"/>
      <c r="N30" s="110">
        <f t="shared" si="0"/>
        <v>547458</v>
      </c>
      <c r="O30" s="111" t="s">
        <v>68</v>
      </c>
      <c r="P30" s="93" t="s">
        <v>37</v>
      </c>
    </row>
    <row r="31" spans="1:820" ht="89.65" customHeight="1" x14ac:dyDescent="0.2">
      <c r="B31" s="103">
        <v>7005</v>
      </c>
      <c r="C31" s="96" t="s">
        <v>69</v>
      </c>
      <c r="D31" s="103" t="s">
        <v>33</v>
      </c>
      <c r="E31" s="105" t="s">
        <v>34</v>
      </c>
      <c r="F31" s="105" t="s">
        <v>40</v>
      </c>
      <c r="G31" s="106"/>
      <c r="H31" s="106">
        <v>414595</v>
      </c>
      <c r="I31" s="107"/>
      <c r="J31" s="107">
        <v>12</v>
      </c>
      <c r="K31" s="108">
        <f>SUM(InputForm[[#This Row],[Special provision fund additional planned places]:[Other investment additional planend places]])</f>
        <v>12</v>
      </c>
      <c r="L31" s="109"/>
      <c r="M31" s="106"/>
      <c r="N31" s="110">
        <f t="shared" si="0"/>
        <v>414595</v>
      </c>
      <c r="O31" s="111" t="s">
        <v>66</v>
      </c>
      <c r="P31" s="93" t="s">
        <v>37</v>
      </c>
    </row>
    <row r="32" spans="1:820" ht="89.65" customHeight="1" x14ac:dyDescent="0.2">
      <c r="B32" s="95">
        <v>7002</v>
      </c>
      <c r="C32" s="96" t="s">
        <v>70</v>
      </c>
      <c r="D32" s="95" t="s">
        <v>45</v>
      </c>
      <c r="E32" s="97" t="s">
        <v>39</v>
      </c>
      <c r="F32" s="97" t="s">
        <v>51</v>
      </c>
      <c r="G32" s="98"/>
      <c r="H32" s="98">
        <v>343995</v>
      </c>
      <c r="I32" s="90"/>
      <c r="J32" s="90">
        <v>30</v>
      </c>
      <c r="K32" s="101">
        <f>SUM(InputForm[[#This Row],[Special provision fund additional planned places]:[Other investment additional planend places]])</f>
        <v>30</v>
      </c>
      <c r="L32" s="102"/>
      <c r="M32" s="98"/>
      <c r="N32" s="99">
        <f t="shared" si="0"/>
        <v>343995</v>
      </c>
      <c r="O32" s="100" t="s">
        <v>41</v>
      </c>
      <c r="P32" s="93" t="s">
        <v>37</v>
      </c>
    </row>
    <row r="33" spans="2:16" s="6" customFormat="1" ht="89.65" customHeight="1" x14ac:dyDescent="0.2">
      <c r="B33" s="95">
        <v>7002</v>
      </c>
      <c r="C33" s="96" t="s">
        <v>71</v>
      </c>
      <c r="D33" s="95" t="s">
        <v>33</v>
      </c>
      <c r="E33" s="97" t="s">
        <v>39</v>
      </c>
      <c r="F33" s="97" t="s">
        <v>35</v>
      </c>
      <c r="G33" s="98"/>
      <c r="H33" s="98"/>
      <c r="I33" s="90"/>
      <c r="J33" s="90"/>
      <c r="K33" s="101">
        <f>SUM(InputForm[[#This Row],[Special provision fund additional planned places]:[Other investment additional planend places]])</f>
        <v>0</v>
      </c>
      <c r="L33" s="102"/>
      <c r="M33" s="98">
        <v>92500</v>
      </c>
      <c r="N33" s="99">
        <f t="shared" si="0"/>
        <v>92500</v>
      </c>
      <c r="O33" s="100" t="s">
        <v>41</v>
      </c>
      <c r="P33" s="93" t="s">
        <v>60</v>
      </c>
    </row>
    <row r="34" spans="2:16" s="6" customFormat="1" ht="89.65" customHeight="1" x14ac:dyDescent="0.2">
      <c r="B34" s="95">
        <v>3047</v>
      </c>
      <c r="C34" s="96" t="s">
        <v>72</v>
      </c>
      <c r="D34" s="95" t="s">
        <v>45</v>
      </c>
      <c r="E34" s="97" t="s">
        <v>39</v>
      </c>
      <c r="F34" s="97" t="s">
        <v>48</v>
      </c>
      <c r="G34" s="98"/>
      <c r="H34" s="98">
        <v>9217</v>
      </c>
      <c r="I34" s="90"/>
      <c r="J34" s="90">
        <v>5</v>
      </c>
      <c r="K34" s="101">
        <f>SUM(InputForm[[#This Row],[Special provision fund additional planned places]:[Other investment additional planend places]])</f>
        <v>5</v>
      </c>
      <c r="L34" s="102"/>
      <c r="M34" s="98"/>
      <c r="N34" s="99">
        <f t="shared" si="0"/>
        <v>9217</v>
      </c>
      <c r="O34" s="100" t="s">
        <v>41</v>
      </c>
      <c r="P34" s="93" t="s">
        <v>37</v>
      </c>
    </row>
    <row r="35" spans="2:16" s="6" customFormat="1" ht="89.65" customHeight="1" x14ac:dyDescent="0.2">
      <c r="B35" s="95">
        <v>7008</v>
      </c>
      <c r="C35" s="96" t="s">
        <v>73</v>
      </c>
      <c r="D35" s="95" t="s">
        <v>33</v>
      </c>
      <c r="E35" s="97" t="s">
        <v>34</v>
      </c>
      <c r="F35" s="97" t="s">
        <v>51</v>
      </c>
      <c r="G35" s="98"/>
      <c r="H35" s="98">
        <v>319700</v>
      </c>
      <c r="I35" s="90"/>
      <c r="J35" s="90">
        <v>10</v>
      </c>
      <c r="K35" s="101">
        <f>SUM(InputForm[[#This Row],[Special provision fund additional planned places]:[Other investment additional planend places]])</f>
        <v>10</v>
      </c>
      <c r="L35" s="102"/>
      <c r="M35" s="98"/>
      <c r="N35" s="99">
        <f t="shared" si="0"/>
        <v>319700</v>
      </c>
      <c r="O35" s="100" t="s">
        <v>41</v>
      </c>
      <c r="P35" s="93" t="s">
        <v>37</v>
      </c>
    </row>
    <row r="36" spans="2:16" s="6" customFormat="1" ht="89.65" customHeight="1" x14ac:dyDescent="0.2">
      <c r="B36" s="95">
        <v>4049</v>
      </c>
      <c r="C36" s="96" t="s">
        <v>74</v>
      </c>
      <c r="D36" s="95" t="s">
        <v>45</v>
      </c>
      <c r="E36" s="97" t="s">
        <v>56</v>
      </c>
      <c r="F36" s="97" t="s">
        <v>35</v>
      </c>
      <c r="G36" s="98"/>
      <c r="H36" s="98">
        <v>220000</v>
      </c>
      <c r="I36" s="90"/>
      <c r="J36" s="90">
        <v>15</v>
      </c>
      <c r="K36" s="101">
        <f>SUM(InputForm[[#This Row],[Special provision fund additional planned places]:[Other investment additional planend places]])</f>
        <v>15</v>
      </c>
      <c r="L36" s="102"/>
      <c r="M36" s="98"/>
      <c r="N36" s="99">
        <f t="shared" si="0"/>
        <v>220000</v>
      </c>
      <c r="O36" s="100" t="s">
        <v>41</v>
      </c>
      <c r="P36" s="93" t="s">
        <v>37</v>
      </c>
    </row>
    <row r="37" spans="2:16" s="6" customFormat="1" ht="89.65" customHeight="1" x14ac:dyDescent="0.2">
      <c r="B37" s="95">
        <v>2116</v>
      </c>
      <c r="C37" s="96" t="s">
        <v>75</v>
      </c>
      <c r="D37" s="95" t="s">
        <v>45</v>
      </c>
      <c r="E37" s="97" t="s">
        <v>39</v>
      </c>
      <c r="F37" s="97" t="s">
        <v>48</v>
      </c>
      <c r="G37" s="98"/>
      <c r="H37" s="98">
        <f>11635+604375</f>
        <v>616010</v>
      </c>
      <c r="I37" s="90"/>
      <c r="J37" s="90">
        <v>12</v>
      </c>
      <c r="K37" s="101">
        <f>SUM(InputForm[[#This Row],[Special provision fund additional planned places]:[Other investment additional planend places]])</f>
        <v>12</v>
      </c>
      <c r="L37" s="102"/>
      <c r="M37" s="98"/>
      <c r="N37" s="99">
        <f t="shared" si="0"/>
        <v>616010</v>
      </c>
      <c r="O37" s="100" t="s">
        <v>41</v>
      </c>
      <c r="P37" s="93" t="s">
        <v>37</v>
      </c>
    </row>
    <row r="38" spans="2:16" s="6" customFormat="1" ht="89.65" customHeight="1" x14ac:dyDescent="0.2">
      <c r="B38" s="95"/>
      <c r="C38" s="96"/>
      <c r="D38" s="95"/>
      <c r="E38" s="97"/>
      <c r="F38" s="97"/>
      <c r="G38" s="98"/>
      <c r="H38" s="98"/>
      <c r="I38" s="90"/>
      <c r="J38" s="90"/>
      <c r="K38" s="101">
        <f>SUM(InputForm[[#This Row],[Special provision fund additional planned places]:[Other investment additional planend places]])</f>
        <v>0</v>
      </c>
      <c r="L38" s="102"/>
      <c r="M38" s="98"/>
      <c r="N38" s="99">
        <f t="shared" si="0"/>
        <v>0</v>
      </c>
      <c r="O38" s="100"/>
      <c r="P38" s="93"/>
    </row>
    <row r="39" spans="2:16" ht="85.5" customHeight="1" x14ac:dyDescent="0.2"/>
    <row r="40" spans="2:16" ht="85.5" customHeight="1" x14ac:dyDescent="0.2"/>
    <row r="41" spans="2:16" ht="85.5" customHeight="1" x14ac:dyDescent="0.2"/>
    <row r="42" spans="2:16" ht="85.5" customHeight="1" x14ac:dyDescent="0.2"/>
    <row r="43" spans="2:16" ht="85.5" customHeight="1" x14ac:dyDescent="0.2"/>
    <row r="44" spans="2:16" ht="85.5" customHeight="1" x14ac:dyDescent="0.2"/>
    <row r="45" spans="2:16" ht="85.5" customHeight="1" x14ac:dyDescent="0.2"/>
    <row r="46" spans="2:16" ht="85.5" customHeight="1" x14ac:dyDescent="0.2"/>
    <row r="47" spans="2:16" ht="85.5" customHeight="1" x14ac:dyDescent="0.2"/>
    <row r="48" spans="2:16" ht="85.5" customHeight="1" x14ac:dyDescent="0.2"/>
    <row r="49" ht="85.5" customHeight="1" x14ac:dyDescent="0.2"/>
    <row r="50" ht="85.5" customHeight="1" x14ac:dyDescent="0.2"/>
    <row r="51" ht="85.5" customHeight="1" x14ac:dyDescent="0.2"/>
    <row r="52" ht="85.5" customHeight="1" x14ac:dyDescent="0.2"/>
    <row r="53" ht="85.5" customHeight="1" x14ac:dyDescent="0.2"/>
    <row r="54" ht="85.5" customHeight="1" x14ac:dyDescent="0.2"/>
    <row r="55" ht="85.5" customHeight="1" x14ac:dyDescent="0.2"/>
    <row r="56" ht="85.5" customHeight="1" x14ac:dyDescent="0.2"/>
    <row r="57" ht="85.5" customHeight="1" x14ac:dyDescent="0.2"/>
    <row r="58" ht="85.5" customHeight="1" x14ac:dyDescent="0.2"/>
    <row r="59" ht="85.5" customHeight="1" x14ac:dyDescent="0.2"/>
    <row r="60" ht="85.5" customHeight="1" x14ac:dyDescent="0.2"/>
    <row r="61" ht="85.5" customHeight="1" x14ac:dyDescent="0.2"/>
    <row r="62" ht="85.5" customHeight="1" x14ac:dyDescent="0.2"/>
    <row r="63" ht="85.5" customHeight="1" x14ac:dyDescent="0.2"/>
    <row r="64" ht="85.5" customHeight="1" x14ac:dyDescent="0.2"/>
    <row r="65" ht="85.5" customHeight="1" x14ac:dyDescent="0.2"/>
    <row r="66" ht="85.5" customHeight="1" x14ac:dyDescent="0.2"/>
    <row r="67" ht="85.5" customHeight="1" x14ac:dyDescent="0.2"/>
    <row r="68" ht="85.5" customHeight="1" x14ac:dyDescent="0.2"/>
    <row r="69" ht="85.5" customHeight="1" x14ac:dyDescent="0.2"/>
    <row r="70" ht="85.5" customHeight="1" x14ac:dyDescent="0.2"/>
  </sheetData>
  <mergeCells count="25">
    <mergeCell ref="O12:P12"/>
    <mergeCell ref="B9:I9"/>
    <mergeCell ref="J9:M9"/>
    <mergeCell ref="B11:M11"/>
    <mergeCell ref="B12:F12"/>
    <mergeCell ref="G12:H12"/>
    <mergeCell ref="I12:K12"/>
    <mergeCell ref="L12:M12"/>
    <mergeCell ref="B6:D6"/>
    <mergeCell ref="E6:F6"/>
    <mergeCell ref="H6:K6"/>
    <mergeCell ref="L6:M6"/>
    <mergeCell ref="O6:P6"/>
    <mergeCell ref="B7:D7"/>
    <mergeCell ref="E7:F7"/>
    <mergeCell ref="H7:K7"/>
    <mergeCell ref="L7:M7"/>
    <mergeCell ref="O7:P7"/>
    <mergeCell ref="B1:F1"/>
    <mergeCell ref="B2:L2"/>
    <mergeCell ref="O2:P2"/>
    <mergeCell ref="B4:D4"/>
    <mergeCell ref="E4:H4"/>
    <mergeCell ref="J4:K4"/>
    <mergeCell ref="L4:M4"/>
  </mergeCells>
  <conditionalFormatting sqref="L6:M6">
    <cfRule type="cellIs" dxfId="4" priority="5" operator="greaterThan">
      <formula>$E$6</formula>
    </cfRule>
  </conditionalFormatting>
  <conditionalFormatting sqref="L7:M7">
    <cfRule type="cellIs" dxfId="3" priority="4" operator="greaterThan">
      <formula>$E$7</formula>
    </cfRule>
  </conditionalFormatting>
  <conditionalFormatting sqref="O6:O7">
    <cfRule type="cellIs" dxfId="2" priority="3" operator="equal">
      <formula>"Error: Exceeded funding: Other investment columns J and M should not exceed total amount in cell F7"</formula>
    </cfRule>
  </conditionalFormatting>
  <conditionalFormatting sqref="N4:N8 A8:M8">
    <cfRule type="cellIs" dxfId="1" priority="2" operator="equal">
      <formula>"Error: Exceeded funding. Special provision fund expenditure should not exceed allocation. Check amounts entered into columns H and J"</formula>
    </cfRule>
  </conditionalFormatting>
  <conditionalFormatting sqref="B9">
    <cfRule type="cellIs" dxfId="0" priority="1" operator="equal">
      <formula>"Error: Exceeded funding. Special provision fund expenditure should not exceed allocation. Check amounts entered into columns H and J"</formula>
    </cfRule>
  </conditionalFormatting>
  <dataValidations count="25">
    <dataValidation type="textLength" operator="lessThanOrEqual" allowBlank="1" showInputMessage="1" showErrorMessage="1" errorTitle="Character limit exceeded" error="Please do not enter over 200 characters in this box." promptTitle="200 character limit" sqref="O14:O38" xr:uid="{ED689E1E-A90F-4C89-839F-0A72933042FC}">
      <formula1>200</formula1>
    </dataValidation>
    <dataValidation type="date" allowBlank="1" showInputMessage="1" showErrorMessage="1" sqref="Q6" xr:uid="{8BD38EBA-6DD1-40FC-9E41-60EEA9A95F83}">
      <formula1>42767</formula1>
      <formula2>45689</formula2>
    </dataValidation>
    <dataValidation type="whole" allowBlank="1" showInputMessage="1" showErrorMessage="1" sqref="E7:F7" xr:uid="{6470C8B4-2E94-4A31-916D-D636C77A573F}">
      <formula1>0</formula1>
      <formula2>5000000</formula2>
    </dataValidation>
    <dataValidation type="date" allowBlank="1" showInputMessage="1" showErrorMessage="1" sqref="L4:N4" xr:uid="{71FBF5C6-F7F0-4D20-9B32-DB15E93E1D73}">
      <formula1>42845</formula1>
      <formula2>45036</formula2>
    </dataValidation>
    <dataValidation type="whole" operator="lessThanOrEqual" allowBlank="1" showInputMessage="1" showErrorMessage="1" sqref="N7:N8 L7:M7 A8:M8" xr:uid="{CE5D1188-A1C6-4126-8800-FC11ABD786EB}">
      <formula1>XEX7</formula1>
    </dataValidation>
    <dataValidation type="whole" operator="lessThanOrEqual" allowBlank="1" showInputMessage="1" showErrorMessage="1" errorTitle="Exceeds allocation" error="The total investment from the special provision fund cannot exceed your allocation. Please include any additional investment in the column labelled 'other investment'." sqref="L6:P6" xr:uid="{B61536D2-F9E9-4380-92F7-646E7A693A34}">
      <formula1>E6</formula1>
    </dataValidation>
    <dataValidation type="list" allowBlank="1" showInputMessage="1" showErrorMessage="1" sqref="E5:F5" xr:uid="{5E9A2F6F-F520-4D37-8C4B-AD06A814AF59}">
      <formula1>$O$7:$O$9</formula1>
    </dataValidation>
    <dataValidation type="custom" allowBlank="1" showInputMessage="1" showErrorMessage="1" errorTitle="Allocation limit exceeded" error="The sum of your expenditure exceeds the amount you have allocated as 'Other investment'. Please check that you have entered the correct amount in cell F6 and this cell." sqref="M14:N14 H14:H38 M16:N38" xr:uid="{A0264610-BC60-4294-A9E3-F2DAEB8D3814}">
      <formula1>H14&lt;=$E$7</formula1>
    </dataValidation>
    <dataValidation operator="equal" allowBlank="1" errorTitle="Does not add up" promptTitle="Total additional places" prompt="This should equal 'Special provision fund additional places' (column I) plus 'Other additional places' (Column J). Places should not be counted twice." sqref="K14" xr:uid="{703863FF-60CE-4460-B6FC-8EF09E747C8F}"/>
    <dataValidation type="whole" operator="equal" allowBlank="1" showInputMessage="1" showErrorMessage="1" errorTitle="Enter sum of total places" error="This should be the same as 'Special provision fund additional places' plus 'other additional places'." sqref="K15" xr:uid="{883239C8-9AA2-41FF-9663-3778D35FDEF9}">
      <formula1>I15+J15</formula1>
    </dataValidation>
    <dataValidation type="custom" allowBlank="1" showInputMessage="1" showErrorMessage="1" errorTitle="Allocation limit exceeded" error="The sum of your expenditure exceeds the amount you have allocated as 'Other investment'. Please check that you have entered the correct amount in cell E6 and this cell." sqref="M15:N15" xr:uid="{1E4B3A93-AB41-4892-8E81-37B0D75A75EF}">
      <formula1>M15&lt;=$E$7</formula1>
    </dataValidation>
    <dataValidation type="list" allowBlank="1" showInputMessage="1" showErrorMessage="1" sqref="D3 D10 D5:D7" xr:uid="{31F8688D-0B4C-4198-8283-BE979A8B1A36}">
      <formula1>$L$7:$L$16</formula1>
    </dataValidation>
    <dataValidation type="textLength" operator="lessThanOrEqual" allowBlank="1" showInputMessage="1" showErrorMessage="1" errorTitle="Character limit exceeded" error="Please do not enter over 600 characters in this box. " sqref="P14 P18:P38" xr:uid="{1F8B4B71-9EEA-49CD-BE65-8A88C64E60FC}">
      <formula1>600</formula1>
    </dataValidation>
    <dataValidation type="textLength" operator="lessThanOrEqual" allowBlank="1" showInputMessage="1" showErrorMessage="1" errorTitle="Character limit exceeded" error="Please do not enter over 600 characters in this box." sqref="P15 P17" xr:uid="{9C79F01C-1C91-4329-AD6D-25E4F6CC6EAC}">
      <formula1>600</formula1>
    </dataValidation>
    <dataValidation type="textLength" operator="lessThanOrEqual" allowBlank="1" showInputMessage="1" showErrorMessage="1" errorTitle="Chracter limit exceeded" error="Please do not enter over 600 characters in this box." sqref="P16" xr:uid="{C44470BB-3FCE-43FB-82A4-4DBED0C96983}">
      <formula1>600</formula1>
    </dataValidation>
    <dataValidation type="custom" allowBlank="1" showInputMessage="1" showErrorMessage="1" errorTitle="Allocation limit exceeded" error="The sum of your expenditure exceeds the special provision fund allocation. Please check that you have selected the correct local authority allocation. Please enter any additional expenditure in the 'other investment' columns." sqref="L14:L38 G14:G38" xr:uid="{2ED43C82-BE3B-4C08-A88F-A90E984285A0}">
      <formula1>G14&lt;=$E$6</formula1>
    </dataValidation>
    <dataValidation type="whole" operator="lessThanOrEqual" allowBlank="1" showInputMessage="1" showErrorMessage="1" errorTitle="Exceeded place number" error="The entry information for this cell is limited to 200 places. If the project will create over 200 places you will need to unlock the spreadsheet using the password on the information tab." sqref="I14:J38" xr:uid="{E98EFC29-F0DB-4923-A1FB-7C1464F100FE}">
      <formula1>200</formula1>
    </dataValidation>
    <dataValidation type="whole" operator="equal" allowBlank="1" showInputMessage="1" showErrorMessage="1" sqref="K16:K38" xr:uid="{20F9D384-DA3D-4675-AFB7-B4DAE06F0361}">
      <formula1>I16+J16</formula1>
    </dataValidation>
    <dataValidation type="custom" allowBlank="1" showInputMessage="1" showErrorMessage="1" errorTitle="Allocation limit exceeded" error="The sum of your expenditure exceeds the allowed allocation. Please check that you have selected the correct local authority allocation. Please enter additional expenditure in the 'other investment' columns." sqref="G2:G3 G12:G13" xr:uid="{7E614DB7-8B23-46C3-A27F-EA9223D9A20F}">
      <formula1>SUM(G:G)&lt;=E5</formula1>
    </dataValidation>
    <dataValidation type="custom" allowBlank="1" showInputMessage="1" showErrorMessage="1" errorTitle="Allocation limit exceeded" error="The sum of your expenditure exceeds the allowed allocation. Please check that you have selected the correct local authority allocation. Please enter additional expenditure in the 'other investment' columns." sqref="G10" xr:uid="{28B69163-1953-4899-B3F1-EE431300C65D}">
      <formula1>SUM(G:G)&lt;=E12</formula1>
    </dataValidation>
    <dataValidation type="custom" allowBlank="1" showInputMessage="1" showErrorMessage="1" errorTitle="Allocation limit exceeded" error="The sum of your expenditure exceeds the allowed allocation. Please check that you have selected the correct local authority allocation. Please enter additional expenditure in the 'other investment' columns." sqref="G5:G7" xr:uid="{A53D1B3A-1C63-42FD-B31C-36616170237B}">
      <formula1>SUM(G:G)&lt;=E9</formula1>
    </dataValidation>
    <dataValidation type="custom" allowBlank="1" showInputMessage="1" showErrorMessage="1" errorTitle="Allocation limit exceeded" error="The sum of your expenditure exceeds the allowed allocation. Please check that you have selected the correct local authority allocation. Please enter additional expenditure in the 'other investment' columns." sqref="G39:G1048576" xr:uid="{5F693A1F-A048-4C3B-98E7-2F5028DF82AF}">
      <formula1>SUM(G:G)&lt;=#REF!</formula1>
    </dataValidation>
    <dataValidation type="custom" allowBlank="1" showInputMessage="1" showErrorMessage="1" sqref="I2:I7 I39:I1048576" xr:uid="{78D2EFA6-EE6D-4AAC-96D0-B59DC00D2F20}">
      <formula1>SUM(G:G,I:I)&lt;=G5</formula1>
    </dataValidation>
    <dataValidation type="custom" allowBlank="1" showInputMessage="1" showErrorMessage="1" sqref="I10" xr:uid="{C61AE162-98D1-4BB9-9636-54829E2CF6EF}">
      <formula1>SUM(G:G,I:I)&lt;=G12</formula1>
    </dataValidation>
    <dataValidation type="custom" allowBlank="1" showInputMessage="1" showErrorMessage="1" sqref="L12" xr:uid="{514CAFBC-3113-47E1-BB53-CA10FA24763A}">
      <formula1>SUM(G:G,I:I)&lt;=G15</formula1>
    </dataValidation>
  </dataValidation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Heidi Webb</dc:creator>
  <cp:lastModifiedBy>Heidi Webb</cp:lastModifiedBy>
  <dcterms:created xsi:type="dcterms:W3CDTF">2021-08-12T13:22:02Z</dcterms:created>
  <dcterms:modified xsi:type="dcterms:W3CDTF">2021-08-12T13:26:44Z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